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tools\progetto Intesa\client-intesa\earlywarning-pom\Document\SpecificheIndicatori\"/>
    </mc:Choice>
  </mc:AlternateContent>
  <bookViews>
    <workbookView xWindow="0" yWindow="465" windowWidth="31995" windowHeight="16275" tabRatio="918" activeTab="2"/>
  </bookViews>
  <sheets>
    <sheet name="Legenda" sheetId="20" r:id="rId1"/>
    <sheet name="Indicatori High_priority" sheetId="22" r:id="rId2"/>
    <sheet name="Indicatori Statistici" sheetId="1" r:id="rId3"/>
    <sheet name="Indicatori Qualitativi" sheetId="36" r:id="rId4"/>
    <sheet name="Indicatore Simulativi" sheetId="15" r:id="rId5"/>
    <sheet name="Indicatori Tecnici" sheetId="38" r:id="rId6"/>
    <sheet name="IND_CANCELLATI" sheetId="24" r:id="rId7"/>
    <sheet name="BR" sheetId="30" r:id="rId8"/>
    <sheet name="Decision_List" sheetId="31" r:id="rId9"/>
    <sheet name="Matrix" sheetId="32" r:id="rId10"/>
    <sheet name="Eccezioni" sheetId="35" r:id="rId11"/>
  </sheets>
  <definedNames>
    <definedName name="_xlnm._FilterDatabase" localSheetId="8" hidden="1">Decision_List!$A$3:$A$17</definedName>
    <definedName name="_xlnm._FilterDatabase" localSheetId="10" hidden="1">Eccezioni!$A$11</definedName>
    <definedName name="_xlnm._FilterDatabase" localSheetId="4" hidden="1">'Indicatore Simulativi'!$A$2:$AM$54</definedName>
    <definedName name="_xlnm._FilterDatabase" localSheetId="1" hidden="1">'Indicatori High_priority'!$A$2:$AN$32</definedName>
    <definedName name="_xlnm._FilterDatabase" localSheetId="3" hidden="1">'Indicatori Qualitativi'!$A$2:$AN$2</definedName>
    <definedName name="_xlnm._FilterDatabase" localSheetId="2" hidden="1">'Indicatori Statistici'!$A$2:$AN$33</definedName>
    <definedName name="_xlnm._FilterDatabase" localSheetId="5" hidden="1">'Indicatori Tecnici'!$A$2:$AP$2</definedName>
    <definedName name="_xlnm.Criteria" localSheetId="10">Eccezioni!$A$3:$O$8</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3" i="22" l="1"/>
  <c r="B23" i="22" l="1"/>
  <c r="B11" i="15" l="1"/>
  <c r="B24" i="1" l="1"/>
  <c r="R3" i="20" l="1"/>
  <c r="R13" i="20" s="1"/>
  <c r="R4" i="20"/>
  <c r="R14" i="20" s="1"/>
  <c r="R5" i="20"/>
  <c r="R15" i="20" s="1"/>
  <c r="R2" i="20"/>
  <c r="R12" i="20" s="1"/>
  <c r="Q5" i="20"/>
  <c r="Q15" i="20" s="1"/>
  <c r="Q4" i="20"/>
  <c r="Q14" i="20" s="1"/>
  <c r="Q3" i="20"/>
  <c r="Q13" i="20" s="1"/>
  <c r="Q2" i="20"/>
  <c r="Q12" i="20" s="1"/>
  <c r="P3" i="20"/>
  <c r="P4" i="20"/>
  <c r="P5" i="20"/>
  <c r="P15" i="20" s="1"/>
  <c r="P2" i="20"/>
  <c r="P12" i="20" s="1"/>
  <c r="P13" i="20"/>
  <c r="P14" i="20"/>
  <c r="Q8" i="22"/>
  <c r="Q9" i="22"/>
  <c r="Q11" i="22"/>
  <c r="Q12" i="22"/>
  <c r="Q13" i="22"/>
  <c r="Q14" i="22"/>
  <c r="Q16" i="22"/>
  <c r="Q17" i="22"/>
  <c r="Q18" i="22"/>
  <c r="Q22" i="22"/>
  <c r="Q24" i="22"/>
  <c r="Q25" i="22"/>
  <c r="Q26" i="22"/>
  <c r="Q27" i="22"/>
  <c r="Q30" i="22"/>
  <c r="Q31" i="22"/>
  <c r="Q4" i="22"/>
  <c r="O5" i="20" l="1"/>
  <c r="O15" i="20" s="1"/>
  <c r="O3" i="20"/>
  <c r="O13" i="20" s="1"/>
  <c r="O4" i="20"/>
  <c r="O14" i="20" s="1"/>
  <c r="O2" i="20"/>
  <c r="O12" i="20" s="1"/>
  <c r="Q16" i="20"/>
  <c r="R16" i="20"/>
  <c r="P16" i="20"/>
  <c r="B15" i="36"/>
  <c r="O16" i="20" l="1"/>
  <c r="C5" i="36"/>
  <c r="C6" i="36" s="1"/>
  <c r="C7" i="36" s="1"/>
  <c r="C8" i="36" l="1"/>
  <c r="C9" i="36" s="1"/>
  <c r="C10" i="36" s="1"/>
  <c r="B7" i="36"/>
  <c r="B14" i="36"/>
  <c r="B13" i="36"/>
  <c r="B12" i="36"/>
  <c r="B11" i="36"/>
  <c r="B10" i="36"/>
  <c r="B6" i="36"/>
  <c r="B5" i="36"/>
  <c r="B4" i="36"/>
  <c r="B3" i="36"/>
  <c r="B8" i="36" l="1"/>
  <c r="B9" i="36"/>
  <c r="B30" i="15"/>
  <c r="B28" i="15"/>
  <c r="B20" i="15"/>
  <c r="B13" i="15"/>
  <c r="B12" i="15"/>
  <c r="B5" i="15"/>
  <c r="B3" i="15"/>
  <c r="C25" i="1"/>
  <c r="C26" i="1" s="1"/>
  <c r="C27" i="1" s="1"/>
  <c r="C18" i="1"/>
  <c r="C19" i="1" s="1"/>
  <c r="C20" i="1" s="1"/>
  <c r="C21" i="1" s="1"/>
  <c r="B17" i="1"/>
  <c r="C28" i="1" l="1"/>
  <c r="C29" i="1" s="1"/>
  <c r="C30" i="1" s="1"/>
  <c r="C31" i="1" s="1"/>
  <c r="C32" i="1" s="1"/>
  <c r="C33" i="1" s="1"/>
  <c r="B27" i="1"/>
  <c r="C6" i="15"/>
  <c r="C21" i="15"/>
  <c r="C4" i="15"/>
  <c r="B4" i="15" s="1"/>
  <c r="C29" i="15"/>
  <c r="B29" i="15" s="1"/>
  <c r="C31" i="15"/>
  <c r="C7" i="15" l="1"/>
  <c r="B6" i="15"/>
  <c r="C22" i="15"/>
  <c r="B21" i="15"/>
  <c r="C32" i="15"/>
  <c r="B32" i="15" s="1"/>
  <c r="B31" i="15"/>
  <c r="C23" i="15" l="1"/>
  <c r="B22" i="15"/>
  <c r="C8" i="15"/>
  <c r="B7" i="15"/>
  <c r="C33" i="15"/>
  <c r="B33" i="15" s="1"/>
  <c r="C9" i="15" l="1"/>
  <c r="B8" i="15"/>
  <c r="C24" i="15"/>
  <c r="B23" i="15"/>
  <c r="C34" i="15"/>
  <c r="B34" i="15" s="1"/>
  <c r="C25" i="15" l="1"/>
  <c r="B24" i="15"/>
  <c r="C10" i="15"/>
  <c r="B9" i="15"/>
  <c r="C35" i="15"/>
  <c r="B14" i="1"/>
  <c r="C14" i="15" l="1"/>
  <c r="B10" i="15"/>
  <c r="C26" i="15"/>
  <c r="B25" i="15"/>
  <c r="C36" i="15"/>
  <c r="B35" i="15"/>
  <c r="B19" i="1"/>
  <c r="B18" i="1"/>
  <c r="B8" i="1"/>
  <c r="C27" i="15" l="1"/>
  <c r="B27" i="15" s="1"/>
  <c r="B26" i="15"/>
  <c r="C15" i="15"/>
  <c r="B14" i="15"/>
  <c r="C37" i="15"/>
  <c r="B36" i="15"/>
  <c r="B21" i="1"/>
  <c r="B20" i="1"/>
  <c r="C16" i="15" l="1"/>
  <c r="B15" i="15"/>
  <c r="C38" i="15"/>
  <c r="B37" i="15"/>
  <c r="B3" i="1"/>
  <c r="C17" i="15" l="1"/>
  <c r="B16" i="15"/>
  <c r="C39" i="15"/>
  <c r="C40" i="15" s="1"/>
  <c r="C41" i="15" s="1"/>
  <c r="C42" i="15" s="1"/>
  <c r="C43" i="15" s="1"/>
  <c r="C44" i="15" s="1"/>
  <c r="C45" i="15" s="1"/>
  <c r="C46" i="15" s="1"/>
  <c r="C47" i="15" s="1"/>
  <c r="C48" i="15" s="1"/>
  <c r="C49" i="15" s="1"/>
  <c r="C50" i="15" s="1"/>
  <c r="C51" i="15" s="1"/>
  <c r="C52" i="15" s="1"/>
  <c r="C53" i="15" s="1"/>
  <c r="C54" i="15" s="1"/>
  <c r="B54" i="15" s="1"/>
  <c r="B38" i="15"/>
  <c r="C18" i="15" l="1"/>
  <c r="B17" i="15"/>
  <c r="B39" i="15"/>
  <c r="B23" i="1"/>
  <c r="C19" i="15" l="1"/>
  <c r="B19" i="15" s="1"/>
  <c r="B18" i="15"/>
  <c r="B40" i="15"/>
  <c r="B22" i="1"/>
  <c r="B41" i="15" l="1"/>
  <c r="C13" i="1"/>
  <c r="C6" i="1"/>
  <c r="B42" i="15" l="1"/>
  <c r="B43" i="15" l="1"/>
  <c r="B25" i="1"/>
  <c r="B44" i="15" l="1"/>
  <c r="B26" i="1"/>
  <c r="B45" i="15" l="1"/>
  <c r="B46" i="15" l="1"/>
  <c r="B28" i="1"/>
  <c r="B47" i="15" l="1"/>
  <c r="B29" i="1"/>
  <c r="B48" i="15" l="1"/>
  <c r="B30" i="1"/>
  <c r="B49" i="15" l="1"/>
  <c r="B31" i="1"/>
  <c r="B50" i="15" l="1"/>
  <c r="B33" i="1"/>
  <c r="B32" i="1"/>
  <c r="B51" i="15" l="1"/>
  <c r="B29" i="22"/>
  <c r="B30" i="22"/>
  <c r="C31" i="22"/>
  <c r="C32" i="22" s="1"/>
  <c r="B32" i="22" s="1"/>
  <c r="B6" i="24"/>
  <c r="B5" i="24"/>
  <c r="B4" i="24"/>
  <c r="B24" i="22"/>
  <c r="B25" i="22"/>
  <c r="B26" i="22"/>
  <c r="B27" i="22"/>
  <c r="B52" i="15" l="1"/>
  <c r="B4" i="22"/>
  <c r="B31" i="22"/>
  <c r="C4" i="1"/>
  <c r="B4" i="1" s="1"/>
  <c r="B53" i="15" l="1"/>
  <c r="B8" i="22"/>
  <c r="C9" i="22"/>
  <c r="B9" i="22" l="1"/>
  <c r="B13" i="1" l="1"/>
  <c r="B12" i="1" l="1"/>
  <c r="C12" i="22"/>
  <c r="B11" i="22"/>
  <c r="B12" i="22" l="1"/>
  <c r="C13" i="22"/>
  <c r="B7" i="1" l="1"/>
  <c r="B13" i="22"/>
  <c r="C14" i="22"/>
  <c r="B5" i="1" l="1"/>
  <c r="B14" i="22"/>
  <c r="C15" i="22"/>
  <c r="C16" i="22" s="1"/>
  <c r="B6" i="1" l="1"/>
  <c r="B15" i="22"/>
  <c r="B16" i="22"/>
  <c r="C18" i="22" l="1"/>
  <c r="B17" i="22"/>
  <c r="C19" i="22" l="1"/>
  <c r="B18" i="22"/>
  <c r="B16" i="1" l="1"/>
  <c r="C20" i="22"/>
  <c r="B19" i="22"/>
  <c r="B20" i="22" l="1"/>
  <c r="B22" i="22" l="1"/>
  <c r="C10" i="1"/>
  <c r="C11" i="1" l="1"/>
  <c r="B10" i="1"/>
  <c r="B11" i="1" l="1"/>
  <c r="B9" i="1"/>
  <c r="B15" i="1"/>
</calcChain>
</file>

<file path=xl/sharedStrings.xml><?xml version="1.0" encoding="utf-8"?>
<sst xmlns="http://schemas.openxmlformats.org/spreadsheetml/2006/main" count="3389" uniqueCount="1051">
  <si>
    <t>BRB Requirement</t>
  </si>
  <si>
    <t>Result type</t>
  </si>
  <si>
    <t>Customer Table Fields</t>
  </si>
  <si>
    <t>Details about the calculation:</t>
  </si>
  <si>
    <t>N</t>
  </si>
  <si>
    <t>Elementary Variables</t>
  </si>
  <si>
    <t>Prog</t>
  </si>
  <si>
    <t>Test sviluppo (Y/N)</t>
  </si>
  <si>
    <t>Test funzionale (OK/KO/n.a.)</t>
  </si>
  <si>
    <t>Elaborato (Y/N/n.a.)</t>
  </si>
  <si>
    <t>Y</t>
  </si>
  <si>
    <t>Note</t>
  </si>
  <si>
    <t>DEN &gt; 0</t>
  </si>
  <si>
    <t>DEN = 0</t>
  </si>
  <si>
    <t>DEN &lt; 0</t>
  </si>
  <si>
    <t>Flag necessario gestione forma indeterminata</t>
  </si>
  <si>
    <t xml:space="preserve">NUM &gt; 0 </t>
  </si>
  <si>
    <t>NUM = 0</t>
  </si>
  <si>
    <t>NUM &lt; 0</t>
  </si>
  <si>
    <t>NUM/DEN</t>
  </si>
  <si>
    <t>se REGULAMENTARY_SEGMENT = Corporate</t>
  </si>
  <si>
    <t>Gestione outlier e taglio code</t>
  </si>
  <si>
    <t>Valore minimo di taglio</t>
  </si>
  <si>
    <t>Valore massimo di taglio</t>
  </si>
  <si>
    <t>REQB15</t>
  </si>
  <si>
    <t>where COD_PD = "550600"</t>
  </si>
  <si>
    <t>where COD_PD = "550400"</t>
  </si>
  <si>
    <t>mean(IMP_ACCORDATO_OPER)</t>
  </si>
  <si>
    <t>-</t>
  </si>
  <si>
    <t>mean(IMP_UTILIZZATO)</t>
  </si>
  <si>
    <t>max(NUM_GIORNI_SCONFINO)</t>
  </si>
  <si>
    <t>NUMERATORE</t>
  </si>
  <si>
    <t>DENOMINATORE</t>
  </si>
  <si>
    <t>Note integrative</t>
  </si>
  <si>
    <t>CR ad alzo zero</t>
  </si>
  <si>
    <t>XRA</t>
  </si>
  <si>
    <t>where COD_PD in ("550200", "550400", "550600", "551000")</t>
  </si>
  <si>
    <t>se DEN = Missing THEN ERROR
se IND &lt; 0 THEN ERRORE</t>
  </si>
  <si>
    <t>ERROR</t>
  </si>
  <si>
    <t>REQB6</t>
  </si>
  <si>
    <t xml:space="preserve"> (importo a sofferenza SISTEMA – importo a sofferenza GRUPPO ISP)</t>
  </si>
  <si>
    <t>MAX(accordato operativo totale, utilizzato totale)</t>
  </si>
  <si>
    <t>*importo a sofferenza SISTEMA 
*importo a sofferenza GRUPPO ISP
*accordato operativo totale
*utilizzato totale</t>
  </si>
  <si>
    <t>Eligibility Requirements</t>
  </si>
  <si>
    <t>Source</t>
  </si>
  <si>
    <t xml:space="preserve">Triqqer AQR </t>
  </si>
  <si>
    <t>REQB2</t>
  </si>
  <si>
    <t>CRR Default</t>
  </si>
  <si>
    <t>Past Due</t>
  </si>
  <si>
    <t>Forborne NPE</t>
  </si>
  <si>
    <t>Flag (1 o 0) 
CHAR(1)</t>
  </si>
  <si>
    <t>SAG and XRA</t>
  </si>
  <si>
    <t>Flag (1 o 0)
CHAR(1)</t>
  </si>
  <si>
    <t>SAG and Forborne</t>
  </si>
  <si>
    <t>Adverse Events / Map Group</t>
  </si>
  <si>
    <t>“Cruscotto/MOPLE” and SAG</t>
  </si>
  <si>
    <t xml:space="preserve">“DataMart Centrale Rischi” DWR </t>
  </si>
  <si>
    <t>ISDA_CREDIT_EVENT_DECLARED_CDS</t>
  </si>
  <si>
    <t>Debtor has filed bankruptcy application</t>
  </si>
  <si>
    <t xml:space="preserve"> -</t>
  </si>
  <si>
    <t>ISDA Credit Event declared</t>
  </si>
  <si>
    <t>Past due public creditors / employees</t>
  </si>
  <si>
    <t>Collateral Value Decrease</t>
  </si>
  <si>
    <t>Delta Cashflow</t>
  </si>
  <si>
    <t>Covenant Breach</t>
  </si>
  <si>
    <t xml:space="preserve">n.a </t>
  </si>
  <si>
    <t>NUM =blank</t>
  </si>
  <si>
    <t>NUM = blank</t>
  </si>
  <si>
    <t>DEN = blank</t>
  </si>
  <si>
    <t>EWS Web</t>
  </si>
  <si>
    <t>CONVN0</t>
  </si>
  <si>
    <t>Modulo</t>
  </si>
  <si>
    <t>High Priority</t>
  </si>
  <si>
    <t>COR</t>
  </si>
  <si>
    <t>BAN</t>
  </si>
  <si>
    <t>NBF</t>
  </si>
  <si>
    <t>OTH</t>
  </si>
  <si>
    <t>EPU</t>
  </si>
  <si>
    <t>Gravi fenomeni gestione personale (specificare in modo accurato l'ambito di riferimento, che dovrà essere limitato a situazioni di gravità estrema, quali:  licenziamento collettivo/mobilità, Cassa Integrazione Straordinaria)</t>
  </si>
  <si>
    <t>Protesto cambiale o assegni d'iniziativa nostra Banca e banche terze</t>
  </si>
  <si>
    <t>Decanalizzazione ed emissione di portafoglio comodo o abusivo</t>
  </si>
  <si>
    <t>coinvolgimento del debitore, degli esponenti dell'impresa o anche dei soci (qualora trattasi di persone giuridiche) in reati gravi (reati contro la PA, reati di stampo mafioso, reati contro il patrimonio, reati contro la fede pubblica, o reati fallimentari, societari, finanziari e tributari) forieri di pesanti conseguenze economiche e giudiziali.</t>
  </si>
  <si>
    <t>Notizia di richiesta ammissione ad una procedura concorsuale per il debitore</t>
  </si>
  <si>
    <t>Deposito/Pubblicazione di accordo ristrutturazione con intento liquidatorio ai sensi dell'art. 182/bis</t>
  </si>
  <si>
    <t>Debiti scaduti di importo significativo nei confronti di Enti pubblici (emissione di cartelle esattoriali di importo significativo)</t>
  </si>
  <si>
    <t>Avvio di procedura concorsuale per una società afferente al medesimo gruppo economico del debitore - sopra soglia</t>
  </si>
  <si>
    <t>JD_PROTEST_INT</t>
  </si>
  <si>
    <t>JD_CONCOR_RICH</t>
  </si>
  <si>
    <t>JD_ACC_RISTRUT</t>
  </si>
  <si>
    <t>JD_CONCOR_AVVI</t>
  </si>
  <si>
    <t>Gravi fenomeni gestione personale</t>
  </si>
  <si>
    <t>Coinvolgimento in reati gravi con conseguenze economiche e giudiziali</t>
  </si>
  <si>
    <t>Richiesta ammissione ad una procedura concorsuale per il debitore</t>
  </si>
  <si>
    <t>Deposito/Pubblicazione di accordo ristrutturazione per liquidazione</t>
  </si>
  <si>
    <t>Debiti scaduti di importo significativo nei confronti di Enti pubblici</t>
  </si>
  <si>
    <t>Avvio di procedura concorsuale per una società del gruppo</t>
  </si>
  <si>
    <t>REQB9</t>
  </si>
  <si>
    <t>REQB10</t>
  </si>
  <si>
    <t>Judgemental</t>
  </si>
  <si>
    <t>Script Indicatoree</t>
  </si>
  <si>
    <t>Indicatore</t>
  </si>
  <si>
    <t>Script Indicatore</t>
  </si>
  <si>
    <t>Frequenza aggiornamento</t>
  </si>
  <si>
    <t>n.a.</t>
  </si>
  <si>
    <t>Numerico
Decimal(18,6)</t>
  </si>
  <si>
    <t>Indicazione dello stato di Default (CRR Default)</t>
  </si>
  <si>
    <t>Mensile</t>
  </si>
  <si>
    <t>For each SNDG, the value associated to the Indicatore depends on the last updated “ST-SEGNALAZ” value. The Indicator is “true” (value 1), if the “ST-SEGNALAZ” field is valued as "N" or “C”.</t>
  </si>
  <si>
    <t>The Indicator is “true” (value 1), if:
- the "SAG Status" field is valued as “IF” - "probable default forborne" 
- or if the SNDG has at least one Forborne status in “Forborne” and the “CRR Default” Indicatore (Ref. Section 4.2.2 Indicatore 2: "CRR Default”) is True (Value 1)</t>
  </si>
  <si>
    <t>Settimanale</t>
  </si>
  <si>
    <t>Protesto di cambiali o di assegni</t>
  </si>
  <si>
    <t>Protesto di cambiali o di assegni, con particolare riferimento a quello d'iniziativa della banca (IRIS FATAL).
Indicatore non calcolabile automaticamente, ma alimentato manualmente su applicativo di front-end deputato alla visualizzazione dei risultati.</t>
  </si>
  <si>
    <t>Proposta di sistemazione delle esposizioni mediante soluzione a saldo e stralcio</t>
  </si>
  <si>
    <t>Proposta di sistemazione delle esposizioni mediante soluzione a saldo e stralcio .
Il campo assume valore 1, se l’SNDG ha una Delibera di tipo Saldo e Stralcio (valori T2 e T3) in stato Confermato (CO)</t>
  </si>
  <si>
    <t>Qualitativo</t>
  </si>
  <si>
    <t>Segnalazione a sofferenze nella Centrale dei Rischi, se di importi congrui</t>
  </si>
  <si>
    <t xml:space="preserve">Segnalazione a sofferenze (obbligato e non in qualità di garante) nella Centrale dei Rischi, se di importi congrui (IRIS FATAL). 
Per la controparte oggetto delle valutazioni, per calcolare tale indicatore devono essere considerate le sofferenze su altri istituti del Sistema in ambito segnalazione centrale rischi. 
L’indicatore è la Ratio Segnalazione a sofferenze dove:
Numeratore: (importo a sofferenza SISTEMA – importo a sofferenza GRUPPO ISP)
Denominatore: MAX(accordato operativo totale, utilizzato totale) 
</t>
  </si>
  <si>
    <t>REQB5</t>
  </si>
  <si>
    <t>Inadempimenti rispetto agli obblighi di pagamento dei titoli di debito emessi</t>
  </si>
  <si>
    <t>Inadempimenti rispetto agli obblighi di puntuale ed integrale pagamento relativamente ai titoli di debito emessi, siano essi quotati che non.
Indicatore non calcolabile automaticamente, ma alimentato manualmente su applicativo di front-end deputato alla visualizzazione dei risultati.</t>
  </si>
  <si>
    <t>Avvio di una procedura concorsuale per il debitore</t>
  </si>
  <si>
    <t>Avvio di una procedura concorsuale per il debitore, nel caso di valorizzazione di uno degli eventi pregiuzievoli:
- Amministrazione straordinaria
- Concordato preventivo
- Fallimento
- Liquidazione coatta amministrativa</t>
  </si>
  <si>
    <t>Deposito/pubblicazione di accordo di ristrutturazione con intento liquidatorio</t>
  </si>
  <si>
    <t>Deposito/pubblicazione di accordo di ristrutturazione con intento liquidatorio ai sensi dell’art. 182/bis L.F</t>
  </si>
  <si>
    <t>Per il singolo SNDG viene riportato il valore 1, se si verifica la presenza nel flusso NOPG "notizie pregiudizievoli" (aggiornato con frequenza settimanale) dell’evento pregiudizievole "AN" ovvero "Altre Segnalazioni Nuova Procedura Concorsuale".</t>
  </si>
  <si>
    <t>Segnalazione a sofferenze nel gruppo bancario, se di importi congrui</t>
  </si>
  <si>
    <t xml:space="preserve">Segnalazione a sofferenze (obbligato e non in qualità di garante) nel gruppo bancario, se di importi congrui (IRIS FATAL). 
Per la controparte oggetto delle valutazioni, per calcolare tale indicatore devono essere considerate le sofferenze su altri istituti del Sistema in ambito segnalazione centrale rischi. 
L’indicatore è la Ratio Segnalazione a sofferenze dove:
Numeratore: (importo a sofferenza SISTEMA – importo a sofferenza GRUPPO ISP)
Denominatore: MAX(accordato operativo GRUPPO ISP, utilizzato GRUPPO ISP) </t>
  </si>
  <si>
    <t>NON_PERFORMING_LOANS_SYSTEM
NON_PERFORMING_LOANS_GROUP
CREDIT_FACILITY_TOT_GRP
CREDIT_USED_TOT_GRP</t>
  </si>
  <si>
    <t>Indicazione della presenza di past due verso l'amministrazione pubblica</t>
  </si>
  <si>
    <t>Indicazione di futuri flussi di cassa in decremento</t>
  </si>
  <si>
    <t>Indicazione di Collateral Value in decremento</t>
  </si>
  <si>
    <t>Indicatore 16 - Protesto cambiale o assegni d'iniziativa nostra Banca e banche terze</t>
  </si>
  <si>
    <t>Indicatore 23 - Avvio di procedura concorsuale per una società del gruppo</t>
  </si>
  <si>
    <t>Indicatore 33 - Segnalazione a sofferenze nel gruppo bancario, se di importi congrui</t>
  </si>
  <si>
    <t>Test SIT (Y/N)</t>
  </si>
  <si>
    <t>formula tmp caricata in sviluppo</t>
  </si>
  <si>
    <t>NUM = NULL</t>
  </si>
  <si>
    <t>DEN = NULL</t>
  </si>
  <si>
    <t>DEN = n</t>
  </si>
  <si>
    <t>NUM &gt; 0</t>
  </si>
  <si>
    <t xml:space="preserve"> NUM = 0</t>
  </si>
  <si>
    <t>Codice Errore</t>
  </si>
  <si>
    <t>Incrocio Assegni bancari</t>
  </si>
  <si>
    <t>Coinvolgimento famigliari in reati gravi</t>
  </si>
  <si>
    <t>Per il singolo SNDG viene riportato il valore 1, se si verifica la presenza della notizia pregiudizievole di "Incrocio assegni bancari"</t>
  </si>
  <si>
    <t>Per il singolo SNDG viene riportato il valore 1, se si verifica la presenza della notizia pregiudizievole di coinvolgimento dei familiari stretti del debitore in reati gravi (reati contro la PA, reati di stampo mafioso, reati contro il patrimonio, reati contro la fede pubblica, o reati fallimentari, societari, finanziari e tributari) forieri di pesanti conseguenze economiche e giudiziali.</t>
  </si>
  <si>
    <t>Note SVIL</t>
  </si>
  <si>
    <t>Note SIT</t>
  </si>
  <si>
    <t>SVIL</t>
  </si>
  <si>
    <t>SIT</t>
  </si>
  <si>
    <t>indicatori riciclati</t>
  </si>
  <si>
    <t>In presenza di un COVENANT ROTTI NON ANCORA SANATI, quindi in stato di situazione non risolta, l'indicatore assume, in caso di mancata delibera di autorizzazione, il valore in giorni della distanza tra la data di calcolo (SYSDATE) e la la data di rottura del covenant.</t>
  </si>
  <si>
    <t>Covenant non rispettato e non sanato</t>
  </si>
  <si>
    <t>Numerico
Decimal(10,0)</t>
  </si>
  <si>
    <t>Per il singolo SNDG viene riportato il valore 1, se si verifica la presenza di un covenant non rispettato e non sanato</t>
  </si>
  <si>
    <t>NOTE</t>
  </si>
  <si>
    <t>LOGICA</t>
  </si>
  <si>
    <t>BR mancanti</t>
  </si>
  <si>
    <t>BR eliminate</t>
  </si>
  <si>
    <t>Score di riferimento</t>
  </si>
  <si>
    <t>Regola di attribuzione semaforo</t>
  </si>
  <si>
    <t>Semaforo CR_XRA</t>
  </si>
  <si>
    <t>ASSE X</t>
  </si>
  <si>
    <t>VERDE</t>
  </si>
  <si>
    <t>GIALLO</t>
  </si>
  <si>
    <t>ARANCIONE</t>
  </si>
  <si>
    <t>ROSSO</t>
  </si>
  <si>
    <t>ASSE Y</t>
  </si>
  <si>
    <t>ALL</t>
  </si>
  <si>
    <t>W01</t>
  </si>
  <si>
    <t>W02</t>
  </si>
  <si>
    <t>ECCEZIONE 1</t>
  </si>
  <si>
    <t>CODICE</t>
  </si>
  <si>
    <t>S01</t>
  </si>
  <si>
    <t>S10</t>
  </si>
  <si>
    <t>S20</t>
  </si>
  <si>
    <t>S30</t>
  </si>
  <si>
    <t>COLORE</t>
  </si>
  <si>
    <t>VISUALIZZAZIONE RANGE APP</t>
  </si>
  <si>
    <t>Numerico
Decimal(18,3)</t>
  </si>
  <si>
    <t>BR usate</t>
  </si>
  <si>
    <t>BUSINESS RULES</t>
  </si>
  <si>
    <t>AFI</t>
  </si>
  <si>
    <t>Bilancio Familiare</t>
  </si>
  <si>
    <t xml:space="preserve">XRA_NOSCONF_CONT_L3M </t>
  </si>
  <si>
    <t>AFI_MEAN_NOSC_L3M</t>
  </si>
  <si>
    <t>BILFAM_TEC_L3M</t>
  </si>
  <si>
    <t>BILFAM_RAT_TEC_L3M</t>
  </si>
  <si>
    <t xml:space="preserve">Le possibili valorizzazioni del flag sono 0 oppure 1.
Il flag sarà uguale a 1 in presenza di uno sconfino superiore a 30 giorni, di importo superiore a 100 euro e oltre la soglia di materialità del 2%. 
In tutte le restanti casistiche il flag dovrà essere uguale a 0.
In particolare, per il calcolo della soglia di materialità dovrà essere considerato il massimo tra: 
- il rapporto fra sconfino per cassa e utilizzato per cassa e non, entrambi valutati alla data; 
- il rapporto fra lo sconfino per cassa e utilizzato per cassa e non, entrambi valutati negli ultimi 90 giorni.  </t>
  </si>
  <si>
    <t>Media trimestrale del valore delle AFI calcolate escludendo lo sconfino su C/C</t>
  </si>
  <si>
    <t>Rapporto tra la media trimestrale delle rate e la media trimestrale del totale entrate correnti</t>
  </si>
  <si>
    <t>IMP_UTILIZZATO ultimo mese /
IMP_ACCORDATO_OPER ultimo mese</t>
  </si>
  <si>
    <t>mean(-IMP_UC10_PAG_RAFI)</t>
  </si>
  <si>
    <t>mean(IMP_UTILIZZATO) /
mean(IMP_ACCORDATO_OPER)</t>
  </si>
  <si>
    <t>ERRORE se &lt; 0</t>
  </si>
  <si>
    <t>ERRORE per valori differenti da 0 o 1</t>
  </si>
  <si>
    <t>Forme indeterminate per il calcolo del numeratore:
- NUM &gt; 0 AND DEN &gt; 0 then NUM/DEN;
- NUM &gt; 0 AND DEN = 0 then 1000000;
- NUM = 0 AND NUM = 0 then 0
- NUM &lt; 0 OR DEN &lt; 0 then ERRORE;
Forme indeterminate per il calcolo del denominatore:
- NUM &gt; 0 AND DEN &gt; 0 then NUM/DEN;
- NUM &gt; 0 AND DEN = 0 then 1000000;
- NUM = 0 AND NUM = 0 then 0
- NUM &lt; 0 OR DEN &lt; 0 then ERRORE;</t>
  </si>
  <si>
    <t>XRA_MEANMISS_NUM_GG_L3M</t>
  </si>
  <si>
    <t>XRA_MAX_SCONF_L3M</t>
  </si>
  <si>
    <t>XRA_MAX_NUM_GG_L3M</t>
  </si>
  <si>
    <t>XRA_MEAN_SCONF_UTI_L3M</t>
  </si>
  <si>
    <t>XRA_MEANMISS_SCONF_UTI_L3M</t>
  </si>
  <si>
    <t>XRA_MAX_SCONF_UTI_L3M</t>
  </si>
  <si>
    <t>XRA_SCONF_L1M</t>
  </si>
  <si>
    <t>XRA_SCONF_UTI_L1M</t>
  </si>
  <si>
    <t>AFI_MEAN_SCONF_L3M</t>
  </si>
  <si>
    <t>CR0_MR_L3M</t>
  </si>
  <si>
    <t>CR0_MS_L3M</t>
  </si>
  <si>
    <t>CR0_MC_L3M</t>
  </si>
  <si>
    <t>CR0_MT_L3M</t>
  </si>
  <si>
    <t>CR0_SCC_L3M</t>
  </si>
  <si>
    <t>CR0_SCT_L3M</t>
  </si>
  <si>
    <t>CR0_TUT_L3M</t>
  </si>
  <si>
    <t>CR0_ITUS_L3M</t>
  </si>
  <si>
    <t>CR0_ITUC_L3M</t>
  </si>
  <si>
    <t>BILFAM_TE_L3M</t>
  </si>
  <si>
    <t>BILFAM_TUC_L3M</t>
  </si>
  <si>
    <t>BILFAM_TU_L3M</t>
  </si>
  <si>
    <t>Media sul trimestre dell'importo di sconfino per cassa, calcolata considerando un valore pari a zero per le mensilità in cui è presente uno sconfino</t>
  </si>
  <si>
    <t>Media sul trimestre del numero di giorni di sconfino per cassa continuativi, calcolata considerando un valore pari a zero per le mensilità in cui è presente uno sconfino</t>
  </si>
  <si>
    <t>Massimo sul trimestre dell'importo di sconfino per cassa, calcolata considerando solo le mensilità in cui è presente uno sconfino</t>
  </si>
  <si>
    <t>Media sul trimestre del rapporto tra sconfino per cassa e utilizzo totale, calcolata considerando solo le mensilità in cui è presente uno sconfino</t>
  </si>
  <si>
    <t>Media sul trimestre del rapporto tra sconfino per cassa e utilizzo totale, calcolata considerando un valore pari a zero per le mensilità in cui è presente uno sconfino</t>
  </si>
  <si>
    <t>Massimo sul trimestre del rapporto tra sconfino per cassa e utilizzo totale, calcolata considerando un valore pari a zero per le mensilità in cui è presente uno sconfino</t>
  </si>
  <si>
    <t>Ultimo numero di giorni di sconfino per cassa continuativi.</t>
  </si>
  <si>
    <t>Ultimo importo di sconfino per cassa</t>
  </si>
  <si>
    <t>Ultimo rapporto disponibile tra sconfino per cassa e utilizzo totale</t>
  </si>
  <si>
    <t>Rapporto tra la media trimestrale del margine e la media trimestrale dell’accordato su prodotti a revoca</t>
  </si>
  <si>
    <t>Rapporto tra la media trimestrale del margine e la media trimestrale dell’accordato su prodotti a scadenza</t>
  </si>
  <si>
    <t>Rapporto tra la media trimestrale del margine e la media trimestrale dell’accordato su tutti i prodotti</t>
  </si>
  <si>
    <t>Rapporto tra la media trimestrale dello sconfino e la media trimestrale dell’accordato su prodotti per cassa</t>
  </si>
  <si>
    <t>Rapporto tra la media trimestrale dello sconfino e la media trimestrale dell’accordato su tutti i prodotti</t>
  </si>
  <si>
    <t xml:space="preserve">Rapporto fra la media trimestrale dell'utilizzato per cassa e la  media trimestrale dell'accordato per cassa </t>
  </si>
  <si>
    <t>Rapporto fra la media trimestrale dell'utilizzato su tutti i prodotti e la  media trimestrale dell'accordato su tutti i prodotti</t>
  </si>
  <si>
    <t>Rapporto tra la tensione di utilizzo a revoca dell’ultimo mese e la tensione di utilizzo a revoca media del trimestre</t>
  </si>
  <si>
    <t>Rapporto tra la tensione di utilizzo a scadenza dell’ultimo mese e la tensione di utilizzo a scadenza media del trimestre</t>
  </si>
  <si>
    <t>Rapporto tra la tensione di utilizzo per cassa dell’ultimo mese e la tensione di utilizzo per cassa media del trimestre</t>
  </si>
  <si>
    <t>Media trimestrale del totale entrate</t>
  </si>
  <si>
    <t>Media trimestrale del totale uscite correnti</t>
  </si>
  <si>
    <t>meanmiss(NUM_GIORNI_SCONFINO)</t>
  </si>
  <si>
    <t>mean(IMP_SCONFINO_CASSA / IMP_UTILIZZI_TOTALE)</t>
  </si>
  <si>
    <t>meanmiss(IMP_SCONFINO_CASSA / IMP_UTILIZZI_TOTALE)</t>
  </si>
  <si>
    <t>max(IMP_SCONFINO_CASSA / IMP_UTILIZZI_TOTALE)</t>
  </si>
  <si>
    <t>NUM_GIORNI_SCONFINO ultimo flusso</t>
  </si>
  <si>
    <t>IMP_SCONFINO_CASSA ultimo flusso / IMP_UTILIZZI_TOTALE ultimo flusso</t>
  </si>
  <si>
    <t>mean(IMP_SALDO_CC)
IMPORTANTE:  l'osservazione mensile del campo IMP_SALDO_CC viene considerato sono se minore di 0. Nel caso opposto viene forzato a zero.</t>
  </si>
  <si>
    <t xml:space="preserve">mean(IMP_ACCORDATO_OPER - IMP_UTILIZZATO)
if IMP_ACCORDATO_OPER - IMP_UTILIZZATO &lt; 0 then FORZARE A ZERO l'osservazione all'interno del calcolo della media.
(Vedi ES. riportato nel foglio "ES_CALCOLO_CR0_MC_BT_L3M")
If PRODUCT_MIX non contiene "AC" and CR0_MC_BT_L3M = 0 then CR0_MC_BT_L3M = 999.999 </t>
  </si>
  <si>
    <t>mean(IMP_UTILIZZATO-IMP_ACCORDATO_OPER)
if  IMP_UTILIZZATO - IMP_ACCORDATO_OPER &lt; 0 then FORZARE A ZERO l'osservazione all'interno del calcolo della media.
(Vedi ES. riportato nel foglio "ES_CALCOLO_CR0_SCONFINI")</t>
  </si>
  <si>
    <t>mean(IMP_EA05_VERS +
IMP_EA10_STIP_PE +
IMP_EA15_BON_GIR +
IMP_EA20_ACC_DIV +
IMP_EB05_CED_DIV +
IMP_EB10_DISINV
IMP_EC05_FINANZ)</t>
  </si>
  <si>
    <t>mean( IMP_UA05_PREL_FIL +              IMP_UA10_PREL_BAN +        
   IMP_UA15_PAG_BAN +                  IMP_UA20_PAG_ASBAN +                IMP_UA25_PAG_CART +                 IMP_UA30_PED_AUT + 
IMP_UA35_UT_TEL + 
IMP_UA40_UT_ENE +
IMP_UA45_UT_GAS +
IMP_UA50_ALT_UT +         
 IMP_UA55_BON_GIR +                    IMP_UA60_IMP_TAS +                    IMP_UA65_ADD_DIV)</t>
  </si>
  <si>
    <t>mean( IMP_UA05_PREL_FIL +              IMP_UA10_PREL_BAN +        
   IMP_UA15_PAG_BAN +                  IMP_UA20_PAG_ASBAN +                IMP_UA25_PAG_CART +                 IMP_UA30_PED_AUT + 
IMP_UA35_UT_TEL + 
IMP_UA40_UT_ENE +
IMP_UA45_UT_GAS +
IMP_UA50_ALT_UT +         
 IMP_UA55_BON_GIR +                    IMP_UA60_IMP_TAS +                    IMP_UA65_ADD_DIV +
IMP_UB05_INVEST
IMP_UC05_RIMB_FIN + 
IMP_UC10_PAG_RAF)</t>
  </si>
  <si>
    <t xml:space="preserve">ECCEZIONE </t>
  </si>
  <si>
    <t>ERRORE</t>
  </si>
  <si>
    <t>Retail</t>
  </si>
  <si>
    <t>SME Retail</t>
  </si>
  <si>
    <t>VERDINO</t>
  </si>
  <si>
    <t>XRA_30GG_100_002</t>
  </si>
  <si>
    <t>CR0_TUR</t>
  </si>
  <si>
    <t>CR0_TUS</t>
  </si>
  <si>
    <t>NOPG</t>
  </si>
  <si>
    <t>Categoriale 
CHAR(3)</t>
  </si>
  <si>
    <t>Semaforo notizie Pregiudizievoli</t>
  </si>
  <si>
    <t>Segnali gravi di rischio</t>
  </si>
  <si>
    <t>Fatal Iris</t>
  </si>
  <si>
    <t>Garanzia rilasciate a favore di un nominativo a sofferenza presso altri istituti</t>
  </si>
  <si>
    <t>Socio appartenente a società a sofferenza presso altri istituti</t>
  </si>
  <si>
    <t>Rate impagate</t>
  </si>
  <si>
    <t>“Cruscotto/MOPLE”</t>
  </si>
  <si>
    <t>Forborne sconfinato</t>
  </si>
  <si>
    <t>Sconfini di CC</t>
  </si>
  <si>
    <t>Sconfini di Forborne</t>
  </si>
  <si>
    <t>Importo di sconfino di C/C</t>
  </si>
  <si>
    <t>Giorni di sconfino di C/C</t>
  </si>
  <si>
    <t>Si richiede di intercettare lo sconfino di conto corrente con o senza linea accordata (incluse le carte di credito in quanto provocano sconfino su conto corrente).
L'indicatore riporta, per la controparte oggetto di valutazione EW, l'importo di sconfino di conto corrente con esclusione degli sconfini oggetto di autorizzazione in autor/gecen sino alla validità di quest’ultima.</t>
  </si>
  <si>
    <t>Si richiede di intercettare lo sconfino di conto corrente con o senza linea accordata (incluse le carte di credito in quanto provocano sconfino su conto corrente).
L'indicatore riporta, per la controparte oggetto di valutazione EW, il numero di giorni di sconfino di conto corrente con esclusione degli sconfini oggetto di autorizzazione in autor/gecen sino alla validità di quest’ultima.</t>
  </si>
  <si>
    <t>L'indicatore assume il valore 1 se la controparte oggetto di valutazione EW è socio appartenente a società di persone classificata - presso altre banche - a sofferenza, a procedura concorsuale o per la quale è presente l’evidenza di garanzie attivate con esito negativo</t>
  </si>
  <si>
    <t>L'indicatore assume il valore 1 se per la controparte oggetto di valutazione EW è riscontrata la comparsa di garanzie attivate con esito negativo presso altre banche (per “garanzie attivate con esito negativo” si intendono quelle escusse e per le quali il garante non ha  fatto fronte ai propri impegni).</t>
  </si>
  <si>
    <t>L'indicatore assume il valore 1 se per la controparte oggetto di valutazione EW è riscontrata la presenza, presso altre banche, di garanzie rilasciate a favore di un nominativo a sofferenza o a procedura concorsuale, quando l’importo è significativo (l’anomalia è considerata significativa quando l’importo della sofferenza garantita o l’importo della procedura concorsuale garantita è maggiore o uguale al 10% della somma tra accordato – totale rischi diretti del garante c/o il sistema – e garanzie ricevute – totale rischi indiretti del garante presso il sistema – del garante).</t>
  </si>
  <si>
    <t>CRITICITà</t>
  </si>
  <si>
    <t>REQB24</t>
  </si>
  <si>
    <t>REQB7</t>
  </si>
  <si>
    <t>Numerico
Decimal(1,0)</t>
  </si>
  <si>
    <t xml:space="preserve">Media trimestrale del totale uscite </t>
  </si>
  <si>
    <t>AFI - PRESENZA DI INFO</t>
  </si>
  <si>
    <t>CR0 - PRESENZA DI INFO</t>
  </si>
  <si>
    <t>BILFAM - PRESENZA DI INFO</t>
  </si>
  <si>
    <t>FLG_CRR_DEFAULT</t>
  </si>
  <si>
    <t>FLG_PAST_DUE</t>
  </si>
  <si>
    <t>FLG_FORBORNE_NPE</t>
  </si>
  <si>
    <t>FLG_PROTEST</t>
  </si>
  <si>
    <t>FLG_PROP_SETTLEMENT</t>
  </si>
  <si>
    <t>IMP_NON_PERF_LOANS_SYSTEM
IMP_NON_PERF_LOANS_GROUP
IMP_CREDIT_FACILITY_TOT
IMP_CREDIT_USED_TOT</t>
  </si>
  <si>
    <t xml:space="preserve">FLG_ISDA_CREDIT_EVENT_DECL_CDS </t>
  </si>
  <si>
    <t>FLG_JD_NEG_EV_PERS</t>
  </si>
  <si>
    <t>FLG_JD_DECANAL_PTF</t>
  </si>
  <si>
    <t>FLG_JD_REATI_GRAVI</t>
  </si>
  <si>
    <t>FLG_JD_DEBT_PUBBLI</t>
  </si>
  <si>
    <t>FLG_JD_PASTDUE_PUBCRED_EMPL</t>
  </si>
  <si>
    <t>FLG_JD_COLLATER_VAL_DECR</t>
  </si>
  <si>
    <t>FLG_JD_DELTA_CASHFLOW</t>
  </si>
  <si>
    <t>FLG_ROTTURA_COVE
COVE_INIZIO_ROTTURA_DT</t>
  </si>
  <si>
    <t>FLG_JD_COV_NON_RISP_SAN</t>
  </si>
  <si>
    <t>FLG_JD_INCROCIO_ASSEGNI</t>
  </si>
  <si>
    <t>FLG_JD_REATI_GRAVI_FAM</t>
  </si>
  <si>
    <t>attendere</t>
  </si>
  <si>
    <t>fare senza override</t>
  </si>
  <si>
    <t>IMP_SALDO_CC_M0
IMP_SALDO_CC_M1
IMP_SALDO_CC_M2</t>
  </si>
  <si>
    <t>IMP_SALDO_CC_M0
IMP_SALDO_CC_M1
IMP_SALDO_CC_M2
IMP_VAL_MERC_CD_M0
IMP_VAL_MERC_CD_M1
IMP_VAL_MERC_CD_M2
IMP_SALDO_PCT_M0
IMP_SALDO_PCT_M1
IMP_SALDO_PCT_M2
IMP_SALDO_GPM_M0
IMP_SALDO_GPM_M1
IMP_SALDO_GPM_M2
IMP_SALDO_ASSIC_M0
IMP_SALDO_ASSIC_M1
IMP_SALDO_ASSIC_M2</t>
  </si>
  <si>
    <t>mean(IMP_SALDO_CC
+ IMP_VAL_MERC_CD
+ SALDO_PCT
+ SALDO_GPM
+ SALDO_ASSIC)
IMPORTANTE: A tutti gli addendi della sommatoria all'interno della media trimestrale deve essere applicato un cap a 0 nel caso di valori negativi</t>
  </si>
  <si>
    <t>RE_T_CAR_AFI</t>
  </si>
  <si>
    <t>Media trimestrale degli sconfini di conto corrente se presenti altrimenti 0</t>
  </si>
  <si>
    <t>IMP_PAG_RAFI_M0
IMP_PAG_RAFI_M1
IMP_PAG_RAFI_M2
IMP_ENT_CORR_M0
IMP_ENT_CORR_M1
IMP_ENT_CORR_M2</t>
  </si>
  <si>
    <t>RE_T_CAR_BIFAM</t>
  </si>
  <si>
    <t>IMP_USC_CORR_M0
IMP_USC_CORR_M1
IMP_USC_CORR_M2</t>
  </si>
  <si>
    <t>IMP_USC_TOT_M0
IMP_USC_TOT_M1
IMP_USC_TOT_M2</t>
  </si>
  <si>
    <t>FLG_NOPG_AN_RIF</t>
  </si>
  <si>
    <t>FLG_NOPG_AR_RIF</t>
  </si>
  <si>
    <t>IMP_ACC_REV_M0
IMP_ACC_REV_M1
IMP_ACC_REV_M2
IMP_UTIL_REV_M0
IMP_UTIL_REV_M1
IMP_UTIL_REV_M2</t>
  </si>
  <si>
    <t>IMP_ACC_PROD_SCAD_M0
IMP_ACC_PROD_SCAD_M1
IMP_ACC_PROD_SCAD_M2
IMP_UTIL_PROD_SCAD_M0
IMP_UTIL_PROD_SCAD_M1
IMP_UTIL_PROD_SCAD_M2</t>
  </si>
  <si>
    <t>Accordato su prodotti a revoca
Utilizzato su prodotti a revoca</t>
  </si>
  <si>
    <t>Accordato su prodotti a scadenza
Utilizzato su prodotti a scadenza</t>
  </si>
  <si>
    <t>IMP_ACC_CASSA_M0
IMP_ACC_CASSA_M1
IMP_ACC_CASSA_M2
IMP_UTIL_CASSA_M0
IMP_UTIL_CASSA_M1
IMP_UTIL_CASSA_M2</t>
  </si>
  <si>
    <t>Accordato crediti per cassa
Utilizzato crediti per cassa</t>
  </si>
  <si>
    <t>IMP_ACC_TOT_M0
IMP_ACC_TOT_M1
IMP_ACC_TOT_M2
IMP_UTIL_TOT_M0
IMP_UTIL_TOT_M1
IMP_UTIL_TOT_M2</t>
  </si>
  <si>
    <t>Accordato su tutti i prodotti
Utilizzato su tutti i prodotti</t>
  </si>
  <si>
    <t>Rapporto tra la media trimestrale del margine e la media trimestrale dell’accordato su prodotti per cassa</t>
  </si>
  <si>
    <t>dubbi (in colonna AQ in dettaglio)</t>
  </si>
  <si>
    <t>campi modificati</t>
  </si>
  <si>
    <t>Giornaliera</t>
  </si>
  <si>
    <t>Media dell'importo di sconfino negli ultimi 90 gg</t>
  </si>
  <si>
    <t>Media del numero di giorni di sconfino negli ultimi 90 gg</t>
  </si>
  <si>
    <t>FLG_SCONF_MAX_M0
FLG_SCONF_MAX_M1
FLG_SCONF_MAX_M2</t>
  </si>
  <si>
    <t>Presenza di sconfino per mese in base al max numero di giorni di sconfino</t>
  </si>
  <si>
    <t>IMP_SCONFINO
NUM_GIO_SCONFINO
IMP_UTILIZZO_TOT
IMP_SCONF_CUM_90GG
IMP_UTILIZZO_CUM_90GG</t>
  </si>
  <si>
    <t>Importo sconfino ultimo flusso disponibile
Numero Giorni di sconfino ultimo importo disponibile
Importo UTILIZZO ultimo importo disponibile
Importo di sconfino calcolato ai 90 gg
Importo di utilizzo calcolato ai 90 gg</t>
  </si>
  <si>
    <t>XRA_MEANMISS_SCONF_L3M</t>
  </si>
  <si>
    <t>XRA_NUM_GG_L1M</t>
  </si>
  <si>
    <t>meanmiss(IMP_SCONFINO_CASSA) * (-1)</t>
  </si>
  <si>
    <t>max(IMP_SCONFINO_CASSA) * (-1)</t>
  </si>
  <si>
    <t>IMP_SCONFINO_CASSA ultimo flusso * (-1)</t>
  </si>
  <si>
    <t>IMP_SCONF_MEANMISS_90GG</t>
  </si>
  <si>
    <t>NUM_GIO_SCONF_MEANMISS_90GG</t>
  </si>
  <si>
    <t>IMP_SCONF_MAX_90GG</t>
  </si>
  <si>
    <t>Importo massimo di sconfino negli ultimi 90 giorni</t>
  </si>
  <si>
    <t>NUM_GIO_SCONF_MAX_90GG</t>
  </si>
  <si>
    <t>Numero massimo di sconfino negli ultimi 90 giorni</t>
  </si>
  <si>
    <t>IMP_SCONF_UTIL_MEAN_90GG</t>
  </si>
  <si>
    <t>IMP_SCONF_UTIL_MEANMISS_90GG</t>
  </si>
  <si>
    <t>IMP_SCONF_UTIL_MAX_90GG</t>
  </si>
  <si>
    <t>Media del rapporto tra sconfino di cassa e utilizzo negli ultimi 90 gg (solo i giorni in cui c'è stato sconfino)</t>
  </si>
  <si>
    <t>Massimo sul trimestre del rapporto tra sconfino per cassa e utilizzo totale (solo i giorni in cui c'è stato sconfino)</t>
  </si>
  <si>
    <t>Media del rapporto tra sconfino di cassa e utilizzo negli ultimi 90 gg (tutti i giorni)</t>
  </si>
  <si>
    <t>NUM_GIO_SCONFINO</t>
  </si>
  <si>
    <t xml:space="preserve">Numero Giorni di sconfino (reliativi all'ultimo importo disponibile)
</t>
  </si>
  <si>
    <t>IMP_SCONFINO</t>
  </si>
  <si>
    <t>Importo sconfino
(relativo all'ultimo flusso disponibile)</t>
  </si>
  <si>
    <t>IMP_SCONFINO
IMP_UTILIZZO_TOT</t>
  </si>
  <si>
    <t>Importo sconfino
Importo utilizzo</t>
  </si>
  <si>
    <t>note per fugare dubbi</t>
  </si>
  <si>
    <t>Gestione forme indeterminate per il calcolo del rapporto propedeutico alla valorizzazione del flag:
In presenza di sconfino giornaliero AUTOR non missing e di sconfino giornaliero XRA missing (la controparte non sta sconfinando su XRA alla data), il rapporto sarà missing.
In presenza di sconfino giornaliero AUTOR  missing e di sconfino giornaliero XRA non missing (la controparte sta sconfinando su XRA alla data) , il rapporto sarà 0.
In presenza di sconfino giornaliero AUTOR  missing e di sconfino giornaliero XRA missing (la controparte sta sconfinando su XRA alla data) , il rapporto sarà missing.</t>
  </si>
  <si>
    <t>AUTOR</t>
  </si>
  <si>
    <t>Insoluti</t>
  </si>
  <si>
    <t>PTF_AMT_OUT_PREVQ
PTF_AMT_EXPIRED_PREVQ</t>
  </si>
  <si>
    <t>IMP_SCONFINO_CC</t>
  </si>
  <si>
    <t>NUM_GG_SCONFINO</t>
  </si>
  <si>
    <t>Importo Sconfino</t>
  </si>
  <si>
    <t>Giorni Sconfino</t>
  </si>
  <si>
    <t>Importo rate</t>
  </si>
  <si>
    <t>Numero rate</t>
  </si>
  <si>
    <t>IMP_SALDO_CC
IMP_VAL_MERC_CD
IMP_SALDO_PCT
IMP_SALDO_GPM
IMP_SALDO_ASSIC</t>
  </si>
  <si>
    <t>IMP_ENT_CORR
IMP_PAG_RAFI
IMP_STIP_PE
IMP_PAG_CART</t>
  </si>
  <si>
    <t>Importo forborne sconfinato</t>
  </si>
  <si>
    <t xml:space="preserve">FLG_PERFNOPE </t>
  </si>
  <si>
    <t>IMP_SCONFINO_FORB</t>
  </si>
  <si>
    <t>Presenza di Forborne</t>
  </si>
  <si>
    <t>Importo Forborne</t>
  </si>
  <si>
    <t xml:space="preserve">L'indicatore assume valore 1 in presenza di un Forborne sconfinato per la controparte SNDG analizzata . 
Le posizioni targate Forborne e aventi come stato interno del motore For lo stato ‘Performing da non performing’ dovranno essere intercettate dopo 2 giorni dalla rilevazione dello sconfinamento ( se trattasi di rapporto che prevede l’addebito con RID lo sconfino sarà rilevabile indicativamente dopo 5/7 gg ) sulla linea targata, indipendentemente dalla motivazione dello sconfinamento e indipendentemente da eventuali autorizzazioni in validità, </t>
  </si>
  <si>
    <t xml:space="preserve">L'indicatore riporta l'importo del Forborne sconfinato. 
Le posizioni targate Forborne e aventi come stato interno del motore For lo stato ‘Performing da non performing’ dovranno essere intercettate dopo 2 giorni dalla rilevazione dello sconfinamento ( se trattasi di rapporto che prevede l’addebito con RID lo sconfino sarà rilevabile indicativamente dopo 5/7 gg ) sulla linea targata, indipendentemente dalla motivazione dello sconfinamento e indipendentemente da eventuali autorizzazioni in validità, </t>
  </si>
  <si>
    <t>da sviluppare</t>
  </si>
  <si>
    <t>L'indicatore sintetizza la presenza di informazioni per il modulo CR alzo zero.
Assume 0, qualora gli indicatori con fonte "CR ad alzo zero" dovessero risultare tutti missing o 1 in presenza di almeno un indicatore con fonte "CR ad alzo zero" con valorizzazione diversa da missing.</t>
  </si>
  <si>
    <t>CMLT/ NSIL</t>
  </si>
  <si>
    <t>rosso</t>
  </si>
  <si>
    <t>campi non confermati</t>
  </si>
  <si>
    <t>Indicatori del modulo</t>
  </si>
  <si>
    <t>Rate mensili
Totale entrate correnti mensili</t>
  </si>
  <si>
    <t>L'indicatore determina, per la controparte oggetto di valutazione EW, in presenza di una una rata arretrata, il numero di giorni di scaduto per la rata arretrata per i: 
- Prodotti rateali con addebito diretto su c/c Banca (ISP o CLONE)</t>
  </si>
  <si>
    <t>L'indicatore determina, per la controparte oggetto di valutazione EW, in presenza di una una rata arretrata, l'importo delle rate arretrate per i: 
- Prodotti rateali con addebito diretto su c/c Banca (ISP o CLONE)</t>
  </si>
  <si>
    <t xml:space="preserve">IMP_ARRETRATO_DIR </t>
  </si>
  <si>
    <t>IND_02 = 1</t>
  </si>
  <si>
    <t>IND_06 = 1</t>
  </si>
  <si>
    <t>IND_07 = 1</t>
  </si>
  <si>
    <t>IND_11 = 1</t>
  </si>
  <si>
    <t>IND_13 = 1</t>
  </si>
  <si>
    <t>IND_14 = 1</t>
  </si>
  <si>
    <t>IND_15 = 1</t>
  </si>
  <si>
    <t>IND_17 = 1</t>
  </si>
  <si>
    <t>IND_18 = 1</t>
  </si>
  <si>
    <t>IND_19 = 1</t>
  </si>
  <si>
    <t>IND_20 = 1</t>
  </si>
  <si>
    <t>IND_22 = 1</t>
  </si>
  <si>
    <t>IND_26 = 1</t>
  </si>
  <si>
    <t>IND_27 = 1</t>
  </si>
  <si>
    <t>IND_28 = 1</t>
  </si>
  <si>
    <t>30 &lt; IND_29 &lt;= 90</t>
  </si>
  <si>
    <t>IND_31 = 1</t>
  </si>
  <si>
    <t>IND_34 = 1</t>
  </si>
  <si>
    <t>IND_35 = 1</t>
  </si>
  <si>
    <t>IND_102=1</t>
  </si>
  <si>
    <t>IND_104 = 1</t>
  </si>
  <si>
    <t>IND_100 = 'S30'</t>
  </si>
  <si>
    <t>IND_100 = 'S20'</t>
  </si>
  <si>
    <t>IND_100 = 'S10'</t>
  </si>
  <si>
    <t>MODULO</t>
  </si>
  <si>
    <t>Rosso</t>
  </si>
  <si>
    <t>Arancione</t>
  </si>
  <si>
    <t>Verdino</t>
  </si>
  <si>
    <t>presente in CORPORATE</t>
  </si>
  <si>
    <t>x</t>
  </si>
  <si>
    <t>non fare al momento</t>
  </si>
  <si>
    <t>IND_29 &gt; 90</t>
  </si>
  <si>
    <t>Presenza di sconfini autorizzati nella giornata oggetto di analisi  Presenza di sconfini autorizzati negli ultimi 89 giorni</t>
  </si>
  <si>
    <t>IMP_SCONF_AUTOR
IMP_SCONFINO</t>
  </si>
  <si>
    <t>importo complessivo sconfini "autorizzati"
Importo sconfino XRA</t>
  </si>
  <si>
    <t>l'indicatore è calcolato come il rapporto tra l'importo complessivo degli sconfini "autorizzati" all'interno del flusso autor e l'importo di sconfino per cassa XRA                                                                                                                                              Per ogni controparte SNDG, l'indicatore verifica la presenza di sconfini autorizzati tra quello/quelli presenti nella giornata in oggetto di analisi. 
Stabilita giornalmente la presenza di sconfini autorizzati, l'indicatore assume valore:
- 0, se il rapporto tra lo sconfino complessivo giornaliero AUTOR e lo sconfino giornaliero XRA è maggiore o uguale a 1
- 1, se il rapporto tra lo sconfino complessivo giornaliero AUTOR e lo sconfino giornaliero XRA è minore di 1
- missing, se il rapporto tra lo sconfino complessivo giornaliero AUTOR e lo sconfino giornaliero XRA è missing</t>
  </si>
  <si>
    <t>l'indiatore è calcolato come il massimo tra il (FLG_SCONF_NON_AUTOR_1G; FLG_SCONF_MAX_NO_AUTOR_89GG)                                                                                                                                          Per ogni controparte sndg, viene indicata la presenza di sconfini autorizzati negli ultimi 90 giorni. L'indicatore assume valore:
- 0, se il rmassimo valore assunto dall'indicatore 50 negli ultimi 90 giorni è 0;
- 1, se il rmassimo valore assunto dall'indicatore 50 negli ultimi 90 giorni è 1;
- missing, se l'indicatore 50 negli ultimi 90 giorni è sempre missing;</t>
  </si>
  <si>
    <t>S00</t>
  </si>
  <si>
    <t>S40</t>
  </si>
  <si>
    <t>S50</t>
  </si>
  <si>
    <t>Blu scuro</t>
  </si>
  <si>
    <t>Blu chiaro</t>
  </si>
  <si>
    <t>Verde</t>
  </si>
  <si>
    <t>Missing / Neutro</t>
  </si>
  <si>
    <t>COLORI</t>
  </si>
  <si>
    <t>Giornaliero</t>
  </si>
  <si>
    <t>CP</t>
  </si>
  <si>
    <t>CONCORDATO PREVENTIVO</t>
  </si>
  <si>
    <t>FA</t>
  </si>
  <si>
    <t>FALLIMENTO</t>
  </si>
  <si>
    <t>LC</t>
  </si>
  <si>
    <t>LIQUIDAZIONE COATTA AMMINISTRATIVA    </t>
  </si>
  <si>
    <t>FC</t>
  </si>
  <si>
    <t>CONCORDATO FALLIMENTARE</t>
  </si>
  <si>
    <t>AS</t>
  </si>
  <si>
    <t>AMMINISTRAZIONE STRAORDINARIA       </t>
  </si>
  <si>
    <t>AN</t>
  </si>
  <si>
    <t>ALTRE SEGNAL NUOVA PROCEDURA CONCORSUALE    </t>
  </si>
  <si>
    <t>AR</t>
  </si>
  <si>
    <t>ACCORDI DI RISTRUTTURAZIONE</t>
  </si>
  <si>
    <t>TC</t>
  </si>
  <si>
    <t>TRASCRIZIONI A CARICO</t>
  </si>
  <si>
    <t>IG</t>
  </si>
  <si>
    <t>IPOTECA GIUDIZIALE </t>
  </si>
  <si>
    <t>LI</t>
  </si>
  <si>
    <t>LIQUIDAZIONI</t>
  </si>
  <si>
    <t>DI</t>
  </si>
  <si>
    <t>DECRETO INGIUNTIVO</t>
  </si>
  <si>
    <t>LV</t>
  </si>
  <si>
    <t>LIQUIDAZIONE VOLONTARIA</t>
  </si>
  <si>
    <t>PI</t>
  </si>
  <si>
    <t>PIGNORAMENTO IMMOBILIARE</t>
  </si>
  <si>
    <t>PN</t>
  </si>
  <si>
    <t>PIGNORAMENTO</t>
  </si>
  <si>
    <t>SC</t>
  </si>
  <si>
    <t>SEQUESTRO CONSERVATIVO </t>
  </si>
  <si>
    <t>SP</t>
  </si>
  <si>
    <t>SEQUESTRO PENALE</t>
  </si>
  <si>
    <t>CF</t>
  </si>
  <si>
    <t>COSTITUZIONE FONDO PATRIMONIALE</t>
  </si>
  <si>
    <t>PE</t>
  </si>
  <si>
    <t>PROCEDURA ESATTORIALE</t>
  </si>
  <si>
    <t>PG</t>
  </si>
  <si>
    <t>PROCEDURE GIUDIZIALI</t>
  </si>
  <si>
    <t>TR</t>
  </si>
  <si>
    <t>TRASCRIZIONE CITAZIONE</t>
  </si>
  <si>
    <t>IL</t>
  </si>
  <si>
    <t>IPOTECA LEGALE</t>
  </si>
  <si>
    <t>Tutte le esposizioni che possono essere definite come Forborne NPE come definito in EBA/ITS/2013/03</t>
  </si>
  <si>
    <t>Il debitore è classificato in stato di “default” secondo l’articolo 178 del CRR</t>
  </si>
  <si>
    <t>Superamento di 90 giorni in past due su qualsiasi struttura a livello di debitore (soggetto a criteri di materialità)</t>
  </si>
  <si>
    <t>Presenza di past due verso impiegati o creditori pubblici</t>
  </si>
  <si>
    <t>Diminuzione del Collateral Value in cui la vendita di asset finanziati è richiesto nel piano di rientro del prestito (es.CRE)</t>
  </si>
  <si>
    <t>Diminuzione di futuri flussi di cassa stimati</t>
  </si>
  <si>
    <t>Infrazione del Covenant non rinunciato dalla banca</t>
  </si>
  <si>
    <t xml:space="preserve">IMP_SCONF_AUTOR
IMP_SCONFINO  FLG_SCONF_MAX_NO_AUTOR_89GG </t>
  </si>
  <si>
    <t>L'indicatore conta il numero di mesi per cui non si riscontra nessuno sconfino. 
In particolare l'indicatore assume valore:
- "0" in presenza di uno sconfino nell'ultimo mese ; 
- "1" in assenza di uno sconfino nell'ultimo mese e in presenza di uno sconfino fra i 60 e i 30 giorni antecedenti la data di elaborazione; 
- "2"  in assenza di uno sconfino negli ultimi due mesi e in presenza di uno sconfino fra i 90 e i 60 giorni antecedenti la data di elaborazione.
- "3" in assenza di uno sconfino negli ultimi 90 giorni.
Partendo dalla data di elaborazione, i  flussi XRA dovranno essere suddivisi in 3 gruppi  (dalla data di valutazione fino a 30 giorni precedenti, da 31 giorni precedenti a 60 e da 61 giorni precedenti a 90) in modo da poter valutare la presenza di sconfini nei 3 mesi precedenti. 
Per ciascun gruppo, la presenza di uno sconfino sarà stabilita valutando il numero massimo di giorni di sconfino: un massimo positivo indicherà la presenza di almeno uno sconfino nel mese, viceversa un massimo uguale a zero  (o missing) indicherà assenza di sconfini nel mese.
Indicando con M0, M1, M2 i tre raggruppamenti (ove M0 corrisponde al mese più recente), e rappresentando la presenza (1) o assenza (0) di sconfino nei tre mesi con delle terne di 0 e 1.</t>
  </si>
  <si>
    <t>NOPG00_1</t>
  </si>
  <si>
    <t>RTI000_1</t>
  </si>
  <si>
    <t>SCC000_1</t>
  </si>
  <si>
    <t>FORB00_1</t>
  </si>
  <si>
    <t>SGR000_1</t>
  </si>
  <si>
    <t>notizia pregiudizievole</t>
  </si>
  <si>
    <t>correggere sql</t>
  </si>
  <si>
    <t xml:space="preserve">
IMP_ENTR_TOT_M0
IMP_ENTR_TOT_M1
IMP_ENTR_TOT_M2</t>
  </si>
  <si>
    <t>Numerico
Decimal(18,4)</t>
  </si>
  <si>
    <t>ok</t>
  </si>
  <si>
    <t>Corporate</t>
  </si>
  <si>
    <t>AC</t>
  </si>
  <si>
    <t>AMMINISTRAZIONE CONTROLLATA </t>
  </si>
  <si>
    <t>PC</t>
  </si>
  <si>
    <t>PROCEDURE CONCORSUALI</t>
  </si>
  <si>
    <t>CRSYS_TUA</t>
  </si>
  <si>
    <t>REQB13</t>
  </si>
  <si>
    <t>where COD_PD = "550200"</t>
  </si>
  <si>
    <t>mean(IMP_UTIL)</t>
  </si>
  <si>
    <t>mean(IMP_ACRD_OPR)</t>
  </si>
  <si>
    <t>Numerico
Decimal (30,12)</t>
  </si>
  <si>
    <t>Centrale Rischi</t>
  </si>
  <si>
    <t>Utilizzato da sistema autoliquidante                                                  
Accordato da sistema autoliquidante</t>
  </si>
  <si>
    <t>AMT_US_SEL_LIQ_M0
AMT_US_SEL_LIQ_M1
AMT_US_SEL_LIQ_M2
AMT_GRA_SEL_LIQ_M0
AMT_GRA_SEL_LIQ_M1
AMT_GRA_SEL_LIQ_M2</t>
  </si>
  <si>
    <t>NULL</t>
  </si>
  <si>
    <t>CRSYS001</t>
  </si>
  <si>
    <t>CR0_TUA</t>
  </si>
  <si>
    <t>REQB14</t>
  </si>
  <si>
    <r>
      <t>Rapporto fra la media trimestrale dell'</t>
    </r>
    <r>
      <rPr>
        <b/>
        <sz val="10"/>
        <color rgb="FF000000"/>
        <rFont val="Calibri"/>
        <family val="2"/>
        <scheme val="minor"/>
      </rPr>
      <t>utilizzato autoliquidante</t>
    </r>
    <r>
      <rPr>
        <sz val="10"/>
        <color rgb="FF000000"/>
        <rFont val="Calibri"/>
        <family val="2"/>
        <scheme val="minor"/>
      </rPr>
      <t xml:space="preserve"> e la media trimestrale dell'</t>
    </r>
    <r>
      <rPr>
        <b/>
        <sz val="10"/>
        <color rgb="FF000000"/>
        <rFont val="Calibri"/>
        <family val="2"/>
        <scheme val="minor"/>
      </rPr>
      <t>accordato autoliquidante</t>
    </r>
    <r>
      <rPr>
        <sz val="10"/>
        <color rgb="FF000000"/>
        <rFont val="Calibri"/>
        <family val="2"/>
        <scheme val="minor"/>
      </rPr>
      <t xml:space="preserve"> </t>
    </r>
  </si>
  <si>
    <t xml:space="preserve">* utilizzato autoliquidante
* accordato autoliquidante </t>
  </si>
  <si>
    <t>AMT_US_SEL_LIQ_AZ_M0
AMT_US_SEL_LIQ_AZ_M1
AMT_US_SEL_LIQ_AZ_M2
AMT_GRA_SEL_LIQ_AZ_M0
AMT_GRA_SEL_LIQ_AZ_M1
AMT_GRA_SEL_LIQ_AZ_M2</t>
  </si>
  <si>
    <t>CRZER001</t>
  </si>
  <si>
    <t>CR0_UCFBT</t>
  </si>
  <si>
    <t>where COD_MPDR = "CASBT"</t>
  </si>
  <si>
    <t>IMP_UTILIZZATO</t>
  </si>
  <si>
    <t>Fatturato</t>
  </si>
  <si>
    <t>* utilizzato totale per cassa a breve termine
* fatturato</t>
  </si>
  <si>
    <t>CRSYS_TUR</t>
  </si>
  <si>
    <t>* utilizzato da sistema a revoca
* accordato da sistema a revoca</t>
  </si>
  <si>
    <t>AMT_US_REV_M0
AMT_US_REV_M1
AMT_US_REV_M2
AMT_GRA_REV_M0
AMT_GRA_REV_M1
AMT_GRA_REV_M2</t>
  </si>
  <si>
    <t>CRSYS_TUS</t>
  </si>
  <si>
    <t xml:space="preserve">* utilizzato da sistema a scadenza
* accordato da sistema a scadenza </t>
  </si>
  <si>
    <t>AMT_US_MAT_M0
AMT_US_MAT_M1
AMT_US_MAT_M2
AMT_GRA_MAT_M0
AMT_GRA_MAT_M1
AMT_GRA_MAT_M2</t>
  </si>
  <si>
    <t>CRSYS_UCFBT</t>
  </si>
  <si>
    <t>IMP_UTIL</t>
  </si>
  <si>
    <t>* utilizzato totale per cassa a breve termine da sistema
* fatturato</t>
  </si>
  <si>
    <t>AMT_US_ST_C_M0
AMT_US_ST_C_M1
AMT_US_ST_C_M2
REVENUE_T1</t>
  </si>
  <si>
    <t>Anticipo Fatture Italia</t>
  </si>
  <si>
    <t>NPAF_ANT_ACC_60G_L1M</t>
  </si>
  <si>
    <t>REQB16</t>
  </si>
  <si>
    <t>sum(IMP_ANTICIPATO)</t>
  </si>
  <si>
    <t>accordato per cassa di breve termine</t>
  </si>
  <si>
    <t>AMT_FAT_OVERDUE_M0
AMT_GRA_ST_C_M0</t>
  </si>
  <si>
    <t>NPAF001</t>
  </si>
  <si>
    <t xml:space="preserve">NPAF_MAX_GG_L1M </t>
  </si>
  <si>
    <t>max(DATA_RIF - DAT_SCAD_FATTURA)</t>
  </si>
  <si>
    <t>Numerico
Decimal (10,0)</t>
  </si>
  <si>
    <t>OVERDUE_DD_FAT</t>
  </si>
  <si>
    <t>9999999 se &lt; 0</t>
  </si>
  <si>
    <t>Finanziamenti Esteri</t>
  </si>
  <si>
    <t>ANTEXP_SCAD_ACC_30G_L1M</t>
  </si>
  <si>
    <t>where COD_RAPPORTO = "22" and
(data_rif_flusso - DATA_SCADENZA) &gt; 30</t>
  </si>
  <si>
    <t>sum(CTV_EUR)</t>
  </si>
  <si>
    <t>AMT_ANTEXP_30D_M0
AMT_GRA_ST_C_M0</t>
  </si>
  <si>
    <t>ANTEXP001</t>
  </si>
  <si>
    <t>ANTEXP_MAX_GG_L1M</t>
  </si>
  <si>
    <t xml:space="preserve">where COD_RAPPORTO = "22" and
data_rif_flusso &gt; DATA_SCADENZA </t>
  </si>
  <si>
    <t>max(data_rif_flusso - DATA_SCADENZA)</t>
  </si>
  <si>
    <t>OVERDUE_DD_ANTEXP_1M</t>
  </si>
  <si>
    <t>FINIMP_SCAD_ACC_30G_L1M</t>
  </si>
  <si>
    <t>where COD_RAPPORTO = "24" and
(data_rif_flusso - DATA_SCADENZA) &gt; 30</t>
  </si>
  <si>
    <t>AMT_FINEXP_30D_M0
AMT_GRA_ST_C_M0</t>
  </si>
  <si>
    <t>FINIMP_MAX_GG_L1M</t>
  </si>
  <si>
    <t xml:space="preserve">where COD_RAPPORTO = "24" and
data_rif_flusso &gt; DATA_SCADENZA </t>
  </si>
  <si>
    <t>OVERDUE_DD_FINEXP_1M</t>
  </si>
  <si>
    <t>EFINS_INSOL_SCAD_TPREC</t>
  </si>
  <si>
    <t>sum(PTF_IMP_INSOL_TPREC)</t>
  </si>
  <si>
    <t>sum(PTF_IMP_SCAD_TPREC)</t>
  </si>
  <si>
    <t>INS001</t>
  </si>
  <si>
    <t>Fatture Factoring</t>
  </si>
  <si>
    <t xml:space="preserve">FACT_ANT_ACC_30G_L1M </t>
  </si>
  <si>
    <t>AMT_FAT_OVERDUE
AMT_GRA_ST_C_M0</t>
  </si>
  <si>
    <t>FACT0001</t>
  </si>
  <si>
    <t>FACT_MAX_GG_L1M</t>
  </si>
  <si>
    <t>OVERDUE_DD_FACT</t>
  </si>
  <si>
    <t>Preammortamenti</t>
  </si>
  <si>
    <t>PREAM_UTIL_ACC_L1M</t>
  </si>
  <si>
    <t>Rapporto fra la somma mensile degli utilizzi e la somma mensile degli importi iniziali accordati</t>
  </si>
  <si>
    <t>sum(utilizzo)</t>
  </si>
  <si>
    <t>sum(importo_iniziale_prestito)</t>
  </si>
  <si>
    <t>QdC</t>
  </si>
  <si>
    <t>* somma mensile degli utilizzi 
* somma mensile degli importi iniziali accordati</t>
  </si>
  <si>
    <t>PREAM_AMT_UTI
PREAM_AMT_INI_LOANS</t>
  </si>
  <si>
    <t>PREAM001</t>
  </si>
  <si>
    <t>AFI_MEAN_NUM_MOV_L3M</t>
  </si>
  <si>
    <t>Media trimestrale del numero di movimenti di conto corrente in entrata e uscita</t>
  </si>
  <si>
    <t>mean(INUM_MOV_DARE_CC
+ INUM_MOV_AVERE_CC)</t>
  </si>
  <si>
    <t>L'informazione associata alla controparte corrisponde alla somma degli importi associati ai vari collegamenti (non tralasciando il SNDG della controparte stessa). 
Es. NUM_MOV_AVERE_CC sarà calcolato come nell'esempio riportato nel fogli "ES_GESTIONE_COL"</t>
  </si>
  <si>
    <t xml:space="preserve">XRA_RSC_ACC_L1M </t>
  </si>
  <si>
    <t>IMP_SCONFINO_CASSA</t>
  </si>
  <si>
    <t>IMP_ACCORDATO_OPERATIVO_CASSA</t>
  </si>
  <si>
    <t>AMT_OVERDRAFT_1M
AMT_GRA_OP_CASH</t>
  </si>
  <si>
    <t>XRA001</t>
  </si>
  <si>
    <t>AFI_MEAN_NOSC_FIDO_L3M</t>
  </si>
  <si>
    <t>CR0_TUC_L3M</t>
  </si>
  <si>
    <t>CR0_ITUR_L3M</t>
  </si>
  <si>
    <t>BILFAM_SALC_L6M</t>
  </si>
  <si>
    <t>BILFAM_SAL_L6M</t>
  </si>
  <si>
    <t>XRA_MEAN_SCONF_NOCOL_L3M</t>
  </si>
  <si>
    <t>XRA_MEAN_NUM_GG_NOCOL_L3M</t>
  </si>
  <si>
    <t xml:space="preserve">XRA_NOSCONF_CONT_NOCOL_L3M </t>
  </si>
  <si>
    <t>CR0_TUA_NOCOL_L3M</t>
  </si>
  <si>
    <t>CR0_TUR_NOCOL_L3M</t>
  </si>
  <si>
    <t>CR0_TUS_NOCOL_L3M</t>
  </si>
  <si>
    <t>CR0_UCFBT_NOCOL_L3M</t>
  </si>
  <si>
    <t>CRSYS_TUA_NOCOL_L3M</t>
  </si>
  <si>
    <t>CRSYS_TUR_NOCOL_L3M</t>
  </si>
  <si>
    <t>CRSYS_TUS_NOCOL_L3M</t>
  </si>
  <si>
    <t>CRSYS_UCFBT_NOCOL_L3M</t>
  </si>
  <si>
    <t>AFI_MEAN_NOSC_NOCOL_L3M</t>
  </si>
  <si>
    <t>AFI_MEAN_NUM_MOV_NOCOL_L3M</t>
  </si>
  <si>
    <t>BILFAM_RAT_TEC_NOCOL_L3M</t>
  </si>
  <si>
    <t>ANTEXP_SCAD_ACC_30G_NOCOL_L1M</t>
  </si>
  <si>
    <t>ANTEXP_MAX_GG_NOCOL_L1M</t>
  </si>
  <si>
    <t>FINIMP_SCAD_ACC_30G_NOCOL_L1M</t>
  </si>
  <si>
    <t>FINIMP_MAX_GG_NOCOL_L1M</t>
  </si>
  <si>
    <t>NPAF_ANT_ACC_60G_NOCOL_L1M</t>
  </si>
  <si>
    <t xml:space="preserve">NPAF_MAX_GG_NOCOL_L1M </t>
  </si>
  <si>
    <t xml:space="preserve">FACT_ANT_ACC_30G_NOCOL_L1M </t>
  </si>
  <si>
    <t>FACT_MAX_GG_NOCOL_L1M</t>
  </si>
  <si>
    <t>EFINS_INSOL_SCAD_TPREC_NOCOL</t>
  </si>
  <si>
    <t>PREAM_UTIL_ACC_NOCOL_L1M</t>
  </si>
  <si>
    <t>XRA_NOCOL_30GG_100_002</t>
  </si>
  <si>
    <t>ANTEXP</t>
  </si>
  <si>
    <t>FINIMPORT</t>
  </si>
  <si>
    <t>CRSYS - PRESENZA DI INFO</t>
  </si>
  <si>
    <t>SCONF_NON_AUTOR_1G</t>
  </si>
  <si>
    <t>SCONF_NON_AUTOR_90G</t>
  </si>
  <si>
    <t>REQB53</t>
  </si>
  <si>
    <t>REQB11</t>
  </si>
  <si>
    <t>REQB12</t>
  </si>
  <si>
    <t>PCR_XRA</t>
  </si>
  <si>
    <t>retail</t>
  </si>
  <si>
    <t>nuovo</t>
  </si>
  <si>
    <t>corporate</t>
  </si>
  <si>
    <t xml:space="preserve">Massimo su 90 giorni, del numero di giorni di sconfino per cassa, calcolata considerando solo i giorni per cui si rileva uno sconfino. </t>
  </si>
  <si>
    <t xml:space="preserve">AUTOR
PCR_XRA
RE_T_CAR_EW_HISTORY </t>
  </si>
  <si>
    <t>AUTOR
PCR_XRA</t>
  </si>
  <si>
    <t>Rapporto fra l'utilizzato totale per cassa a breve termine da sistema e il fatturato</t>
  </si>
  <si>
    <t>Rapporto fra la media trimestrale dell'utilizzato a scadenza e la media trimestrale dell'accordato a scadenza</t>
  </si>
  <si>
    <t>Rapporto fra la media trimestrale dell'utilizzato a revoca e la media trimestrale dell'accordato a revoca</t>
  </si>
  <si>
    <t>L'indicatore sintetizza la presenza di informazioni per il modulo AFI.
Assume 0, qualora gli indicatori con fonte "AFI" dovessero risultare tutti missing o 1 in presenza di almeno un indicatore con fonte "AFI" con valorizzazione diversa da missing.</t>
  </si>
  <si>
    <t>Movimenti di conto corrente in entrata
Movimenti di conto corrente in uscita</t>
  </si>
  <si>
    <t>L'indicatore sintetizza la presenza di informazioni per il modulo Bilancio Familiare.
Assume 0, qualora gli indicatori con fonte "BILFAM" dovessero risultare tutti missing o 1 in presenza di almeno un indicatore con fonte "BILFAM" con valorizzazione diversa da missing.</t>
  </si>
  <si>
    <t>L'indicatore sintetizza la presenza di informazioni per il modulo CR di sistema.
Assume 0, qualora gli indicatori con fonte "CR Sistema" dovessero risultare tutti missing o 1 in presenza di almeno un indicatore con fonte "CR Sistema" con valorizzazione diversa da missing.</t>
  </si>
  <si>
    <t>Rapporto fra la quota totale di scaduto da più di 30 giorni per il prodotto antexport e l’accordato per cassa di breve termine mensile</t>
  </si>
  <si>
    <t>Numero massimo di giorni di scaduto valutato nel mese per il prodotto antexport</t>
  </si>
  <si>
    <t>Rapporto fra la quota totale di scaduto da più di 30 giorni per il prodotto finimport e l’accordato per cassa di breve termine mensile</t>
  </si>
  <si>
    <t>Numero massimo di giorni di scaduto valutato nel mese per il prodotto finimport</t>
  </si>
  <si>
    <t>Rapporto fra l’importo totale anticipato delle fatture risultanti scadute a fine mese da più di 60 giorni e l’accordato per cassa di breve termine mensile</t>
  </si>
  <si>
    <t>Numero massimo di giorni di scaduto valutato nel mese</t>
  </si>
  <si>
    <t>Rapporto fra la somma degli insoluti nel trimestre precedente e la somma degli scaduti nel trimestre precedente</t>
  </si>
  <si>
    <t>Rapporto fra l’importo totale anticipato delle fatture risultanti scadute a fine mese e l’accordato  per cassa di breve termine mensile</t>
  </si>
  <si>
    <t>sum(IMP_SCONFINO_CASSA)</t>
  </si>
  <si>
    <t xml:space="preserve">max(NUM_GIORNI_SCONFINO) </t>
  </si>
  <si>
    <t>if DATA_PROROGA ne . then 
max(DATA_RIF - DATA_PROROGA)</t>
  </si>
  <si>
    <t>where CD_FT in ("45", "46", "47", "48", "58")).</t>
  </si>
  <si>
    <t>Rapporto fra l'importo dello sconfino mensile del Cliente sotto o sopra soglia di materialità e l'importo dell'accordato operativo mensile</t>
  </si>
  <si>
    <t>Media trimestrale del valore delle AFI calcolate</t>
  </si>
  <si>
    <t>mean(IMP_SALDO_CC
+ IMP_VAL_MERC_CD
+ SALDO_PCT
+ SALDO_GPM
+ SALDO_ASSIC+
("imp_fido_residuo")
IMPORTANTE: A tutti gli addendi della sommatoria deve essere applicato un cap a 0 nel caso di valori negativi.
Imp_fido residuo verrà valorizzato nel seguente modo:
 if IMP_SALDO_CC &gt; 0 then imp_fido_residuo = IMP_FIDO
  else if IMP_SALDO_CC eq 0 then imp_fido_residuo = IMP_FIDO-abs(SALDO_CC_ORIG)
   else imp_fido_residuo = 0</t>
  </si>
  <si>
    <t>Media semestrale del saldo corrente</t>
  </si>
  <si>
    <t>mean(BILFAM_TEC_L6M + BILFAM_TUC_L6M)</t>
  </si>
  <si>
    <t>Media semestrale del saldo totale</t>
  </si>
  <si>
    <t>mean(BILFAM_TE_L6M + BILFAM_TU_L6M)</t>
  </si>
  <si>
    <t>Media sul trimestre dell'importo di sconfino per cassa, calcolata considerando un valore pari a zero per l’importo in caso di assenza sconfino.</t>
  </si>
  <si>
    <t>mean(IMP_SCONFINO_CASSA) * (-1)</t>
  </si>
  <si>
    <t xml:space="preserve">mean(NUM_GIORNI_SCONFINO) </t>
  </si>
  <si>
    <t>A partire dal mese più recente fra i 3 componenti il periodo di osservazione, l'indicatore conta il numero di mesi per cui non si riscontra nessuno sconfino. 
In particolare l'indicatore assumerà valore:
- "0" in presenza di uno sconfino nell'ultimo mese (ovvero nei 30 giorni precedenti la data di elaborazione); 
- "1" in assenza di uno sconfino nell'ultimo mese (ovvero nei 30 giorni precedenti la data di elaborazione) e in presenza di uno sconfino fra i 60 e i 30 giorni antecedenti la data di elaborazione; 
- "2"  in assenza di uno sconfino negli ultimi due mesi (ovvero nei 60 giorni precedenti la data di elaborazione) e in presenza di uno sconfino fra i 90 e i 60 giorni antecedenti la data di elaborazione.
- "3" in assenza di uno sconfino negli ultimi 90 giorni.</t>
  </si>
  <si>
    <t xml:space="preserve">Il flag dovrà essere valutato utilizzando un solo flusso XRA ed in particolare il più recente.
Le possibili valorizzazioni del flag sono 0 oppure 1.
Il flag sarà uguale a 1 in presenza di uno sconfino superiore a 30 giorni, di importo superiore a 100 euro e oltre la soglia di materialità del 2%. 
In tutte le restanti casistiche il flag dovrà essere uguale a 0.
In particolare, per il calcolo della soglia di materialità dovrà essere considerato il massimo tra: 
- il rapporto fra sconfino per cassa e utilizzato per cassa e non, entrambi valutati alla data; 
- il rapporto fra lo sconfino per cassa e utilizzato per cassa e non, entrambi valutati negli ultimi 90 giorni.  </t>
  </si>
  <si>
    <t xml:space="preserve">Rapporto fra la media trimestrale dell'utilizzato autoliquidante e la media trimestrale dell'accordato autoliquidante </t>
  </si>
  <si>
    <t xml:space="preserve">Rapporto fra la media trimestrale dell'utilizzato a revoca e la media trimestrale dell'accordato a revoca </t>
  </si>
  <si>
    <t>Rapporto fra la media trimestrale dell'utilizzato a scadenza e la media trimestrale dell'accordato a scadenza</t>
  </si>
  <si>
    <t>Rapporto fra la media trimestrale dell'utilizzato da sistema autoliquidante e la media trimestrale dell'accordato da sistema autoliquidante relativi a rapporti con banche non appartenenti al gruppo ISP</t>
  </si>
  <si>
    <t>Rapporto fra la media trimestrale dell'utilizzato da sistema a revoca e la media trimestrale dell'accordato da sistema a revoca relativi a rapporti con banche non appartenenti al gruppo ISP</t>
  </si>
  <si>
    <t>Rapporto fra la media trimestrale dell'utilizzato da sistema a scadenza e la media trimestrale dell'accordato da sistema a scadenza relativi a rapporti con banche non appartenenti al gruppo ISP</t>
  </si>
  <si>
    <t>Rapporto fra l'utilizzato totale per cassa a breve termine da sistema relativo a rapporti con banche non appartenenti al gruppo ISP e il fatturato</t>
  </si>
  <si>
    <t>mean(IMP_SALDO_CC
+ IMP_VAL_MERC_CD
+ SALDO_PCT
+ SALDO_GPM
+ SALDO_ASSIC)
IMPORTANTE: A tutti gli addendi della sommatoria all'interno della media trimestrale deve essere applicato un cap a 0 nel caso di valori negati.</t>
  </si>
  <si>
    <t>TBD</t>
  </si>
  <si>
    <t xml:space="preserve"> *inizializzare la variabile durata_orig;
durata_origin = '000';
*gestire i casi in cui la variabile COD_DUR_ORIGINARIA è valorizzata all'interno del flusso;
 if COD_DUR_ORIGINARIA ne "" then durata_origin = COD_DUR_ORIGINARIA;
 *crea CASBT: unione codice fenomeno e durata originaria;
 if cod_PD = "550200" and durata_origin = "000" then
 COD_MPDO = "CASBT";
 if cod_PD = "550400" and durata_origin = "005" then
 COD_MPDO = "CASBT";
 if cod_PD = "550600" and durata_origin = "000" then
 COD_MPDO = "CASBT";</t>
  </si>
  <si>
    <t>CENTRALE_RISCHI</t>
  </si>
  <si>
    <t>Test in SIT (Y/N)</t>
  </si>
  <si>
    <t xml:space="preserve">In presenza di almeno una notizia pregiudizievole, l'indicatore restituisce un codice di colore in funzione della gravità della stessa. </t>
  </si>
  <si>
    <t>Garanzie attivate con esito negativo presso altri istituti</t>
  </si>
  <si>
    <t xml:space="preserve">garanzie attivate non escusse </t>
  </si>
  <si>
    <t>FLG_IRIS_GRA_NON_ESC</t>
  </si>
  <si>
    <t>garanzie rilasciate a un nominativo a sofferenza 
a procedura concorsuale</t>
  </si>
  <si>
    <t>FLG_IRIS_GAR_NDG_SOFF
FLG_IRIS_GAR_NDG_PROC_CONC</t>
  </si>
  <si>
    <t>a sofferenza
a procedura concorsuale 
garanzie attivate con esito negativo presso altre banche</t>
  </si>
  <si>
    <t>FLG_IRIS_SOC_SOFF
FLG_IRIS_SOC_PROC_CONC
FLG_IRIS_SOC_GAR_NEG_ATT</t>
  </si>
  <si>
    <t>Numero rate arretrate per prodotti rateali su cc</t>
  </si>
  <si>
    <t>L'indicatore determina, per la controparte oggetto di valutazione EW, il numero di rate arretrate (anche parziali) per i prodotti rateali con addebito diretto su c/c Banca (ISP o CLONE)</t>
  </si>
  <si>
    <t>NUM_RATE_IMPAGATE_DIR</t>
  </si>
  <si>
    <t>Numero giorni di scaduto</t>
  </si>
  <si>
    <t>NUM_GG_SCADUTO_DIR</t>
  </si>
  <si>
    <t>REQB39</t>
  </si>
  <si>
    <t>REQB40</t>
  </si>
  <si>
    <t>REQB41</t>
  </si>
  <si>
    <t>REQB42</t>
  </si>
  <si>
    <t>REQB43</t>
  </si>
  <si>
    <t>Giorni di scaduto rate arretrate per prodotti su cc</t>
  </si>
  <si>
    <t>Importo rate arretrate per prodotti su cc</t>
  </si>
  <si>
    <r>
      <t>Rapporto fra la media trimestrale dell'</t>
    </r>
    <r>
      <rPr>
        <b/>
        <sz val="10"/>
        <color rgb="FF000000"/>
        <rFont val="Calibri"/>
        <family val="2"/>
        <scheme val="minor"/>
      </rPr>
      <t>utilizzato da sistema autoliquidante </t>
    </r>
    <r>
      <rPr>
        <sz val="10"/>
        <color rgb="FF000000"/>
        <rFont val="Calibri"/>
        <family val="2"/>
        <scheme val="minor"/>
      </rPr>
      <t>e la media trimestrale dell'</t>
    </r>
    <r>
      <rPr>
        <b/>
        <sz val="10"/>
        <color rgb="FF000000"/>
        <rFont val="Calibri"/>
        <family val="2"/>
        <scheme val="minor"/>
      </rPr>
      <t>accordato da sistema autoliquidante</t>
    </r>
    <r>
      <rPr>
        <sz val="10"/>
        <color rgb="FF000000"/>
        <rFont val="Calibri"/>
        <family val="2"/>
        <scheme val="minor"/>
      </rPr>
      <t xml:space="preserve"> relativi a rapporti con banche non appartenenti al gruppo ISP</t>
    </r>
  </si>
  <si>
    <r>
      <t>Rapporto fra la media trimestrale dell'</t>
    </r>
    <r>
      <rPr>
        <b/>
        <sz val="10"/>
        <rFont val="Calibri"/>
        <family val="2"/>
        <scheme val="minor"/>
      </rPr>
      <t>utilizzato da sistema a revoca</t>
    </r>
    <r>
      <rPr>
        <sz val="10"/>
        <rFont val="Calibri"/>
        <family val="2"/>
        <scheme val="minor"/>
      </rPr>
      <t> e la media trimestrale dell'</t>
    </r>
    <r>
      <rPr>
        <b/>
        <sz val="10"/>
        <rFont val="Calibri"/>
        <family val="2"/>
        <scheme val="minor"/>
      </rPr>
      <t xml:space="preserve">accordato da sistema a revoca </t>
    </r>
    <r>
      <rPr>
        <sz val="10"/>
        <rFont val="Calibri"/>
        <family val="2"/>
        <scheme val="minor"/>
      </rPr>
      <t>relativi a rapporti con banche non appartenenti al gruppo ISP</t>
    </r>
  </si>
  <si>
    <r>
      <t>Rapporto fra la media trimestrale dell'</t>
    </r>
    <r>
      <rPr>
        <b/>
        <sz val="10"/>
        <color rgb="FF000000"/>
        <rFont val="Calibri"/>
        <family val="2"/>
        <scheme val="minor"/>
      </rPr>
      <t>utilizzato da sistema a scadenza </t>
    </r>
    <r>
      <rPr>
        <sz val="10"/>
        <color rgb="FF000000"/>
        <rFont val="Calibri"/>
        <family val="2"/>
        <scheme val="minor"/>
      </rPr>
      <t>e la media trimestrale dell'</t>
    </r>
    <r>
      <rPr>
        <b/>
        <sz val="10"/>
        <color rgb="FF000000"/>
        <rFont val="Calibri"/>
        <family val="2"/>
        <scheme val="minor"/>
      </rPr>
      <t>accordato da sistema a scadenza</t>
    </r>
    <r>
      <rPr>
        <sz val="10"/>
        <color rgb="FF000000"/>
        <rFont val="Calibri"/>
        <family val="2"/>
        <scheme val="minor"/>
      </rPr>
      <t xml:space="preserve"> relativi a rapporti con banche non appartenenti al gruppo ISP</t>
    </r>
  </si>
  <si>
    <r>
      <t>Rapporto fra l</t>
    </r>
    <r>
      <rPr>
        <b/>
        <sz val="10"/>
        <color rgb="FF000000"/>
        <rFont val="Calibri"/>
        <family val="2"/>
        <scheme val="minor"/>
      </rPr>
      <t>'utilizzato totale per cassa a breve termine</t>
    </r>
    <r>
      <rPr>
        <sz val="10"/>
        <color rgb="FF000000"/>
        <rFont val="Calibri"/>
        <family val="2"/>
        <scheme val="minor"/>
      </rPr>
      <t xml:space="preserve"> </t>
    </r>
    <r>
      <rPr>
        <b/>
        <sz val="10"/>
        <color rgb="FF000000"/>
        <rFont val="Calibri"/>
        <family val="2"/>
        <scheme val="minor"/>
      </rPr>
      <t xml:space="preserve">da sistema </t>
    </r>
    <r>
      <rPr>
        <sz val="10"/>
        <color rgb="FF000000"/>
        <rFont val="Calibri"/>
        <family val="2"/>
        <scheme val="minor"/>
      </rPr>
      <t xml:space="preserve">relativo a rapporti con banche non appartenenti al gruppo ISP e il </t>
    </r>
    <r>
      <rPr>
        <b/>
        <sz val="10"/>
        <color rgb="FF000000"/>
        <rFont val="Calibri"/>
        <family val="2"/>
        <scheme val="minor"/>
      </rPr>
      <t>fatturato</t>
    </r>
  </si>
  <si>
    <t>* importo totale anticipato delle fatture
* accordato operativo di cassa BT</t>
  </si>
  <si>
    <r>
      <rPr>
        <sz val="10"/>
        <color theme="1"/>
        <rFont val="Calibri"/>
        <family val="2"/>
        <scheme val="minor"/>
      </rPr>
      <t>Numero massimo di giorni di scaduto valutato nel mese</t>
    </r>
  </si>
  <si>
    <r>
      <t xml:space="preserve">* quota totale di scaduto da più di </t>
    </r>
    <r>
      <rPr>
        <sz val="10"/>
        <color theme="1"/>
        <rFont val="Calibri"/>
        <family val="2"/>
        <scheme val="minor"/>
      </rPr>
      <t xml:space="preserve">30 giorni prodotto antexport
* accordato operativo di cassa BT </t>
    </r>
  </si>
  <si>
    <r>
      <rPr>
        <sz val="10"/>
        <color theme="1"/>
        <rFont val="Calibri"/>
        <family val="2"/>
        <scheme val="minor"/>
      </rPr>
      <t>* giorni di scaduto</t>
    </r>
  </si>
  <si>
    <r>
      <t xml:space="preserve">* quota totale di </t>
    </r>
    <r>
      <rPr>
        <sz val="10"/>
        <color theme="1"/>
        <rFont val="Calibri"/>
        <family val="2"/>
        <scheme val="minor"/>
      </rPr>
      <t>scaduto finimport 
* accordato operativo di cassa BT</t>
    </r>
  </si>
  <si>
    <r>
      <t xml:space="preserve">* </t>
    </r>
    <r>
      <rPr>
        <sz val="10"/>
        <color theme="1"/>
        <rFont val="Calibri"/>
        <family val="2"/>
        <scheme val="minor"/>
      </rPr>
      <t xml:space="preserve">giorni di scaduto </t>
    </r>
  </si>
  <si>
    <r>
      <t xml:space="preserve">* somma degli </t>
    </r>
    <r>
      <rPr>
        <sz val="10"/>
        <color theme="1"/>
        <rFont val="Calibri"/>
        <family val="2"/>
        <scheme val="minor"/>
      </rPr>
      <t>insoluti nel trimestre precedente 
* somma degli scaduti nel trimestre precedente</t>
    </r>
  </si>
  <si>
    <r>
      <t xml:space="preserve">* importo </t>
    </r>
    <r>
      <rPr>
        <sz val="10"/>
        <color theme="1"/>
        <rFont val="Calibri"/>
        <family val="2"/>
        <scheme val="minor"/>
      </rPr>
      <t>totale anticipato 
* accordato operativo di cassa BT</t>
    </r>
  </si>
  <si>
    <r>
      <t xml:space="preserve">* importo dello sconfino mensile del Cliente 
* </t>
    </r>
    <r>
      <rPr>
        <sz val="10"/>
        <color theme="1"/>
        <rFont val="Calibri"/>
        <family val="2"/>
        <scheme val="minor"/>
      </rPr>
      <t>importo dell'accordato operativo mensile</t>
    </r>
  </si>
  <si>
    <t>IND_114 &gt; 0 AND IND_115 &gt; 1</t>
  </si>
  <si>
    <t>IND_116=1 AND IND_117 &gt; 0</t>
  </si>
  <si>
    <t>L'indicatore riporta il rapporto tra l’importo della sofferenza garantita o l’importo della procedura concorsuale garantita rispetto alla somma tra accordato – totale rischi diretti del garante c/o il sistema – e garanzie ricevute – totale rischi indiretti del garante presso il sistema – del garante</t>
  </si>
  <si>
    <t>Significatività dell'importo a sofferenza</t>
  </si>
  <si>
    <t>importo a sofferenza
accordato
garanzie ricevute</t>
  </si>
  <si>
    <t>Importo residuo debito rate impagate per prodotti su cc</t>
  </si>
  <si>
    <t>L'indicatore riporta, per la controparte oggetto di valutazione EW, l'importo del Forborne sconfinato (anche parziali) per i prodotti rateali con addebito diretto su c/c Banca (ISP o CLONE).</t>
  </si>
  <si>
    <t>CR Sistema Netto Banca</t>
  </si>
  <si>
    <t>High-priority</t>
  </si>
  <si>
    <t>BR529</t>
  </si>
  <si>
    <t>BR02</t>
  </si>
  <si>
    <t>BR06</t>
  </si>
  <si>
    <t>BR07</t>
  </si>
  <si>
    <t>BR11</t>
  </si>
  <si>
    <t>BR14</t>
  </si>
  <si>
    <t>BR13</t>
  </si>
  <si>
    <t>BR15</t>
  </si>
  <si>
    <t>BR16</t>
  </si>
  <si>
    <t>BR17</t>
  </si>
  <si>
    <t>BR18</t>
  </si>
  <si>
    <t>BR19</t>
  </si>
  <si>
    <t>BR20</t>
  </si>
  <si>
    <t>BR22</t>
  </si>
  <si>
    <t>BR26</t>
  </si>
  <si>
    <t>BR27</t>
  </si>
  <si>
    <t>BR28</t>
  </si>
  <si>
    <t>BR31</t>
  </si>
  <si>
    <t>BR12</t>
  </si>
  <si>
    <t>BR34</t>
  </si>
  <si>
    <t>BR35</t>
  </si>
  <si>
    <t>BR29</t>
  </si>
  <si>
    <t>BR117</t>
  </si>
  <si>
    <t>BR118</t>
  </si>
  <si>
    <t>altro</t>
  </si>
  <si>
    <t>BR163</t>
  </si>
  <si>
    <t>BR164</t>
  </si>
  <si>
    <t>Sconfini CC</t>
  </si>
  <si>
    <t>BR146</t>
  </si>
  <si>
    <t>Forborne</t>
  </si>
  <si>
    <t>BR148</t>
  </si>
  <si>
    <t>Segnali Gravi Rischio</t>
  </si>
  <si>
    <t>BR160</t>
  </si>
  <si>
    <t>BR161</t>
  </si>
  <si>
    <t>BR561</t>
  </si>
  <si>
    <t>BR162</t>
  </si>
  <si>
    <t>AMT_US_SEL_LIQ_AZ 
AMT_GRA_SEL_LIQ_AZ
AMT_US_S_T_C_AZ
REVENUE_T1
IMP_ACC_REV
IMP_UTIL_REV
IMP_ACC_PROD_SCAD
IMP_UTIL_PROD_SCAD
IMP_ACC_TOT
IMP_UTIL_TOT</t>
  </si>
  <si>
    <t>AMT_US_SEL_LIQ
AMT_GRA_SEL_LIQ
AMT_US_REV
AMT_GRA_REV
AMT_US_MAT
AMT_GRA_MAT
AMT_US_ST_C
REVENUE_T1</t>
  </si>
  <si>
    <t>IND_103 = 1 AND IND_105 = &lt; 0.1</t>
  </si>
  <si>
    <t>AMT_US_SEL_LIQ_AZ_NOCOL_M0
AMT_US_SEL_LIQ_AZ_NOCOL_M1
AMT_US_SEL_LIQ_AZ_NOCOL_M2
AMT_GRA_SEL_LIQ_AZ_NOCOL_M0
AMT_GRA_SEL_LIQ_AZ_NOCOL_M1
AMT_GRA_SEL_LIQ_AZ_NOCOL_M2</t>
  </si>
  <si>
    <t>IMP_ACC_REV_NOCOL_M0
IMP_ACC_REV_NOCOL_M1
IMP_ACC_REV_NOCOL_M2
IMP_UTIL_REV_NOCOL_M0
IMP_UTIL_REV_NOCOL_M1
IMP_UTIL_REV_NOCOL_M2</t>
  </si>
  <si>
    <t>IMP_ACC_PROD_SCAD_NOCOL_M0
IMP_ACC_PROD_SCAD_NOCOL_M1
IMP_ACC_PROD_SCAD_NOCOL_M2
IMP_UTIL_PROD_SCAD_NOCOL_M0
IMP_UTIL_PROD_SCAD_NOCOL_M1
IMP_UTIL_PROD_SCAD_NOCOL_M2</t>
  </si>
  <si>
    <t>AMT_US_SEL_LIQ_NOCOL_M0
AMT_US_SEL_LIQ_NOCOL_M1
AMT_US_SEL_LIQ_NOCOL_M2
AMT_GRA_SEL_LIQ_NOCOL_M0
AMT_GRA_SEL_LIQ_NOCOL_M1
AMT_GRA_SEL_LIQ_NOCOL_M2</t>
  </si>
  <si>
    <t>AMT_US_REV_NOCOL_M0
AMT_US_REV_NOCOL_M1
AMT_US_REV_NOCOL_M2
AMT_GRA_REV_NOCOL_M0
AMT_GRA_REV_NOCOL_M1
AMT_GRA_REV_NOCOL_M2</t>
  </si>
  <si>
    <t>AMT_US_MAT_NOCOL_M0
AMT_US_MAT_NOCOL_M1
AMT_US_MAT_NOCOL_M2
AMT_GRA_MAT_NOCOL_M0
AMT_GRA_MAT_NOCOL_M1
AMT_GRA_MAT_NOCOL_M2</t>
  </si>
  <si>
    <t>AMT_US_ST_C_NOCOL_M0
AMT_US_ST_C_NOCOL_M1
AMT_US_ST_C_NOCOL_M2
REVENUE_NOCOL_T1</t>
  </si>
  <si>
    <t>IMP_ENT_CORR_M0
IMP_ENT_CORR_M1
IMP_ENT_CORR_M2
IMP_ENT_CORR_M3
IMP_ENT_CORR_M4
IMP_ENT_CORR_M5
IMP_USC_CORR_M0
IMP_USC_CORR_M1
IMP_USC_CORR_M2
IMP_USC_CORR_M3
IMP_USC_CORR_M4
IMP_USC_CORR_M5</t>
  </si>
  <si>
    <t>IMP_ENT_TOT_M0
IMP_ENT_TOT_M1
IMP_ENT_TOT_M2
IMP_ENT_TOT_M3
IMP_ENT_TOT_M4
IMP_ENT_TOT_M5
IMP_USC_TOT_M0
IMP_USC_TOT_M1
IMP_USC_TOT_M2
IMP_USC_TOT_M3
IMP_USC_TOT_M4
IMP_USC_TOT_M5</t>
  </si>
  <si>
    <t>IMP_PAG_RAFI_NOCOL_M0
IMP_PAG_RAFI_NOCOL_M1
IMP_PAG_RAFI_NOCOL_M2
IMP_ENT_CORR_NOCOL_M0
IMP_ENT_CORR_NOCOL_M1
IMP_ENT_CORR_NOCOL_M2</t>
  </si>
  <si>
    <t>OVERDUE_DD_FAT_NOCOL</t>
  </si>
  <si>
    <t>OVERDUE_DD_ANTEXP_NOCOL_1M</t>
  </si>
  <si>
    <t>OVERDUE_DD_FINEXP_NOCOL_1M</t>
  </si>
  <si>
    <t>PTF_AMT_OUT_PREVQ_NOCOL
PTF_AMT_EXPIRED_PREVQ_NOCOL</t>
  </si>
  <si>
    <t>OVERDUE_DD_FACT_NOCOL</t>
  </si>
  <si>
    <t>PREAM_AMT_UTI_NOCOL
PREAM_AMT_INI_LOANS_NOCOL</t>
  </si>
  <si>
    <t>IMP_SCONF_MEAN_90GG_NOCOL</t>
  </si>
  <si>
    <r>
      <rPr>
        <sz val="10"/>
        <color rgb="FFFF0000"/>
        <rFont val="Calibri"/>
        <family val="2"/>
        <scheme val="minor"/>
      </rPr>
      <t>FLG_SCONF_MAX_NOCOL_M0
FLG_SCONF_MAX_NOCOL_M1
FLG_SCONF_MAX_NOCOL_M2</t>
    </r>
    <r>
      <rPr>
        <sz val="10"/>
        <color theme="1"/>
        <rFont val="Calibri"/>
        <family val="2"/>
        <scheme val="minor"/>
      </rPr>
      <t xml:space="preserve">
</t>
    </r>
  </si>
  <si>
    <t xml:space="preserve">L'indicatore calcola la media su 90 giorni del numero di giorni di sconfino per cassa, calcolata considerando solo i giorni per cui si rileva uno sconfino. </t>
  </si>
  <si>
    <t>NUM_GIO_SCONF_MEAN_90GG_NOCOL</t>
  </si>
  <si>
    <t>Corrispondenza SME_CT</t>
  </si>
  <si>
    <t>FLG_COV_NON_RISP_SAN</t>
  </si>
  <si>
    <t>corrispondenza SME_CT</t>
  </si>
  <si>
    <t>Criticità</t>
  </si>
  <si>
    <t>clone</t>
  </si>
  <si>
    <t>criticità</t>
  </si>
  <si>
    <t>hp</t>
  </si>
  <si>
    <t>stat</t>
  </si>
  <si>
    <t>qual</t>
  </si>
  <si>
    <t>simu</t>
  </si>
  <si>
    <t>totale gg</t>
  </si>
  <si>
    <t>arrotondam</t>
  </si>
  <si>
    <t>1 settimana</t>
  </si>
  <si>
    <t>2 settimane</t>
  </si>
  <si>
    <t>4 settimane</t>
  </si>
  <si>
    <t>sviluppo+test</t>
  </si>
  <si>
    <t>flow</t>
  </si>
  <si>
    <t>VM</t>
  </si>
  <si>
    <t>entro 20-giu</t>
  </si>
  <si>
    <t>entro 30-giu</t>
  </si>
  <si>
    <t>NUM_OVERDUE_DD_FAT</t>
  </si>
  <si>
    <t>IMP_PFT_INSOL_TPREC
IMP_PTF_SCAD_TPREC</t>
  </si>
  <si>
    <t>NUM_OVERDUE_DD_FINEXP_1M</t>
  </si>
  <si>
    <t>NUM_OVERDUE_DD_ANTEXP_1M</t>
  </si>
  <si>
    <t>IMP_PREAM_UTI
IMP_PREAM_INI_LOANS</t>
  </si>
  <si>
    <t>IMP_SALDO_CC_LT_0_M0
IMP_SALDO_CC_LT_0_M1
IMP_SALDO_CC_LT_0_M2</t>
  </si>
  <si>
    <t xml:space="preserve">NUM_MOV_DARE_CC_NC_M0
NUM_MOV_DARE_CC_NC_M1
NUM_MOV_DARE_CC_NC_M2
NUM_MOV_AVERE_CC_NC_M0
NUM_MOV_AVERE_CC_NC_M1
NUM_MOV_AVERE_CC_NC_M2
</t>
  </si>
  <si>
    <t>NUM_MOV_DARE_CC_M0
NUM_MOV_DARE_CC_M1
NUM_MOV_DARE_CC_M2
NUM_MOV_AVERE_CC_M0
NUM_MOV_AVERE_CC_M1
NUM_MOV_AVERE_CC_M2</t>
  </si>
  <si>
    <t>IMP_ENT_CORR_NC_M0
IMP_ENT_CORR_NC_M1
IMP_ENT_CORR_NC_M2
IMP_PAG_RAFI_NC_M0
IMP_PAG_RAFI_NC_M1
IMP_PAG_RAFI_NC_M2</t>
  </si>
  <si>
    <t>NUM_OVERDUE_DD_FAT_NOCOL</t>
  </si>
  <si>
    <t>IMP_SCONF_MEAN_30GG
IMP_ACC_OPE_MEAN_30GG</t>
  </si>
  <si>
    <t>NUM_OVERDUE_DD_ANTEXP_NOCOL_1M</t>
  </si>
  <si>
    <t>NUM_OVERDUE_DD_FINEXP_NOCOL_1M</t>
  </si>
  <si>
    <t>IMP_PFT_INSOL_NOCOL_TPREC
IMP_PTF_SCAD_NOCOL_TPREC</t>
  </si>
  <si>
    <t>IMP_PREAM_UTI_NOCOL
IMP_PREAM_INI_LOANS_NOCOL</t>
  </si>
  <si>
    <t>CLONE</t>
  </si>
  <si>
    <t>FLG_IRIS_GAR_TOT</t>
  </si>
  <si>
    <t>FLG_IRIS_GAR_NDG_TOT</t>
  </si>
  <si>
    <t>FLG_IRIS_SOC_TOT</t>
  </si>
  <si>
    <t>dubbi sui campi</t>
  </si>
  <si>
    <t>dubbi logici</t>
  </si>
  <si>
    <t>IND_65
IND_66
IND_218
IND_219</t>
  </si>
  <si>
    <t>IND_71
IND_72</t>
  </si>
  <si>
    <t>IND_83</t>
  </si>
  <si>
    <t>IND_91
IND_92
IND_93
IND_94</t>
  </si>
  <si>
    <t>FLG_NOPG_S30
FLG_NOPG_S20</t>
  </si>
  <si>
    <t>FLG_PERFNOPE</t>
  </si>
  <si>
    <t xml:space="preserve">FLG_SCONF_MAX_M0
FLG_SCONF_MAX_M1
FLG_SCONF_MAX_M2
</t>
  </si>
  <si>
    <t>riprendere da retail</t>
  </si>
  <si>
    <t>IMP_UTIL_SEL_LIQ_AZ_M0
IMP_UTIL_SEL_LIQ_AZ_M1
IMP_UTIL_SEL_LIQ_AZ_M2
IMP_ACC_SEL_LIQ_AZ_M0
IMP_ACC_SEL_LIQ_AZ_M1
IMP_ACC_SEL_LIQ_AZ_M2</t>
  </si>
  <si>
    <t>IMP_ACC_REV_AZ_M0
IMP_ACC_REV_AZ_M1
IMP_ACC_REV_AZ_M2
IMP_UTIL_REV_AZ_M0
IMP_UTIL_REV_AZ_M1
IMP_UTIL_REV_AZ_M2</t>
  </si>
  <si>
    <t>IMP_ACC_PROD_SCAD_AZ_M0
IMP_ACC_PROD_SCAD_AZ_M1
IMP_ACC_PROD_SCAD_AZ_M2
IMP_UTIL_PROD_SCAD_AZ_M0
IMP_UTIL_PROD_SCAD_AZ_M1
IMP_UTIL_PROD_SCAD_AZ_M2</t>
  </si>
  <si>
    <t xml:space="preserve">IMP_ACC_REV_AZ_M0
IMP_ACC_REV_AZ_M1
IMP_ACC_REV_AZ_M2
IMP_UTIL_REV_AZ_M0
IMP_UTIL_REV_AZ_M1
IMP_UTIL_REV_AZ_M2
</t>
  </si>
  <si>
    <t>IMP_ACC_CASSA_AZ_M0
IMP_ACC_CASSA_AZ_M1
IMP_ACC_CASSA_AZ_M2
IMP_UTIL_CASSA_AZ_M0
IMP_UTIL_CASSA_AZ_M1
IMP_UTIL_CASSA_AZ_M2</t>
  </si>
  <si>
    <t>IMP_ACC_TOT_AZ_M0
IMP_ACC_TOT_AZ_M1
IMP_ACC_TOT_AZ_M2
IMP_UTIL_TOT_AZ_M0
IMP_UTIL_TOT_AZ_M1
IMP_UTIL_TOT_AZ_M2</t>
  </si>
  <si>
    <t>IMP_ACC_PROD_SCAD_NOCOL_AZ_M0
IMP_ACC_PROD_SCAD_NOCOL_AZ_M1
IMP_ACC_PROD_SCAD_NOCOL_AZ_M2
IMP_UTIL_PROD_SCAD_NOCOL_AZ_M0
IMP_UTIL_PROD_SCAD_NOCOL_AZ_M1
IMP_UTIL_PROD_SCAD_NOCOL_AZ_M2</t>
  </si>
  <si>
    <t>IMP_ACC_REV_NOCOL_AZ_M0
IMP_ACC_REV_NOCOL_AZ_M1
IMP_ACC_REV_NOCOL_AZ_M2
IMP_UTIL_REV_NOCOL_AZ_M0
IMP_UTIL_REV_NOCOL_AZ_M1
IMP_UTIL_REV_NOCOL_AZ_M2</t>
  </si>
  <si>
    <r>
      <t xml:space="preserve">AMT_US_S_T_C_AZ_NOCOL_M0
AMT_US_S_T_C_AZ_NOCOL_M1
AMT_US_S_T_C_AZ_NOCOL_M2
</t>
    </r>
    <r>
      <rPr>
        <sz val="10"/>
        <color rgb="FFFF0000"/>
        <rFont val="Calibri"/>
        <family val="2"/>
        <scheme val="minor"/>
      </rPr>
      <t>REVENUE_NOCOL_T1</t>
    </r>
  </si>
  <si>
    <t>IMP_UTIL_SEL_LIQ_NOCOL_AZ_M0
IMP_UTIL_SEL_LIQ_NOCOL_AZ_M1
IMP_UTIL_SEL_LIQ_NOCOL_AZ_M2
IMP_ACC_SEL_LIQ_NOCOL_AZ_M0 
IMP_ACC_SEL_LIQ_NOCOL_AZ_M1
IMP_ACC_SEL_LIQ_NOCOL_AZ_M2</t>
  </si>
  <si>
    <r>
      <rPr>
        <sz val="10"/>
        <color rgb="FFFF0000"/>
        <rFont val="Calibri"/>
        <family val="2"/>
        <scheme val="minor"/>
      </rPr>
      <t>IMP_SALDO_CC_NOCOL_M0
IMP_SALDO_CC_NOCOL_M1
IMP_SALDO_CC_NOCOL_M2</t>
    </r>
    <r>
      <rPr>
        <sz val="10"/>
        <rFont val="Calibri"/>
        <family val="2"/>
        <scheme val="minor"/>
      </rPr>
      <t xml:space="preserve">
IMP_VAL_MERC_CD_NOCOL_M0
IMP_VAL_MERC_CD_NOCOL_M1
IMP_VAL_MERC_CD_NOCOL_M2
IMP_SALDO_PCT_NOCOL_M0
IMP_SALDO_PCT_NOCOL_M1
IMP_SALDO_PCT_NOCOL_M2
IMP_SALDO_GPM_NOCOL_M0
IMP_SALDO_GPM_NOCOL_M1
IMP_SALDO_GPM_NOCOL_M2
IMP_SALDO_ASSIC_NOCOL_M0
IMP_SALDO_ASSIC_NOCOL_M1
IMP_SALDO_ASSIC_NOCOL_M2</t>
    </r>
  </si>
  <si>
    <r>
      <t xml:space="preserve">AMT_FAT_OVERDUE_NOCOL_M0
</t>
    </r>
    <r>
      <rPr>
        <sz val="10"/>
        <color rgb="FFFF0000"/>
        <rFont val="Calibri"/>
        <family val="2"/>
        <scheme val="minor"/>
      </rPr>
      <t>AMT_GRA_ST_C_NOCOL_M0</t>
    </r>
  </si>
  <si>
    <r>
      <t xml:space="preserve">AMT_ANTEXP_30D_NOCOL_M0
</t>
    </r>
    <r>
      <rPr>
        <sz val="10"/>
        <color rgb="FFFF0000"/>
        <rFont val="Calibri"/>
        <family val="2"/>
        <scheme val="minor"/>
      </rPr>
      <t>AMT_GRA_ST_C_NOCOL_M0</t>
    </r>
  </si>
  <si>
    <r>
      <t xml:space="preserve">AMT_FINEXP_30D_NOCOL_M0
</t>
    </r>
    <r>
      <rPr>
        <sz val="10"/>
        <color rgb="FFFF0000"/>
        <rFont val="Calibri"/>
        <family val="2"/>
        <scheme val="minor"/>
      </rPr>
      <t>AMT_GRA_ST_C_NOCOL_M0</t>
    </r>
  </si>
  <si>
    <r>
      <rPr>
        <sz val="10"/>
        <color rgb="FFFF0000"/>
        <rFont val="Calibri"/>
        <family val="2"/>
        <scheme val="minor"/>
      </rPr>
      <t>NUM_GIO_SCONFINO_NOCOL
IMP_SCONFINO_NOCOL
IMP_UTILIZZO_TOT_NOCOL
IMP_SCONF_CUM_90GG_NOCOL
IMP_UTILIZZO_CUM_90GG_NOCOL</t>
    </r>
    <r>
      <rPr>
        <sz val="10"/>
        <rFont val="Calibri"/>
        <family val="2"/>
        <scheme val="minor"/>
      </rPr>
      <t xml:space="preserve">
</t>
    </r>
  </si>
  <si>
    <t>IMP_UTIL_SEL_LIQ_M0
IMP_UTIL_SEL_LIQ_M1
IMP_UTIL_SEL_LIQ_M2
IMP_ACC_SEL_LIQ_M0 
IMP_ACC_SEL_LIQ_M1
IMP_ACC_SEL_LIQ_M2</t>
  </si>
  <si>
    <t>IMP_UTIL_REV_M0 
IMP_UTIL_REV_M1
IMP_UTIL_REV_M2
IMP_ACC_REV_M0 
IMP_ACC_REV_M1
IMP_ACC_REV_M2</t>
  </si>
  <si>
    <t>NUM_OVERDUE_DD_FACT</t>
  </si>
  <si>
    <t>forzato a null</t>
  </si>
  <si>
    <t>Counterparty rating</t>
  </si>
  <si>
    <t>External or internal rating indicating default or near default (Credit Quality Step 6 as defined in CRR)</t>
  </si>
  <si>
    <t>REQB4</t>
  </si>
  <si>
    <t>Categoriale 
CHAR(10)</t>
  </si>
  <si>
    <t>Primula and Agency Rating</t>
  </si>
  <si>
    <t>MASTER_SCALE_RATING</t>
  </si>
  <si>
    <t>NUM/ASS(DEN)</t>
  </si>
  <si>
    <t xml:space="preserve">ERROR </t>
  </si>
  <si>
    <t>0.16393</t>
  </si>
  <si>
    <t>0.163933</t>
  </si>
  <si>
    <t>Indicatore 3 - Delta Equity</t>
  </si>
  <si>
    <t>Delta Equity</t>
  </si>
  <si>
    <t>Equity reduced by 50% within a reporting period due to losses</t>
  </si>
  <si>
    <t>REQB3</t>
  </si>
  <si>
    <t>L'indicatore "Delta Equity" si calcola tramite la variazione percentuale del patrimonio netto nel corso del periodo in esame ( [T2 ; T1] ), ovvero si considera il rapporto dei seguenti due termini:
Numeratore: (Patrimonio_Netto_T1 - Patrimonio_Netto_T2)
Denominatore: Patrimonio_Netto_T2</t>
  </si>
  <si>
    <t>(EQUITY_T1 - EQUITY_T2)</t>
  </si>
  <si>
    <t>EQUITY_T2</t>
  </si>
  <si>
    <t>Annuale</t>
  </si>
  <si>
    <t>CEBI / CAPIQ</t>
  </si>
  <si>
    <t xml:space="preserve">EQUITY_T1
EQUITY_T2
</t>
  </si>
  <si>
    <t>Indicatore 4 - Delta Turnover</t>
  </si>
  <si>
    <t>Delta Turnover</t>
  </si>
  <si>
    <t>A material decrease in turnover or the loss of a major customer</t>
  </si>
  <si>
    <t>Per la controparte oggetto delle valutazioni, l'indicatore "Delta Turnover" si calcola tramite la variazione percentuale del fatturato nel corso del periodo in esame  ( [T2 ; T1] ), ovvero si considera il rapporto dei seguenti due termini: 
Numeratore: MAX(fatturato T1, valore della produzione T1) - MAX(fatturato T2, valore della produzione T2)
Denominatore: MAX(fatturato T2, valore della produzione T2)</t>
  </si>
  <si>
    <t>MAX(revenue T1, value of production T1) - MAX(revenue T2, value of production T2)</t>
  </si>
  <si>
    <t>MAX(revenue T2, value of production T2)</t>
  </si>
  <si>
    <t>REVENUE_T1
REVENUE_T2
VALUE_OF_PRODUCTION_T1
VALUE_OF_PRODUCTION_T2</t>
  </si>
  <si>
    <t>Indicatore 5 - Debt Service Coverage Ratio</t>
  </si>
  <si>
    <t>Debt Service Coverage Ratio</t>
  </si>
  <si>
    <t>Current debt service coverage ratio is below 1.1</t>
  </si>
  <si>
    <t xml:space="preserve">REQB3 e 
il calcolo dell'indicatore è inizialmente da prevedersi esclusivamente per le strutture di bilancio con schema [1 - 4] e [5] in ambito CEBI; su CAPIQ l'indicatore è regolarmente calcolato. </t>
  </si>
  <si>
    <t>Per la controparte oggetto delle valutazioni, l'indicatore "Debt Service Coverage Ratio" si calcola considerando il current debt service coverage ratio come rapporto dei seguenti due termini:
Numeratore: (Utile o perdita +Ammortamenti+Accantonamenti + Oneri finanziari)
Denominatore:  (Debiti finanziari a BT + (Debiti finanziari MLT / 3.5) - Liquidità + Oneri finanziari)</t>
  </si>
  <si>
    <t>(Profit or loss + Amortization + Provisions + Finance Costs)</t>
  </si>
  <si>
    <t>(Financial borrowings BT + (Financial borrowings MLT / 3.5) - Liquidity + Finance Costs)</t>
  </si>
  <si>
    <t>PROFIT_LOSS_T1
AMORTIZATION_T1
PROVISIONS_T1
FINANCE_COSTS_T1
ST_FINANCIAL_BORROWINGS_T1
LT_FINANCIAL_BORROWINGS_T1
LIQUIDITY_T1</t>
  </si>
  <si>
    <t>Indicatore 9 - Sconfino</t>
  </si>
  <si>
    <t>Sconfino</t>
  </si>
  <si>
    <t xml:space="preserve">L'indicatore deve essere valutato a livello di controparte considerando l'importo dello sconfino da acquisirsi giornalmente da procedura XRA.
Il valore di sconfino da considerare è il numero di giorni consecutivi di Sconfino superiore a soglia. </t>
  </si>
  <si>
    <t>OVERDRAFT_DD</t>
  </si>
  <si>
    <t>Indicatore 21 - Inadempimento rispetto a pagamenti su titoli di debito quotati</t>
  </si>
  <si>
    <t>Inadempimento rispetto a pagamenti su titoli di debito quotati</t>
  </si>
  <si>
    <t>Inadempimento rispetto agli obblighi di puntuale ed integrale pagamento relativamente ai titoli di debito quotati</t>
  </si>
  <si>
    <t>JD_INADE_QDEBT</t>
  </si>
  <si>
    <t>Indicatore 30 - Bond Trade Suspended</t>
  </si>
  <si>
    <t>Bond Trade Suspended</t>
  </si>
  <si>
    <t>Bond trade (temporarily) suspended at primary exchange 
because of rumours or facts about financial difficulties</t>
  </si>
  <si>
    <t>Indicazione della sospensione di un bond trade per difficoltà finanziarie</t>
  </si>
  <si>
    <t>JD_BOND_TRADE_SUSP</t>
  </si>
  <si>
    <t>Avvio procedura concorsuale con soglie</t>
  </si>
  <si>
    <t>L'obiettivo dell'indicatore è propagare verticalmente il segnale di rischiosità sulle società controllate nel caso venga aperta una procedura concorsuale (accensione colore blu scuro) sulla capogruppo/subcapogruppo fallita. Per il singolo SNDG viene riportato la percentuale di esposizione della controparte fallita sul gruppo. In particolare viene fatto il rapporto tra:
Bilancio netto aziendale controparte fallita su bilancio consolidato se presente
Bilancio netto aziendale controparte fallita su bilancio della capogruppo della controparte fallita
Oppure viene riportato il MOL relativo al bilancio consolidato della controparte fallita</t>
  </si>
  <si>
    <t>VARCHAR(16)
DECIMAL(30,12)
DECIMAL(30,12)
DECIMAL(30,12)
DECIMAL(30,12)</t>
  </si>
  <si>
    <t>Adverse Event</t>
  </si>
  <si>
    <t>SNDG_CAPO_GRP_FALLITA_LIV1
EQUITY_CO_GRP_FALLITA_LIV1
EQUITY_AZ_GRP_FALLITA_LIV1
MOL_CO_GRP_FALLITA_LIV1
MOL_AZ_GRP_FALLITA_LIV1
rispettivamente per LIV2, LIV3, LIV4, LIV5</t>
  </si>
  <si>
    <t>NUM_OVERDRAFT_DD</t>
  </si>
  <si>
    <t>FLG_JD_INADE_QDEBT</t>
  </si>
  <si>
    <t>FLG_JD_BOND_TRADE_SUSP</t>
  </si>
  <si>
    <t>COD_SNDG_CAPO_GRP_FALLITA_LIV1
BIL_AZ_GRP_FALLITA_LIV1
BIL_CO_GRP_FALLITA_LIV1
MOL_AZ_GRP_FALLITA_LIV1     
MOL_CO_GRP_FALLITA_LIV1     
rispettivamente per LIV2, LIV3, LIV4, LIV5</t>
  </si>
  <si>
    <t>possibili nomi dei campi</t>
  </si>
  <si>
    <t>corrispondenza CT_SME</t>
  </si>
  <si>
    <t>NUM_MASTER_SCALE_RATING
FLG_RATING_VALIDITY</t>
  </si>
  <si>
    <t>indicatori non previsti in SME</t>
  </si>
  <si>
    <t>FLG_BANKRUP_APPL_NO1
FLG_BANKRUP_APPL_NO2
FLG_BANKRUP_APPL_NO3
FLG_BANKRUP_APPL_NO4
FLG_BANKRUP_APPL_NO5</t>
  </si>
  <si>
    <t>Rating</t>
  </si>
  <si>
    <t>COD_RATING</t>
  </si>
  <si>
    <t>L’indicatore si calcola considerando l’ultimo rating valido per la controparte in oggetto delle valutazioni.
Per ogni singolo SNDG viene quindi riportato il “Rating” assunto nell’ultimo Time Stamp disponibile, secondo una scala interna (MASTER SCALE).</t>
  </si>
  <si>
    <t>L’indicatore si calcola considerando l’ultimo rating valido per la controparte in oggetto delle valutazioni.
Per ogni singolo SNDG viene quindi riportato il “Rating” assunto nell’ultimo Time Stamp disponibile.</t>
  </si>
  <si>
    <t>IMP_PATRIM_NETTO_T1
IMP_PATRIM_NETTO_T2
FIN_STAT_SOURCE
BIL_DT_T1
BIL_DT_T2
FLG_COND_ELEGIBILITA_1
FLG_COND_ELEGIBILITA_2
FLG_COND_ELEGIBILITA_3
FLG_COND_ELEGIBILITA_4
FLG_COND_ELEGIBILITA_5
FLG_COND_ELEGIBILITA_6
FLG_COND_ELEGIBILITA_7
FLG_COND_ELEGIBILITA_8
FLG_COND_ELEGIBILITA_9</t>
  </si>
  <si>
    <t>IMP_RICAVI_VEND_PREST_T1
IMP_RICAVI_VEND_PREST_T2
IMP_VAL_PROD_NETTA_T1
IMP_VAL_PROD_NETTA_T2
FIN_STAT_SOURCE
BIL_DT_T1
BIL_DT_T2
FLG_COND_ELEGIBILITA_1
FLG_COND_ELEGIBILITA_2
FLG_COND_ELEGIBILITA_3
FLG_COND_ELEGIBILITA_4
FLG_COND_ELEGIBILITA_5
FLG_COND_ELEGIBILITA_6
FLG_COND_ELEGIBILITA_7
FLG_COND_ELEGIBILITA_8
FLG_COND_ELEGIBILITA_9</t>
  </si>
  <si>
    <t>usare un cast finale decimal (18,6) e interno decimal(18,12)</t>
  </si>
  <si>
    <t>FLG_RATING_VALIDITY
COD_RATING</t>
  </si>
  <si>
    <t xml:space="preserve">FLG_BANKRUP_APPL
BANKRUP_APPL_NO1_CLOS_DT
BANKRUP_APPL_NO2_CLOS_DT
BANKRUP_APPL_NO3_CLOS_DT
BANKRUP_APPL_NO4_CLOS_DT
BANKRUP_APPL_NO5_CLOS_DT
</t>
  </si>
  <si>
    <t xml:space="preserve">IMP_UTILE_PERD_CE
IMP_TOT_AMMORTAMENTI
IMP_ACCANTONAMENTI
IMP_INT_PASS_ONERI_ASS
IMP_DEBITI_FIN_BT
IMP_DEBITI_FIN_MLT
IMP_LIQUIDITA
FIN_STAT_SOURCE
BIL_DT_T1
BIL_DT_T2
FLG_COND_ELEGIBILITA_1
FLG_COND_ELEGIBILITA_2
FLG_COND_ELEGIBILITA_3
FLG_COND_ELEGIBILITA_4
FLG_COND_ELEGIBILITA_5
FLG_COND_ELEGIBILITA_6
FLG_COND_ELEGIBILITA_7
FLG_COND_ELEGIBILITA_8
FLG_COND_ELEGIBILITA_9
</t>
  </si>
  <si>
    <t>AMT_US_S_T_C_AZ_M0
AMT_US_S_T_C_AZ_M1
AMT_US_S_T_C_AZ_M2
REVENUE_T1</t>
  </si>
  <si>
    <t>IMP_UTIL_S_T_C_AZ_M0
IMP_UTIL_S_T_C_AZ_M1
IMP_UTIL_S_T_C_AZ_M2
IMP_RICAVI_VEND_PREST_T1</t>
  </si>
  <si>
    <t>IMP_UTIL_S_T_C_M0 
IMP_UTIL_S_T_C_M1
IMP_UTIL_S_T_C_M2
IMP_RICAVI_VEND_PREST_T1</t>
  </si>
  <si>
    <t>IMP_FAT_OVERDUE_M0
IMP_ACC_S_T_C_M0</t>
  </si>
  <si>
    <t xml:space="preserve">IMP_FINEXP_30D_M0
IMP_ACC_S_T_C_M0 </t>
  </si>
  <si>
    <t xml:space="preserve">IMP_FAT_OVERDUE
IMP_ACC_S_T_C_M0 </t>
  </si>
  <si>
    <t>IMP_ANTEXP_30D_M0
IMP_ACC_S_T_C_M0</t>
  </si>
  <si>
    <t>IMP_UTIL_SEL_LIQ_NOCOL_M0
IMP_UTIL_SEL_LIQ_NOCOL_M1
IMP_UTIL_SEL_LIQ_NOCOL_M2
IMP_ACC_SEL_LIQ_NOCOL_M0 
IMP_ACC_SEL_LIQ_NOCOL_M1
IMP_ACC_SEL_LIQ_NOCOL_M2</t>
  </si>
  <si>
    <t>IMP_UTIL_REV_NOCOL_M0 
IMP_UTIL_REV_NOCOL_M1
IMP_UTIL_REV_NOCOL_M2
IMP_ACC_REV_NOCOL_M0 
IMP_ACC_REV_NOCOL_M1
IMP_ACC_REV_NOCOL_M2</t>
  </si>
  <si>
    <t>IMP_UTIL_PROD_SCAD_NOCOL_M0 
IMP_UTIL_PROD_SCAD_NOCOL_M1
IMP_UTIL_PROD_SCAD_NOCOL_M2
IMP_ACC_PROD_SCAD_NOCOL_M0 
IMP_ACC_PROD_SCAD_NOCOL_M1
IMP_ACC_PROD_SCAD_NOCOL_M2</t>
  </si>
  <si>
    <t>NUM_OVERDUE_DD_FACT_NOCOL</t>
  </si>
  <si>
    <r>
      <t xml:space="preserve">AMT_FAT_OVERDUE_NOCOL
</t>
    </r>
    <r>
      <rPr>
        <sz val="10"/>
        <color rgb="FFFF0000"/>
        <rFont val="Calibri"/>
        <family val="2"/>
        <scheme val="minor"/>
      </rPr>
      <t>AMT_GRA_ST_C_NOCOL_M0</t>
    </r>
  </si>
  <si>
    <t>Sotto Modulo</t>
  </si>
  <si>
    <t>IND_106 &gt;=1 AND IND_107 &gt; 8 AND IND_108 &gt; =250</t>
  </si>
  <si>
    <t>Covenant</t>
  </si>
  <si>
    <t>Segnali Gravi di Rischio</t>
  </si>
  <si>
    <t>Sconfino CC</t>
  </si>
  <si>
    <t>Finanziamenti esteri - Antexport</t>
  </si>
  <si>
    <t>Carta Commerciale</t>
  </si>
  <si>
    <t>IND_164 &lt; 0.20 AND IND_165 &gt; 30</t>
  </si>
  <si>
    <t>IND_164 &gt;= 0.20 AND IND_165 &gt; 30</t>
  </si>
  <si>
    <t xml:space="preserve"> 0 &lt; IND_165 &lt;= 30</t>
  </si>
  <si>
    <t>IND_165 = 0</t>
  </si>
  <si>
    <t>Finanziamenti esteri - Finimport</t>
  </si>
  <si>
    <t>IND_166 &lt; 0.20 AND IND_167 &gt; 30</t>
  </si>
  <si>
    <t>IND_166 &gt;= 0.20 AND IND_167 &gt; 30</t>
  </si>
  <si>
    <t>0 &lt; IND_167 &lt;= 30</t>
  </si>
  <si>
    <t>IND_167 = 0</t>
  </si>
  <si>
    <t>IND_162 &lt; 0.20 AND IND_163 &gt; 60</t>
  </si>
  <si>
    <t>IND_162 &gt;= 0.20 AND IND_163 &gt; 60</t>
  </si>
  <si>
    <t>IND_168 &gt;= 0,40</t>
  </si>
  <si>
    <t>0 &lt; IND_168 &lt; 0,40</t>
  </si>
  <si>
    <t>IND_168 = 0</t>
  </si>
  <si>
    <t>Factoring</t>
  </si>
  <si>
    <t>0,05 &lt;= IND_169 &lt; 0.20 AND IND_170 &gt; 60</t>
  </si>
  <si>
    <t>IND_169 &gt;= 0.20 AND 30 &lt; IND_170 &lt;= 60</t>
  </si>
  <si>
    <t>IND_169 &gt;= 0.20 AND IND_170 &gt; 60</t>
  </si>
  <si>
    <t>IND_171 = 1</t>
  </si>
  <si>
    <t>IND_171 &gt; 1</t>
  </si>
  <si>
    <r>
      <t xml:space="preserve">IND_103 = 1 </t>
    </r>
    <r>
      <rPr>
        <sz val="12"/>
        <color rgb="FFFF0000"/>
        <rFont val="Calibri"/>
        <family val="2"/>
        <scheme val="minor"/>
      </rPr>
      <t>AND IND_105 &gt; 0.1</t>
    </r>
  </si>
  <si>
    <t>IND_10 = 1</t>
  </si>
  <si>
    <t>IND_21 = 1</t>
  </si>
  <si>
    <t>IND_30 = 1</t>
  </si>
  <si>
    <t>IND_36 &gt; 0.3</t>
  </si>
  <si>
    <t>ind_09 &gt;=7</t>
  </si>
  <si>
    <t>IND_05 &lt; 0.065</t>
  </si>
  <si>
    <t>IND_04 &lt; -0.5</t>
  </si>
  <si>
    <t>IND_03 &lt; -0.5</t>
  </si>
  <si>
    <t>IND_12 &gt; 0,1</t>
  </si>
  <si>
    <t>56 BR</t>
  </si>
  <si>
    <t>ind_01 = '07' AND IND23 = 'R5'</t>
  </si>
  <si>
    <t>BR02_CRR Default (Indicatore 2)</t>
  </si>
  <si>
    <t>BR06_Past due (Indicatore 6)</t>
  </si>
  <si>
    <t>BR07_Forborne NPE (Indicatore 7)</t>
  </si>
  <si>
    <t>BR11_Proposta di saldo e stralcio (Indicatore 11)</t>
  </si>
  <si>
    <t>BR14_Avvio procedura concorsuale (Indicatore 14)</t>
  </si>
  <si>
    <t>BR01_Counterparty Rating (indicatore 1)</t>
  </si>
  <si>
    <t>BR03_Delta Equity (indicatore 3)</t>
  </si>
  <si>
    <t>BR04_Delta Turnover (indicatore 4)</t>
  </si>
  <si>
    <t>BR05_Debt Service Coverage Ratio (indicatore 5)</t>
  </si>
  <si>
    <t>BR09_Sconfino (indicatore 9)</t>
  </si>
  <si>
    <t>BR10_Protesto di cambiali o di assegni (indicatore 10)</t>
  </si>
  <si>
    <t>BR13_Inadempimenti pagamento titoli di debito emessi (indicatore 13)</t>
  </si>
  <si>
    <t>BR15_Gravi fenomeni gestione personale (Indicatore 15)</t>
  </si>
  <si>
    <t>BR17_Decanalizzazione ed emissione di portafoglio comodo o abusivo (Indicatore 17)</t>
  </si>
  <si>
    <t>BR18_Coinvolgimento in reati gravi con conseguenze economiche e giudiziali (Indicatore 18)</t>
  </si>
  <si>
    <t>BR19_Richiesta ammissione ad una procedura concorsuale per il debitore (Indicatore 19)</t>
  </si>
  <si>
    <t>BR20_Deposito/Pubblicazione di accordo ristrutturazione per liquidazione (Indicatore 20)</t>
  </si>
  <si>
    <t>BR21_Inadempimento rispetto a pagamenti su titoli di debito quotati (indicatore 21)</t>
  </si>
  <si>
    <t>BR22_Debiti scaduti di importo significativo nei confronti di Enti pubblici (Indicatore 22)</t>
  </si>
  <si>
    <t>BR26_Past due public creditors / employees (Indicatore 26)</t>
  </si>
  <si>
    <t>BR27_Collateral Value Decrease (Indicatore 27)</t>
  </si>
  <si>
    <t>BR28_Delta Cashflow (Indicatore 28)</t>
  </si>
  <si>
    <t>BR30_Bond Trade Suspended (indicatore 30)</t>
  </si>
  <si>
    <t>BR31_Covenant non rispettato e non sanato (Indicatore 31)</t>
  </si>
  <si>
    <t>BR36_Avvio procedura concorsuale esposizione molto alta (indicatore 36)</t>
  </si>
  <si>
    <t>BR12_Segnalazione a sofferenze Centrale dei Rischi (Indicatore 12)</t>
  </si>
  <si>
    <t>BR34_Incrocio Assegni bancari (Indicatore 34)</t>
  </si>
  <si>
    <t>BR35_Coinvolgimento famigliari in reati gravi (Indicatore 35)</t>
  </si>
  <si>
    <t>BR529_Covenant con rottura non sanata da 3 mesi (Indicatore 29)</t>
  </si>
  <si>
    <t>BR29_Covenant con rottura non sanata da 1 mese (Indicatore 29)</t>
  </si>
  <si>
    <t>BR104_Antexport Rosso (indicatore 164 e 165)</t>
  </si>
  <si>
    <t>BR103_Antexport Arancione (indicatore 164 e 165)</t>
  </si>
  <si>
    <t>BR150_Antexport sotto mese (indicatore 165)</t>
  </si>
  <si>
    <t>BR126_Antexport Assenza finanziamenti scaduti (indicatore 165)</t>
  </si>
  <si>
    <t>BR106_Finimport Rosso (indicatore 166 e 167)</t>
  </si>
  <si>
    <t>BR105_Finimport Arancione (indicatore 166 e 167)</t>
  </si>
  <si>
    <t>BR151_Finimport sotto mese (indicatore 167)</t>
  </si>
  <si>
    <t>BR127_Finimport Assenza finanziamenti scaduti (indicatore 167)</t>
  </si>
  <si>
    <t>BR108_Anticipo Fatture Italia Rosso (indicatore 162 e 163)</t>
  </si>
  <si>
    <t>BR107_Anticipo Fatture Italia Arancione (indicatore 162 e 163)</t>
  </si>
  <si>
    <t>BR109_Insoluti molto grave (Indicatore 168)</t>
  </si>
  <si>
    <t>BR509_Insoluti grave (Indicatore 168)</t>
  </si>
  <si>
    <t>BR128_Insoluti quota nulla (Indicatore 168)</t>
  </si>
  <si>
    <t>BR112_Fatture Factoring Rosso (Indicatore 169 e 170)</t>
  </si>
  <si>
    <t>BR110_Fatture Factoring Arancione 1 (Indicatore 169 e 170)</t>
  </si>
  <si>
    <t>BR111_Fatture Factoring Arancione 2 (Indicatore 169 e 170)</t>
  </si>
  <si>
    <t>BR114_Preammortamenti Rosso (Indicatore 171)</t>
  </si>
  <si>
    <t>BR113_Preammortamenti Arancione (Indicatore 171)</t>
  </si>
  <si>
    <t>BR117_NOPG Rosso (Indicatore 100)</t>
  </si>
  <si>
    <t>BR118_NOPG Arancione (Indicatore 100)</t>
  </si>
  <si>
    <t>BR119_NOPG Verdino (Indicatore 100)</t>
  </si>
  <si>
    <t>BR162_Socio di società a sofferenza preso altri (Indicatore 104)</t>
  </si>
  <si>
    <t>BR160_Garanzie attivate con esito negativo (Indicatore 102)</t>
  </si>
  <si>
    <t>BR161_Garanzie a favore di soggetti in sofferenza con importo significativo (Indicatore 103,indicatore 105)</t>
  </si>
  <si>
    <t>BR561_Garanzie a favore di soggetti in sofferenza (Indicatore 103, indicatore 105)</t>
  </si>
  <si>
    <t>BR163_Rate impagate su c/c Banca  (Indicatore 106, Indicatore 107, Indicatore 108)</t>
  </si>
  <si>
    <t>BR146_Sconfino CC  con importo significativo (Indicatore 114, Indicatore 115)</t>
  </si>
  <si>
    <t>BR148_Forborne sconfinato (Indicatore 116 e Indicatore 117)</t>
  </si>
  <si>
    <t>IND_100 = 'S40'</t>
  </si>
  <si>
    <t>BR37_NOPG Blu Chiaro</t>
  </si>
  <si>
    <t>105 non inserita perché forzata a null</t>
  </si>
  <si>
    <t>IMP_UTIL_PROD_SCAD_M0 
IMP_UTIL_PROD_SCAD_M1
IMP_UTIL_PROD_SCAD_M2
IMP_ACC_PROD_SCAD_M0 
IMP_ACC_PROD_SCAD_M1
IMP_ACC_PROD_SCAD_M2</t>
  </si>
  <si>
    <t>IMP_SALDO_CC_GT_0_M0
IMP_SALDO_CC_GT_0_M1
IMP_SALDO_CC_GT_0_M2
IMP_VAL_MERC_CD_M0
IMP_VAL_MERC_CD_M1
IMP_VAL_MERC_CD_M2
IMP_SALDO_PCT_M0
IMP_SALDO_PCT_M1
IMP_SALDO_PCT_M2
IMP_SALDO_GPM_M0
IMP_SALDO_GPM_M1
IMP_SALDO_GPM_M2
IMP_SALDO_ASSIC_M0
IMP_SALDO_ASSIC_M1
IMP_SALDO_ASSIC_M2
IMP_FIDO_RESIDUO_M0
IMP_FIDO_RESIDUO_M1
IMP_FIDO_RESIDUO_M2</t>
  </si>
  <si>
    <t xml:space="preserve">NUM_GIO_SCONF_MAX_M0_NOCOL
NUM_GIO_SCONF_MAX_M1_NOCOL
NUM_GIO_SCONF_MAX_M2_NOCOL
FLG_SCONF_MAX_M0_NOCOL
FLG_SCONF_MAX_M1_NOCOL
FLG_SCONF_MAX_M2_NOCOL
</t>
  </si>
  <si>
    <t xml:space="preserve">
NUM_GIO_SCONFINO_NOCOL
IMP_SCONFINO_NOCOL
IMP_UTILIZZO_TOT_NOCOL
IMP_SCONF_CUM_90GG_NOCOL
IMP_UTILIZZO_CUM_90GG_NOCOL
</t>
  </si>
  <si>
    <r>
      <t xml:space="preserve">IMP_UTIL_S_T_C_NOCOL_AZ_M0
IMP_UTIL_S_T_C_NOCOL_AZ_M1
IMP_UTIL_S_T_C_NOCOL_AZ_M2
</t>
    </r>
    <r>
      <rPr>
        <sz val="10"/>
        <color rgb="FFFF0000"/>
        <rFont val="Calibri"/>
        <family val="2"/>
        <scheme val="minor"/>
      </rPr>
      <t>IMP_RICAVI_VEND_PREST_T1</t>
    </r>
  </si>
  <si>
    <r>
      <t xml:space="preserve">IMP_UTIL_S_T_C_NOCOL_M0 
IMP_UTIL_S_T_C_NOCOL_M1
IMP_UTIL_S_T_C_NOCOL_M2
</t>
    </r>
    <r>
      <rPr>
        <sz val="10"/>
        <color rgb="FFFF0000"/>
        <rFont val="Calibri"/>
        <family val="2"/>
        <scheme val="minor"/>
      </rPr>
      <t>IMP_RICAVI_VEND_PREST_T1</t>
    </r>
  </si>
  <si>
    <t xml:space="preserve">IMP_SALDO_CC_GT_0_NC_M0
IMP_SALDO_CC_GT_0_NC_M1
IMP_SALDO_CC_GT_0_NC_M2
IMP_VAL_MERC_CD_NC_M0
IMP_VAL_MERC_CD_NC_M1
IMP_VAL_MERC_CD_NC_M2
IMP_SALDO_PCT_NC_M0
IMP_SALDO_PCT_NC_M1
IMP_SALDO_PCT_NC_M2
IMP_SALDO_GPM_NC_M0
IMP_SALDO_GPM_NC_M1
IMP_SALDO_GPM_NC_M2
IMP_SALDO_ASSIC_NC_M0
IMP_SALDO_ASSIC_NC_M1
IMP_SALDO_ASSIC_NC_M2
</t>
  </si>
  <si>
    <r>
      <t xml:space="preserve">IMP_FAT_OVERDUE_NOCOL_M0
</t>
    </r>
    <r>
      <rPr>
        <sz val="10"/>
        <color rgb="FFFF0000"/>
        <rFont val="Calibri"/>
        <family val="2"/>
        <scheme val="minor"/>
      </rPr>
      <t>IMP_ACC_S_T_C_NOCOL_M0</t>
    </r>
  </si>
  <si>
    <r>
      <t xml:space="preserve">IMP_ANTEXP_30D_NOCOL_M0
</t>
    </r>
    <r>
      <rPr>
        <sz val="10"/>
        <color rgb="FFFF0000"/>
        <rFont val="Calibri"/>
        <family val="2"/>
        <scheme val="minor"/>
      </rPr>
      <t>IMP_ACC_S_T_C_NOCOL_M0</t>
    </r>
  </si>
  <si>
    <r>
      <t xml:space="preserve">IMP_FINEXP_30D_NOCOL_M0
</t>
    </r>
    <r>
      <rPr>
        <sz val="10"/>
        <color rgb="FFFF0000"/>
        <rFont val="Calibri"/>
        <family val="2"/>
        <scheme val="minor"/>
      </rPr>
      <t>IMP_ACC_S_T_C_NOCOL_M0</t>
    </r>
  </si>
  <si>
    <r>
      <t xml:space="preserve">IMP_FAT_OVERDUE_NOCOL
</t>
    </r>
    <r>
      <rPr>
        <sz val="10"/>
        <color rgb="FFFF0000"/>
        <rFont val="Calibri"/>
        <family val="2"/>
        <scheme val="minor"/>
      </rPr>
      <t>IMP_ACC_S_T_C_NOCOL_M0</t>
    </r>
  </si>
  <si>
    <t>BR512 - Segnalazione a sofferenze Centrale dei Rischi (indicatore 12)</t>
  </si>
  <si>
    <t xml:space="preserve">0 &lt; ind_12 &lt;= 0.1 </t>
  </si>
  <si>
    <t>BR536 – Avvio procedura concorsuale esposizione alta (indicatore 36 )</t>
  </si>
  <si>
    <t>0 &lt; IND_36 &lt;= 0.3</t>
  </si>
  <si>
    <t>in stand by</t>
  </si>
  <si>
    <t>NUM_RATE_IMPAGATE_RI</t>
  </si>
  <si>
    <t>NUM_GG_SCADUTO_RI</t>
  </si>
  <si>
    <t>IMP_ARRETRATO_RI</t>
  </si>
  <si>
    <t>BR512</t>
  </si>
  <si>
    <t>BR536</t>
  </si>
  <si>
    <t>BR37</t>
  </si>
</sst>
</file>

<file path=xl/styles.xml><?xml version="1.0" encoding="utf-8"?>
<styleSheet xmlns="http://schemas.openxmlformats.org/spreadsheetml/2006/main" xmlns:mc="http://schemas.openxmlformats.org/markup-compatibility/2006" xmlns:x14ac="http://schemas.microsoft.com/office/spreadsheetml/2009/9/ac" mc:Ignorable="x14ac">
  <fonts count="57"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0"/>
      <color rgb="FFFFFFFF"/>
      <name val="Calibri"/>
      <family val="2"/>
    </font>
    <font>
      <sz val="10"/>
      <name val="Calibri"/>
      <family val="2"/>
      <scheme val="minor"/>
    </font>
    <font>
      <sz val="10"/>
      <name val="Calibri"/>
      <family val="2"/>
    </font>
    <font>
      <sz val="12"/>
      <name val="Calibri"/>
      <family val="2"/>
      <scheme val="minor"/>
    </font>
    <font>
      <sz val="11"/>
      <color theme="1"/>
      <name val="Calibri"/>
      <family val="2"/>
      <scheme val="minor"/>
    </font>
    <font>
      <sz val="11"/>
      <name val="Calibri"/>
      <family val="2"/>
      <scheme val="minor"/>
    </font>
    <font>
      <sz val="10"/>
      <color theme="1"/>
      <name val="Calibri"/>
      <family val="2"/>
      <scheme val="minor"/>
    </font>
    <font>
      <b/>
      <sz val="11"/>
      <color theme="1"/>
      <name val="Calibri"/>
      <family val="2"/>
      <scheme val="minor"/>
    </font>
    <font>
      <sz val="11"/>
      <color rgb="FFFF0000"/>
      <name val="Calibri"/>
      <family val="2"/>
      <scheme val="minor"/>
    </font>
    <font>
      <sz val="11"/>
      <color rgb="FF9C0006"/>
      <name val="Calibri"/>
      <family val="2"/>
      <scheme val="minor"/>
    </font>
    <font>
      <b/>
      <sz val="12"/>
      <name val="Calibri"/>
      <family val="2"/>
      <scheme val="minor"/>
    </font>
    <font>
      <b/>
      <sz val="10"/>
      <color theme="1"/>
      <name val="Calibri"/>
      <family val="2"/>
      <scheme val="minor"/>
    </font>
    <font>
      <b/>
      <sz val="11"/>
      <color theme="9" tint="-0.249977111117893"/>
      <name val="Calibri"/>
      <family val="2"/>
      <scheme val="minor"/>
    </font>
    <font>
      <b/>
      <sz val="12"/>
      <color theme="1"/>
      <name val="Calibri"/>
      <family val="2"/>
      <scheme val="minor"/>
    </font>
    <font>
      <sz val="10"/>
      <color rgb="FF000000"/>
      <name val="Calibri"/>
      <family val="2"/>
      <scheme val="minor"/>
    </font>
    <font>
      <b/>
      <sz val="10"/>
      <color rgb="FF000000"/>
      <name val="Calibri"/>
      <family val="2"/>
      <scheme val="minor"/>
    </font>
    <font>
      <b/>
      <sz val="10"/>
      <name val="Calibri"/>
      <family val="2"/>
      <scheme val="minor"/>
    </font>
    <font>
      <b/>
      <sz val="10"/>
      <color theme="9" tint="-0.249977111117893"/>
      <name val="Calibri"/>
      <family val="2"/>
      <scheme val="minor"/>
    </font>
    <font>
      <b/>
      <sz val="9"/>
      <color theme="1"/>
      <name val="Calibri"/>
      <family val="2"/>
      <scheme val="minor"/>
    </font>
    <font>
      <b/>
      <sz val="9"/>
      <name val="Calibri"/>
      <family val="2"/>
      <scheme val="minor"/>
    </font>
    <font>
      <sz val="9"/>
      <name val="Calibri"/>
      <family val="2"/>
    </font>
    <font>
      <sz val="9"/>
      <color theme="1"/>
      <name val="Calibri"/>
      <family val="2"/>
      <scheme val="minor"/>
    </font>
    <font>
      <sz val="9"/>
      <name val="Calibri"/>
      <family val="2"/>
      <scheme val="minor"/>
    </font>
    <font>
      <sz val="9"/>
      <color rgb="FF000000"/>
      <name val="Calibri"/>
      <family val="2"/>
      <scheme val="minor"/>
    </font>
    <font>
      <sz val="9"/>
      <color rgb="FF000000"/>
      <name val="Segoe UI"/>
      <family val="2"/>
    </font>
    <font>
      <b/>
      <sz val="10"/>
      <name val="Calibri"/>
      <family val="2"/>
    </font>
    <font>
      <b/>
      <sz val="12"/>
      <color rgb="FFFFFFFF"/>
      <name val="Calibri"/>
      <family val="2"/>
      <scheme val="minor"/>
    </font>
    <font>
      <u/>
      <sz val="12"/>
      <color theme="10"/>
      <name val="Calibri"/>
      <family val="2"/>
      <scheme val="minor"/>
    </font>
    <font>
      <sz val="10.5"/>
      <color rgb="FF000000"/>
      <name val="Calibri"/>
      <family val="2"/>
    </font>
    <font>
      <sz val="10"/>
      <name val="Segoe UI"/>
      <family val="2"/>
    </font>
    <font>
      <sz val="10"/>
      <color rgb="FFFF0000"/>
      <name val="Calibri"/>
      <family val="2"/>
      <scheme val="minor"/>
    </font>
    <font>
      <sz val="12"/>
      <color rgb="FFFF0000"/>
      <name val="Calibri"/>
      <family val="2"/>
      <scheme val="minor"/>
    </font>
    <font>
      <b/>
      <sz val="11"/>
      <name val="Calibri"/>
      <family val="2"/>
      <scheme val="minor"/>
    </font>
    <font>
      <b/>
      <sz val="11"/>
      <color rgb="FFFF0000"/>
      <name val="Calibri"/>
      <family val="2"/>
      <scheme val="minor"/>
    </font>
    <font>
      <b/>
      <sz val="11"/>
      <color rgb="FFFFFFFF"/>
      <name val="Calibri"/>
      <family val="2"/>
    </font>
    <font>
      <b/>
      <sz val="10"/>
      <color theme="0"/>
      <name val="Calibri"/>
      <family val="2"/>
      <scheme val="minor"/>
    </font>
    <font>
      <sz val="10"/>
      <color theme="1"/>
      <name val="Calibri"/>
      <family val="2"/>
    </font>
    <font>
      <sz val="11"/>
      <name val="Calibri"/>
      <family val="2"/>
    </font>
    <font>
      <sz val="11"/>
      <color rgb="FFFF0000"/>
      <name val="Calibri"/>
      <family val="2"/>
    </font>
    <font>
      <sz val="12"/>
      <color rgb="FF0070C0"/>
      <name val="Calibri"/>
      <family val="2"/>
      <scheme val="minor"/>
    </font>
    <font>
      <sz val="12"/>
      <color rgb="FF000000"/>
      <name val="Calibri"/>
      <family val="2"/>
    </font>
    <font>
      <sz val="12"/>
      <name val="Calibri"/>
      <family val="2"/>
    </font>
  </fonts>
  <fills count="41">
    <fill>
      <patternFill patternType="none"/>
    </fill>
    <fill>
      <patternFill patternType="gray125"/>
    </fill>
    <fill>
      <patternFill patternType="solid">
        <fgColor rgb="FF16365C"/>
        <bgColor indexed="64"/>
      </patternFill>
    </fill>
    <fill>
      <patternFill patternType="solid">
        <fgColor rgb="FF7F7F7F"/>
        <bgColor indexed="64"/>
      </patternFill>
    </fill>
    <fill>
      <patternFill patternType="solid">
        <fgColor theme="8" tint="-0.249977111117893"/>
        <bgColor indexed="64"/>
      </patternFill>
    </fill>
    <fill>
      <patternFill patternType="solid">
        <fgColor theme="0" tint="-4.9989318521683403E-2"/>
        <bgColor indexed="64"/>
      </patternFill>
    </fill>
    <fill>
      <patternFill patternType="solid">
        <fgColor rgb="FFFFC7CE"/>
      </patternFill>
    </fill>
    <fill>
      <patternFill patternType="solid">
        <fgColor theme="7"/>
        <bgColor indexed="64"/>
      </patternFill>
    </fill>
    <fill>
      <patternFill patternType="solid">
        <fgColor theme="4" tint="0.79998168889431442"/>
        <bgColor indexed="64"/>
      </patternFill>
    </fill>
    <fill>
      <patternFill patternType="solid">
        <fgColor theme="0"/>
        <bgColor indexed="64"/>
      </patternFill>
    </fill>
    <fill>
      <patternFill patternType="solid">
        <fgColor rgb="FFFF0000"/>
        <bgColor indexed="64"/>
      </patternFill>
    </fill>
    <fill>
      <patternFill patternType="solid">
        <fgColor theme="0" tint="-0.499984740745262"/>
        <bgColor indexed="64"/>
      </patternFill>
    </fill>
    <fill>
      <patternFill patternType="solid">
        <fgColor theme="6" tint="-0.249977111117893"/>
        <bgColor indexed="64"/>
      </patternFill>
    </fill>
    <fill>
      <patternFill patternType="solid">
        <fgColor rgb="FFFFFFFF"/>
        <bgColor indexed="64"/>
      </patternFill>
    </fill>
    <fill>
      <patternFill patternType="solid">
        <fgColor theme="7" tint="0.59999389629810485"/>
        <bgColor indexed="64"/>
      </patternFill>
    </fill>
    <fill>
      <patternFill patternType="solid">
        <fgColor rgb="FF00B050"/>
        <bgColor indexed="64"/>
      </patternFill>
    </fill>
    <fill>
      <patternFill patternType="solid">
        <fgColor theme="2" tint="-9.9978637043366805E-2"/>
        <bgColor indexed="64"/>
      </patternFill>
    </fill>
    <fill>
      <patternFill patternType="solid">
        <fgColor rgb="FFFFC000"/>
        <bgColor indexed="64"/>
      </patternFill>
    </fill>
    <fill>
      <patternFill patternType="solid">
        <fgColor theme="6" tint="0.39997558519241921"/>
        <bgColor indexed="64"/>
      </patternFill>
    </fill>
    <fill>
      <patternFill patternType="solid">
        <fgColor rgb="FFFFFF00"/>
        <bgColor indexed="64"/>
      </patternFill>
    </fill>
    <fill>
      <patternFill patternType="solid">
        <fgColor theme="6"/>
        <bgColor indexed="64"/>
      </patternFill>
    </fill>
    <fill>
      <patternFill patternType="solid">
        <fgColor rgb="FFFF6A05"/>
        <bgColor indexed="64"/>
      </patternFill>
    </fill>
    <fill>
      <patternFill patternType="solid">
        <fgColor rgb="FFFF7575"/>
        <bgColor indexed="64"/>
      </patternFill>
    </fill>
    <fill>
      <patternFill patternType="solid">
        <fgColor rgb="FF92D050"/>
        <bgColor indexed="64"/>
      </patternFill>
    </fill>
    <fill>
      <patternFill patternType="solid">
        <fgColor rgb="FF757171"/>
        <bgColor indexed="64"/>
      </patternFill>
    </fill>
    <fill>
      <patternFill patternType="solid">
        <fgColor rgb="FF00FF00"/>
        <bgColor indexed="64"/>
      </patternFill>
    </fill>
    <fill>
      <patternFill patternType="solid">
        <fgColor theme="7" tint="0.79998168889431442"/>
        <bgColor indexed="64"/>
      </patternFill>
    </fill>
    <fill>
      <patternFill patternType="solid">
        <fgColor rgb="FFCCFF99"/>
        <bgColor indexed="64"/>
      </patternFill>
    </fill>
    <fill>
      <patternFill patternType="solid">
        <fgColor theme="5"/>
        <bgColor indexed="64"/>
      </patternFill>
    </fill>
    <fill>
      <patternFill patternType="solid">
        <fgColor theme="9"/>
        <bgColor indexed="64"/>
      </patternFill>
    </fill>
    <fill>
      <patternFill patternType="solid">
        <fgColor rgb="FFCC99FF"/>
        <bgColor indexed="64"/>
      </patternFill>
    </fill>
    <fill>
      <patternFill patternType="solid">
        <fgColor theme="7" tint="-0.249977111117893"/>
        <bgColor indexed="64"/>
      </patternFill>
    </fill>
    <fill>
      <patternFill patternType="solid">
        <fgColor rgb="FF7030A0"/>
        <bgColor indexed="64"/>
      </patternFill>
    </fill>
    <fill>
      <patternFill patternType="solid">
        <fgColor rgb="FF00B0F0"/>
        <bgColor indexed="64"/>
      </patternFill>
    </fill>
    <fill>
      <patternFill patternType="solid">
        <fgColor rgb="FF0070C0"/>
        <bgColor indexed="64"/>
      </patternFill>
    </fill>
    <fill>
      <patternFill patternType="solid">
        <fgColor theme="1" tint="0.499984740745262"/>
        <bgColor indexed="64"/>
      </patternFill>
    </fill>
    <fill>
      <patternFill patternType="solid">
        <fgColor theme="4" tint="0.59999389629810485"/>
        <bgColor indexed="64"/>
      </patternFill>
    </fill>
    <fill>
      <patternFill patternType="solid">
        <fgColor theme="7" tint="0.39997558519241921"/>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theme="9" tint="0.39997558519241921"/>
        <bgColor indexed="64"/>
      </patternFill>
    </fill>
  </fills>
  <borders count="40">
    <border>
      <left/>
      <right/>
      <top/>
      <bottom/>
      <diagonal/>
    </border>
    <border>
      <left/>
      <right style="medium">
        <color rgb="FF595959"/>
      </right>
      <top style="medium">
        <color rgb="FF595959"/>
      </top>
      <bottom/>
      <diagonal/>
    </border>
    <border>
      <left style="thin">
        <color auto="1"/>
      </left>
      <right style="thin">
        <color auto="1"/>
      </right>
      <top style="thin">
        <color auto="1"/>
      </top>
      <bottom style="thin">
        <color auto="1"/>
      </bottom>
      <diagonal/>
    </border>
    <border>
      <left/>
      <right style="medium">
        <color auto="1"/>
      </right>
      <top style="medium">
        <color auto="1"/>
      </top>
      <bottom/>
      <diagonal/>
    </border>
    <border>
      <left/>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top style="thin">
        <color auto="1"/>
      </top>
      <bottom style="thin">
        <color auto="1"/>
      </bottom>
      <diagonal/>
    </border>
    <border>
      <left style="dashed">
        <color theme="1" tint="0.499984740745262"/>
      </left>
      <right/>
      <top style="dashed">
        <color theme="1" tint="0.499984740745262"/>
      </top>
      <bottom style="dashed">
        <color theme="1" tint="0.499984740745262"/>
      </bottom>
      <diagonal/>
    </border>
    <border>
      <left/>
      <right/>
      <top style="dashed">
        <color theme="1" tint="0.499984740745262"/>
      </top>
      <bottom style="dashed">
        <color theme="1" tint="0.499984740745262"/>
      </bottom>
      <diagonal/>
    </border>
    <border>
      <left style="dashed">
        <color theme="1" tint="0.499984740745262"/>
      </left>
      <right style="dashed">
        <color theme="1" tint="0.499984740745262"/>
      </right>
      <top style="dashed">
        <color theme="1" tint="0.499984740745262"/>
      </top>
      <bottom/>
      <diagonal/>
    </border>
    <border>
      <left/>
      <right/>
      <top style="medium">
        <color auto="1"/>
      </top>
      <bottom/>
      <diagonal/>
    </border>
    <border>
      <left style="medium">
        <color auto="1"/>
      </left>
      <right style="medium">
        <color auto="1"/>
      </right>
      <top style="medium">
        <color auto="1"/>
      </top>
      <bottom/>
      <diagonal/>
    </border>
    <border>
      <left style="medium">
        <color rgb="FF595959"/>
      </left>
      <right/>
      <top style="medium">
        <color rgb="FF595959"/>
      </top>
      <bottom/>
      <diagonal/>
    </border>
    <border>
      <left/>
      <right/>
      <top style="medium">
        <color rgb="FF595959"/>
      </top>
      <bottom/>
      <diagonal/>
    </border>
    <border>
      <left style="thin">
        <color auto="1"/>
      </left>
      <right/>
      <top/>
      <bottom style="thin">
        <color auto="1"/>
      </bottom>
      <diagonal/>
    </border>
    <border>
      <left style="thin">
        <color auto="1"/>
      </left>
      <right/>
      <top style="thin">
        <color auto="1"/>
      </top>
      <bottom/>
      <diagonal/>
    </border>
    <border>
      <left style="medium">
        <color auto="1"/>
      </left>
      <right/>
      <top style="medium">
        <color auto="1"/>
      </top>
      <bottom/>
      <diagonal/>
    </border>
    <border>
      <left/>
      <right style="thin">
        <color auto="1"/>
      </right>
      <top style="thin">
        <color auto="1"/>
      </top>
      <bottom style="thin">
        <color auto="1"/>
      </bottom>
      <diagonal/>
    </border>
    <border>
      <left/>
      <right/>
      <top/>
      <bottom style="thin">
        <color auto="1"/>
      </bottom>
      <diagonal/>
    </border>
    <border>
      <left/>
      <right style="dashed">
        <color theme="1" tint="0.499984740745262"/>
      </right>
      <top style="dashed">
        <color theme="1" tint="0.499984740745262"/>
      </top>
      <bottom/>
      <diagonal/>
    </border>
    <border>
      <left/>
      <right style="thin">
        <color auto="1"/>
      </right>
      <top/>
      <bottom style="thin">
        <color auto="1"/>
      </bottom>
      <diagonal/>
    </border>
    <border>
      <left/>
      <right style="dashed">
        <color theme="1" tint="0.499984740745262"/>
      </right>
      <top style="dashed">
        <color theme="1" tint="0.499984740745262"/>
      </top>
      <bottom style="dashed">
        <color theme="1" tint="0.499984740745262"/>
      </bottom>
      <diagonal/>
    </border>
    <border>
      <left style="dashed">
        <color theme="1" tint="0.499984740745262"/>
      </left>
      <right/>
      <top/>
      <bottom/>
      <diagonal/>
    </border>
    <border>
      <left style="dashed">
        <color theme="1" tint="0.499984740745262"/>
      </left>
      <right/>
      <top style="dashed">
        <color theme="1" tint="0.499984740745262"/>
      </top>
      <bottom/>
      <diagonal/>
    </border>
    <border>
      <left style="dashed">
        <color theme="1" tint="0.499984740745262"/>
      </left>
      <right style="dashed">
        <color theme="1" tint="0.499984740745262"/>
      </right>
      <top/>
      <bottom/>
      <diagonal/>
    </border>
    <border>
      <left style="dotted">
        <color auto="1"/>
      </left>
      <right style="dotted">
        <color auto="1"/>
      </right>
      <top style="dotted">
        <color auto="1"/>
      </top>
      <bottom style="dotted">
        <color auto="1"/>
      </bottom>
      <diagonal/>
    </border>
    <border>
      <left/>
      <right/>
      <top style="medium">
        <color auto="1"/>
      </top>
      <bottom style="medium">
        <color auto="1"/>
      </bottom>
      <diagonal/>
    </border>
    <border>
      <left/>
      <right style="thin">
        <color auto="1"/>
      </right>
      <top/>
      <bottom/>
      <diagonal/>
    </border>
    <border>
      <left/>
      <right/>
      <top/>
      <bottom style="medium">
        <color auto="1"/>
      </bottom>
      <diagonal/>
    </border>
    <border>
      <left style="medium">
        <color auto="1"/>
      </left>
      <right/>
      <top/>
      <bottom/>
      <diagonal/>
    </border>
    <border>
      <left/>
      <right/>
      <top style="medium">
        <color auto="1"/>
      </top>
      <bottom style="dotted">
        <color rgb="FF7F7F7F"/>
      </bottom>
      <diagonal/>
    </border>
    <border>
      <left/>
      <right/>
      <top/>
      <bottom style="dotted">
        <color rgb="FF7F7F7F"/>
      </bottom>
      <diagonal/>
    </border>
    <border>
      <left style="medium">
        <color auto="1"/>
      </left>
      <right/>
      <top/>
      <bottom style="medium">
        <color rgb="FF000000"/>
      </bottom>
      <diagonal/>
    </border>
    <border>
      <left style="medium">
        <color theme="0"/>
      </left>
      <right style="thin">
        <color indexed="64"/>
      </right>
      <top style="thin">
        <color indexed="64"/>
      </top>
      <bottom style="medium">
        <color theme="0"/>
      </bottom>
      <diagonal/>
    </border>
    <border>
      <left/>
      <right style="thin">
        <color indexed="64"/>
      </right>
      <top style="medium">
        <color theme="0"/>
      </top>
      <bottom/>
      <diagonal/>
    </border>
    <border>
      <left/>
      <right style="thin">
        <color indexed="64"/>
      </right>
      <top style="medium">
        <color theme="0"/>
      </top>
      <bottom style="thin">
        <color indexed="64"/>
      </bottom>
      <diagonal/>
    </border>
    <border>
      <left/>
      <right style="medium">
        <color rgb="FF262626"/>
      </right>
      <top/>
      <bottom style="medium">
        <color rgb="FF262626"/>
      </bottom>
      <diagonal/>
    </border>
    <border>
      <left style="thin">
        <color auto="1"/>
      </left>
      <right style="medium">
        <color rgb="FF262626"/>
      </right>
      <top style="thin">
        <color auto="1"/>
      </top>
      <bottom style="thin">
        <color indexed="64"/>
      </bottom>
      <diagonal/>
    </border>
  </borders>
  <cellStyleXfs count="8">
    <xf numFmtId="0" fontId="0" fillId="0" borderId="0"/>
    <xf numFmtId="0" fontId="19" fillId="0" borderId="0"/>
    <xf numFmtId="0" fontId="24" fillId="6" borderId="0" applyNumberFormat="0" applyBorder="0" applyAlignment="0" applyProtection="0"/>
    <xf numFmtId="0" fontId="14" fillId="0" borderId="0"/>
    <xf numFmtId="0" fontId="14" fillId="0" borderId="0"/>
    <xf numFmtId="0" fontId="13" fillId="0" borderId="0"/>
    <xf numFmtId="0" fontId="13" fillId="0" borderId="0"/>
    <xf numFmtId="0" fontId="42" fillId="0" borderId="0" applyNumberFormat="0" applyFill="0" applyBorder="0" applyAlignment="0" applyProtection="0"/>
  </cellStyleXfs>
  <cellXfs count="464">
    <xf numFmtId="0" fontId="0" fillId="0" borderId="0" xfId="0"/>
    <xf numFmtId="0" fontId="15" fillId="2" borderId="1" xfId="0" applyFont="1" applyFill="1" applyBorder="1" applyAlignment="1">
      <alignment horizontal="left" vertical="center" wrapText="1"/>
    </xf>
    <xf numFmtId="0" fontId="16" fillId="0" borderId="0" xfId="0" applyFont="1" applyAlignment="1"/>
    <xf numFmtId="0" fontId="19" fillId="0" borderId="0" xfId="0" applyFont="1"/>
    <xf numFmtId="0" fontId="21" fillId="0" borderId="0" xfId="0" applyFont="1"/>
    <xf numFmtId="0" fontId="22" fillId="7" borderId="2" xfId="0" applyFont="1" applyFill="1" applyBorder="1" applyAlignment="1">
      <alignment horizontal="center" vertical="center" wrapText="1"/>
    </xf>
    <xf numFmtId="0" fontId="16" fillId="7" borderId="2" xfId="0" applyFont="1" applyFill="1" applyBorder="1" applyAlignment="1">
      <alignment horizontal="center" vertical="center" wrapText="1"/>
    </xf>
    <xf numFmtId="0" fontId="20" fillId="7" borderId="2" xfId="0" applyFont="1" applyFill="1" applyBorder="1" applyAlignment="1">
      <alignment horizontal="center" vertical="center" wrapText="1"/>
    </xf>
    <xf numFmtId="0" fontId="19" fillId="0" borderId="0" xfId="0" applyFont="1" applyFill="1" applyAlignment="1">
      <alignment wrapText="1"/>
    </xf>
    <xf numFmtId="0" fontId="19" fillId="0" borderId="0" xfId="0" applyFont="1" applyAlignment="1">
      <alignment horizontal="center" vertical="center" wrapText="1"/>
    </xf>
    <xf numFmtId="0" fontId="0" fillId="0" borderId="0" xfId="0" applyFill="1" applyAlignment="1">
      <alignment horizontal="center" vertical="center" wrapText="1"/>
    </xf>
    <xf numFmtId="0" fontId="21" fillId="0" borderId="0" xfId="0" applyFont="1" applyAlignment="1">
      <alignment horizontal="center" vertical="center" wrapText="1"/>
    </xf>
    <xf numFmtId="0" fontId="0" fillId="0" borderId="0" xfId="0" applyFont="1" applyAlignment="1">
      <alignment vertical="center"/>
    </xf>
    <xf numFmtId="0" fontId="19" fillId="0" borderId="0" xfId="0" applyFont="1" applyFill="1"/>
    <xf numFmtId="0" fontId="26" fillId="8" borderId="11" xfId="4" applyFont="1" applyFill="1" applyBorder="1" applyAlignment="1">
      <alignment horizontal="center" vertical="center" wrapText="1"/>
    </xf>
    <xf numFmtId="0" fontId="15" fillId="3" borderId="12" xfId="0" applyFont="1" applyFill="1" applyBorder="1" applyAlignment="1">
      <alignment horizontal="justify" vertical="center" wrapText="1"/>
    </xf>
    <xf numFmtId="0" fontId="15" fillId="3" borderId="13" xfId="0" applyFont="1" applyFill="1" applyBorder="1" applyAlignment="1">
      <alignment horizontal="center" vertical="center" wrapText="1"/>
    </xf>
    <xf numFmtId="0" fontId="21" fillId="0" borderId="0" xfId="0" applyFont="1" applyAlignment="1">
      <alignment wrapText="1"/>
    </xf>
    <xf numFmtId="0" fontId="21" fillId="0" borderId="0" xfId="0" applyFont="1" applyFill="1" applyAlignment="1">
      <alignment horizontal="left"/>
    </xf>
    <xf numFmtId="0" fontId="15" fillId="11" borderId="1" xfId="0" applyFont="1" applyFill="1" applyBorder="1" applyAlignment="1">
      <alignment horizontal="left" vertical="center" wrapText="1"/>
    </xf>
    <xf numFmtId="0" fontId="21" fillId="0" borderId="2" xfId="0" applyFont="1" applyBorder="1"/>
    <xf numFmtId="0" fontId="17" fillId="0" borderId="2" xfId="0" applyFont="1" applyFill="1" applyBorder="1" applyAlignment="1">
      <alignment horizontal="center" vertical="center"/>
    </xf>
    <xf numFmtId="0" fontId="21" fillId="0" borderId="2" xfId="0" applyFont="1" applyBorder="1" applyAlignment="1">
      <alignment horizontal="center" vertical="center" wrapText="1"/>
    </xf>
    <xf numFmtId="0" fontId="21" fillId="0" borderId="5" xfId="0" applyFont="1" applyBorder="1" applyAlignment="1">
      <alignment horizontal="center" vertical="center" wrapText="1"/>
    </xf>
    <xf numFmtId="0" fontId="15" fillId="2" borderId="14" xfId="0" applyFont="1" applyFill="1" applyBorder="1" applyAlignment="1">
      <alignment horizontal="center" vertical="center" wrapText="1"/>
    </xf>
    <xf numFmtId="0" fontId="21" fillId="0" borderId="0" xfId="0" applyFont="1" applyAlignment="1">
      <alignment horizontal="center" vertical="center"/>
    </xf>
    <xf numFmtId="0" fontId="21" fillId="0" borderId="2" xfId="0" applyFont="1" applyBorder="1" applyAlignment="1">
      <alignment horizontal="center" vertical="center"/>
    </xf>
    <xf numFmtId="0" fontId="21" fillId="0" borderId="0" xfId="0" applyFont="1" applyAlignment="1">
      <alignment horizontal="left" vertical="center"/>
    </xf>
    <xf numFmtId="0" fontId="15" fillId="2" borderId="15" xfId="0" applyFont="1" applyFill="1" applyBorder="1" applyAlignment="1">
      <alignment horizontal="left" vertical="center" wrapText="1"/>
    </xf>
    <xf numFmtId="0" fontId="15" fillId="2" borderId="15" xfId="0" applyFont="1" applyFill="1" applyBorder="1" applyAlignment="1">
      <alignment horizontal="center" vertical="center" wrapText="1"/>
    </xf>
    <xf numFmtId="0" fontId="21" fillId="0" borderId="0" xfId="0" applyFont="1" applyBorder="1"/>
    <xf numFmtId="0" fontId="21" fillId="0" borderId="0" xfId="0" applyFont="1" applyAlignment="1">
      <alignment vertical="center" wrapText="1"/>
    </xf>
    <xf numFmtId="0" fontId="26" fillId="8" borderId="21" xfId="4" applyFont="1" applyFill="1" applyBorder="1" applyAlignment="1">
      <alignment horizontal="center" vertical="center" wrapText="1"/>
    </xf>
    <xf numFmtId="0" fontId="21" fillId="0" borderId="19" xfId="0" applyFont="1" applyBorder="1" applyAlignment="1">
      <alignment horizontal="center" vertical="center" wrapText="1"/>
    </xf>
    <xf numFmtId="0" fontId="21" fillId="0" borderId="22" xfId="0" applyFont="1" applyBorder="1" applyAlignment="1">
      <alignment horizontal="center" vertical="center" wrapText="1"/>
    </xf>
    <xf numFmtId="0" fontId="27" fillId="0" borderId="2" xfId="0" applyFont="1" applyFill="1" applyBorder="1" applyAlignment="1">
      <alignment horizontal="center" vertical="center" wrapText="1"/>
    </xf>
    <xf numFmtId="0" fontId="16" fillId="0" borderId="2" xfId="0" applyFont="1" applyBorder="1" applyAlignment="1">
      <alignment horizontal="center" vertical="center" wrapText="1"/>
    </xf>
    <xf numFmtId="0" fontId="21" fillId="9" borderId="2" xfId="0" applyFont="1" applyFill="1" applyBorder="1" applyAlignment="1">
      <alignment horizontal="left" vertical="center" wrapText="1"/>
    </xf>
    <xf numFmtId="0" fontId="0" fillId="0" borderId="0" xfId="0" applyFont="1" applyFill="1" applyAlignment="1">
      <alignment vertical="center"/>
    </xf>
    <xf numFmtId="0" fontId="28" fillId="0" borderId="0" xfId="0" applyFont="1" applyFill="1" applyAlignment="1">
      <alignment vertical="center" wrapText="1"/>
    </xf>
    <xf numFmtId="0" fontId="21" fillId="0" borderId="0" xfId="0" applyFont="1" applyBorder="1" applyAlignment="1">
      <alignment horizontal="center" vertical="center" wrapText="1"/>
    </xf>
    <xf numFmtId="0" fontId="26" fillId="8" borderId="25" xfId="4" applyFont="1" applyFill="1" applyBorder="1" applyAlignment="1">
      <alignment horizontal="center" vertical="center" wrapText="1"/>
    </xf>
    <xf numFmtId="0" fontId="21" fillId="0" borderId="8" xfId="0" applyFont="1" applyBorder="1" applyAlignment="1">
      <alignment horizontal="center" vertical="center" wrapText="1"/>
    </xf>
    <xf numFmtId="0" fontId="21" fillId="0" borderId="16" xfId="0" applyFont="1" applyBorder="1" applyAlignment="1">
      <alignment horizontal="center" vertical="center" wrapText="1"/>
    </xf>
    <xf numFmtId="0" fontId="15" fillId="2" borderId="1" xfId="0" applyFont="1" applyFill="1" applyBorder="1" applyAlignment="1">
      <alignment vertical="center" wrapText="1"/>
    </xf>
    <xf numFmtId="0" fontId="21" fillId="0" borderId="0" xfId="0" applyFont="1" applyAlignment="1">
      <alignment horizontal="center"/>
    </xf>
    <xf numFmtId="0" fontId="19" fillId="0" borderId="0" xfId="0" applyFont="1" applyAlignment="1">
      <alignment vertical="center"/>
    </xf>
    <xf numFmtId="0" fontId="21" fillId="0" borderId="2" xfId="0" applyFont="1" applyFill="1" applyBorder="1" applyAlignment="1">
      <alignment vertical="center" wrapText="1"/>
    </xf>
    <xf numFmtId="0" fontId="15" fillId="3" borderId="0" xfId="0" applyFont="1" applyFill="1" applyBorder="1" applyAlignment="1">
      <alignment horizontal="center" vertical="center" wrapText="1"/>
    </xf>
    <xf numFmtId="0" fontId="21" fillId="0" borderId="0" xfId="0" applyFont="1" applyFill="1" applyAlignment="1">
      <alignment horizontal="left" vertical="center"/>
    </xf>
    <xf numFmtId="0" fontId="21" fillId="0" borderId="0" xfId="0" applyFont="1" applyAlignment="1">
      <alignment horizontal="left" vertical="center" wrapText="1"/>
    </xf>
    <xf numFmtId="0" fontId="21" fillId="9" borderId="2" xfId="0" applyFont="1" applyFill="1" applyBorder="1" applyAlignment="1">
      <alignment horizontal="left" vertical="center"/>
    </xf>
    <xf numFmtId="0" fontId="15" fillId="4" borderId="3" xfId="0" applyFont="1" applyFill="1" applyBorder="1" applyAlignment="1">
      <alignment horizontal="left" vertical="center" wrapText="1"/>
    </xf>
    <xf numFmtId="0" fontId="15" fillId="4" borderId="3" xfId="0" applyFont="1" applyFill="1" applyBorder="1" applyAlignment="1">
      <alignment horizontal="center" vertical="center" wrapText="1"/>
    </xf>
    <xf numFmtId="0" fontId="21" fillId="9" borderId="2" xfId="0" applyFont="1" applyFill="1" applyBorder="1" applyAlignment="1">
      <alignment horizontal="center" vertical="center" wrapText="1"/>
    </xf>
    <xf numFmtId="0" fontId="16" fillId="9" borderId="2" xfId="0" applyFont="1" applyFill="1" applyBorder="1" applyAlignment="1">
      <alignment horizontal="left" vertical="center" wrapText="1"/>
    </xf>
    <xf numFmtId="0" fontId="16" fillId="9" borderId="2" xfId="0" quotePrefix="1" applyFont="1" applyFill="1" applyBorder="1" applyAlignment="1">
      <alignment horizontal="center" vertical="center" wrapText="1"/>
    </xf>
    <xf numFmtId="0" fontId="16" fillId="9" borderId="2" xfId="0" applyFont="1" applyFill="1" applyBorder="1" applyAlignment="1">
      <alignment horizontal="center" vertical="center" wrapText="1"/>
    </xf>
    <xf numFmtId="0" fontId="15" fillId="3" borderId="18" xfId="0" applyFont="1" applyFill="1" applyBorder="1" applyAlignment="1">
      <alignment horizontal="left" vertical="center" wrapText="1"/>
    </xf>
    <xf numFmtId="0" fontId="29" fillId="0" borderId="0" xfId="0" applyFont="1" applyAlignment="1">
      <alignment horizontal="left" vertical="center" wrapText="1" readingOrder="1"/>
    </xf>
    <xf numFmtId="0" fontId="21" fillId="0" borderId="2" xfId="0" applyFont="1" applyFill="1" applyBorder="1" applyAlignment="1">
      <alignment horizontal="left" vertical="center" wrapText="1" readingOrder="1"/>
    </xf>
    <xf numFmtId="0" fontId="21" fillId="0" borderId="6" xfId="0" applyFont="1" applyFill="1" applyBorder="1" applyAlignment="1">
      <alignment horizontal="left" vertical="center" wrapText="1" readingOrder="1"/>
    </xf>
    <xf numFmtId="0" fontId="21" fillId="0" borderId="0" xfId="0" applyFont="1" applyAlignment="1">
      <alignment horizontal="left"/>
    </xf>
    <xf numFmtId="0" fontId="15" fillId="2" borderId="1" xfId="0" applyFont="1" applyFill="1" applyBorder="1" applyAlignment="1">
      <alignment horizontal="center" vertical="center" wrapText="1"/>
    </xf>
    <xf numFmtId="0" fontId="15" fillId="2" borderId="0" xfId="0" applyFont="1" applyFill="1" applyBorder="1" applyAlignment="1">
      <alignment horizontal="center" vertical="center" wrapText="1"/>
    </xf>
    <xf numFmtId="0" fontId="16" fillId="0" borderId="4" xfId="0" applyFont="1" applyFill="1" applyBorder="1" applyAlignment="1">
      <alignment horizontal="left" vertical="center" wrapText="1"/>
    </xf>
    <xf numFmtId="0" fontId="21" fillId="0" borderId="0" xfId="0" applyFont="1" applyFill="1" applyAlignment="1">
      <alignment vertical="center" wrapText="1"/>
    </xf>
    <xf numFmtId="0" fontId="21" fillId="0" borderId="4" xfId="0" applyFont="1" applyFill="1" applyBorder="1" applyAlignment="1">
      <alignment vertical="center" wrapText="1"/>
    </xf>
    <xf numFmtId="0" fontId="15" fillId="12" borderId="1" xfId="0" applyFont="1" applyFill="1" applyBorder="1" applyAlignment="1">
      <alignment horizontal="center" vertical="center" wrapText="1"/>
    </xf>
    <xf numFmtId="0" fontId="21" fillId="0" borderId="0" xfId="0" applyFont="1" applyFill="1" applyAlignment="1">
      <alignment wrapText="1"/>
    </xf>
    <xf numFmtId="0" fontId="21" fillId="0" borderId="0" xfId="0" applyFont="1" applyFill="1" applyAlignment="1">
      <alignment horizontal="center" vertical="center" wrapText="1"/>
    </xf>
    <xf numFmtId="0" fontId="26" fillId="7" borderId="2" xfId="0" applyFont="1" applyFill="1" applyBorder="1" applyAlignment="1">
      <alignment horizontal="center" vertical="center" wrapText="1"/>
    </xf>
    <xf numFmtId="0" fontId="31" fillId="7" borderId="2" xfId="0" applyFont="1" applyFill="1" applyBorder="1" applyAlignment="1">
      <alignment horizontal="center" vertical="center" wrapText="1"/>
    </xf>
    <xf numFmtId="0" fontId="21" fillId="9" borderId="2" xfId="0" quotePrefix="1" applyFont="1" applyFill="1" applyBorder="1" applyAlignment="1">
      <alignment horizontal="center" vertical="center"/>
    </xf>
    <xf numFmtId="0" fontId="21" fillId="5" borderId="2" xfId="0" quotePrefix="1" applyFont="1" applyFill="1" applyBorder="1" applyAlignment="1">
      <alignment horizontal="center" vertical="center"/>
    </xf>
    <xf numFmtId="0" fontId="21" fillId="0" borderId="2" xfId="0" quotePrefix="1" applyFont="1" applyFill="1" applyBorder="1" applyAlignment="1">
      <alignment horizontal="center" vertical="center"/>
    </xf>
    <xf numFmtId="0" fontId="21" fillId="0" borderId="0" xfId="0" applyFont="1" applyFill="1"/>
    <xf numFmtId="0" fontId="16" fillId="0" borderId="2" xfId="0" applyFont="1" applyFill="1" applyBorder="1" applyAlignment="1">
      <alignment horizontal="left" vertical="center" wrapText="1"/>
    </xf>
    <xf numFmtId="0" fontId="16" fillId="0" borderId="2" xfId="0" applyFont="1" applyFill="1" applyBorder="1" applyAlignment="1">
      <alignment horizontal="center" vertical="center" wrapText="1"/>
    </xf>
    <xf numFmtId="0" fontId="21" fillId="0" borderId="2" xfId="0" applyFont="1" applyFill="1" applyBorder="1" applyAlignment="1">
      <alignment horizontal="left" vertical="center" wrapText="1"/>
    </xf>
    <xf numFmtId="0" fontId="15" fillId="3" borderId="12" xfId="0" applyFont="1" applyFill="1" applyBorder="1" applyAlignment="1">
      <alignment horizontal="center" vertical="center" wrapText="1"/>
    </xf>
    <xf numFmtId="0" fontId="21" fillId="0" borderId="2" xfId="0" applyFont="1" applyFill="1" applyBorder="1" applyAlignment="1">
      <alignment horizontal="center" vertical="center" wrapText="1"/>
    </xf>
    <xf numFmtId="0" fontId="21" fillId="0" borderId="5" xfId="0" applyFont="1" applyFill="1" applyBorder="1" applyAlignment="1">
      <alignment horizontal="left" vertical="center"/>
    </xf>
    <xf numFmtId="0" fontId="22" fillId="7" borderId="2" xfId="0" applyFont="1" applyFill="1" applyBorder="1" applyAlignment="1">
      <alignment horizontal="left" vertical="top" wrapText="1"/>
    </xf>
    <xf numFmtId="0" fontId="25" fillId="7" borderId="2" xfId="0" applyFont="1" applyFill="1" applyBorder="1" applyAlignment="1">
      <alignment horizontal="left" vertical="top" wrapText="1"/>
    </xf>
    <xf numFmtId="0" fontId="27" fillId="0" borderId="2" xfId="0" applyFont="1" applyFill="1" applyBorder="1" applyAlignment="1">
      <alignment horizontal="left" vertical="top" wrapText="1"/>
    </xf>
    <xf numFmtId="0" fontId="33" fillId="0" borderId="2" xfId="0" applyFont="1" applyFill="1" applyBorder="1" applyAlignment="1">
      <alignment horizontal="left" vertical="top"/>
    </xf>
    <xf numFmtId="0" fontId="36" fillId="0" borderId="2" xfId="0" applyFont="1" applyFill="1" applyBorder="1" applyAlignment="1">
      <alignment horizontal="left" vertical="top" wrapText="1"/>
    </xf>
    <xf numFmtId="0" fontId="35" fillId="0" borderId="2" xfId="0" applyFont="1" applyFill="1" applyBorder="1" applyAlignment="1">
      <alignment horizontal="left" vertical="top"/>
    </xf>
    <xf numFmtId="0" fontId="36" fillId="0" borderId="2" xfId="0" applyFont="1" applyFill="1" applyBorder="1" applyAlignment="1">
      <alignment horizontal="left" vertical="top"/>
    </xf>
    <xf numFmtId="0" fontId="37" fillId="0" borderId="2" xfId="0" applyFont="1" applyFill="1" applyBorder="1" applyAlignment="1">
      <alignment horizontal="left" vertical="top" wrapText="1"/>
    </xf>
    <xf numFmtId="0" fontId="35" fillId="0" borderId="2" xfId="0" applyFont="1" applyFill="1" applyBorder="1" applyAlignment="1">
      <alignment horizontal="left" vertical="top" wrapText="1"/>
    </xf>
    <xf numFmtId="0" fontId="15" fillId="2" borderId="2" xfId="0" applyFont="1" applyFill="1" applyBorder="1" applyAlignment="1">
      <alignment horizontal="left" vertical="top" wrapText="1"/>
    </xf>
    <xf numFmtId="0" fontId="15" fillId="4" borderId="2" xfId="0" applyFont="1" applyFill="1" applyBorder="1" applyAlignment="1">
      <alignment horizontal="left" vertical="top" wrapText="1"/>
    </xf>
    <xf numFmtId="0" fontId="15" fillId="3" borderId="2" xfId="0" applyFont="1" applyFill="1" applyBorder="1" applyAlignment="1">
      <alignment horizontal="left" vertical="top" wrapText="1"/>
    </xf>
    <xf numFmtId="0" fontId="15" fillId="11" borderId="2" xfId="0" applyFont="1" applyFill="1" applyBorder="1" applyAlignment="1">
      <alignment horizontal="left" vertical="top" wrapText="1"/>
    </xf>
    <xf numFmtId="0" fontId="26" fillId="8" borderId="2" xfId="4" applyFont="1" applyFill="1" applyBorder="1" applyAlignment="1">
      <alignment horizontal="left" vertical="top" wrapText="1"/>
    </xf>
    <xf numFmtId="0" fontId="28" fillId="0" borderId="2" xfId="0" applyFont="1" applyFill="1" applyBorder="1" applyAlignment="1">
      <alignment horizontal="left" vertical="top" wrapText="1"/>
    </xf>
    <xf numFmtId="0" fontId="19" fillId="0" borderId="2" xfId="0" applyFont="1" applyBorder="1" applyAlignment="1">
      <alignment horizontal="left" vertical="top"/>
    </xf>
    <xf numFmtId="0" fontId="16" fillId="0" borderId="2" xfId="0" applyFont="1" applyFill="1" applyBorder="1" applyAlignment="1">
      <alignment horizontal="left" vertical="center" wrapText="1" readingOrder="1"/>
    </xf>
    <xf numFmtId="0" fontId="29" fillId="0" borderId="2" xfId="0" applyFont="1" applyFill="1" applyBorder="1" applyAlignment="1">
      <alignment horizontal="left" vertical="center" wrapText="1"/>
    </xf>
    <xf numFmtId="0" fontId="29" fillId="0" borderId="2" xfId="0" applyFont="1" applyFill="1" applyBorder="1" applyAlignment="1">
      <alignment horizontal="left" vertical="center" wrapText="1" readingOrder="1"/>
    </xf>
    <xf numFmtId="0" fontId="16" fillId="0" borderId="2" xfId="0" applyFont="1" applyFill="1" applyBorder="1" applyAlignment="1">
      <alignment horizontal="left" vertical="center"/>
    </xf>
    <xf numFmtId="0" fontId="21" fillId="0" borderId="0" xfId="0" applyFont="1" applyAlignment="1"/>
    <xf numFmtId="0" fontId="26" fillId="8" borderId="26" xfId="4" applyFont="1" applyFill="1" applyBorder="1" applyAlignment="1">
      <alignment horizontal="center" vertical="center" wrapText="1"/>
    </xf>
    <xf numFmtId="0" fontId="26" fillId="8" borderId="27" xfId="4" applyFont="1" applyFill="1" applyBorder="1" applyAlignment="1">
      <alignment horizontal="center" vertical="center" wrapText="1"/>
    </xf>
    <xf numFmtId="0" fontId="31" fillId="7" borderId="0" xfId="0" applyFont="1" applyFill="1" applyBorder="1" applyAlignment="1">
      <alignment horizontal="center" vertical="center" wrapText="1"/>
    </xf>
    <xf numFmtId="0" fontId="0" fillId="0" borderId="0" xfId="0" applyFill="1" applyAlignment="1">
      <alignment horizontal="center"/>
    </xf>
    <xf numFmtId="0" fontId="33" fillId="0" borderId="2" xfId="0" applyFont="1" applyFill="1" applyBorder="1" applyAlignment="1">
      <alignment vertical="center"/>
    </xf>
    <xf numFmtId="0" fontId="36" fillId="0" borderId="2" xfId="0" applyFont="1" applyBorder="1" applyAlignment="1">
      <alignment horizontal="center" vertical="center" wrapText="1"/>
    </xf>
    <xf numFmtId="0" fontId="36" fillId="14" borderId="2" xfId="0" applyFont="1" applyFill="1" applyBorder="1" applyAlignment="1">
      <alignment horizontal="left" vertical="center" wrapText="1"/>
    </xf>
    <xf numFmtId="0" fontId="35" fillId="0" borderId="2" xfId="0" applyFont="1" applyFill="1" applyBorder="1" applyAlignment="1">
      <alignment horizontal="center" vertical="center"/>
    </xf>
    <xf numFmtId="0" fontId="36" fillId="14" borderId="19" xfId="0" applyFont="1" applyFill="1" applyBorder="1" applyAlignment="1">
      <alignment horizontal="left" vertical="center"/>
    </xf>
    <xf numFmtId="0" fontId="36" fillId="0" borderId="2" xfId="0" applyFont="1" applyBorder="1" applyAlignment="1">
      <alignment vertical="center" wrapText="1"/>
    </xf>
    <xf numFmtId="0" fontId="36" fillId="0" borderId="2" xfId="0" applyFont="1" applyBorder="1" applyAlignment="1">
      <alignment horizontal="center"/>
    </xf>
    <xf numFmtId="0" fontId="36" fillId="0" borderId="2" xfId="0" applyFont="1" applyFill="1" applyBorder="1" applyAlignment="1">
      <alignment vertical="center" wrapText="1"/>
    </xf>
    <xf numFmtId="0" fontId="36" fillId="0" borderId="2" xfId="0" applyFont="1" applyFill="1" applyBorder="1" applyAlignment="1">
      <alignment horizontal="left" vertical="center"/>
    </xf>
    <xf numFmtId="0" fontId="36" fillId="0" borderId="5" xfId="0" applyFont="1" applyBorder="1"/>
    <xf numFmtId="0" fontId="36" fillId="0" borderId="8" xfId="0" applyFont="1" applyFill="1" applyBorder="1" applyAlignment="1">
      <alignment horizontal="left" vertical="center"/>
    </xf>
    <xf numFmtId="0" fontId="33" fillId="0" borderId="0" xfId="0" applyFont="1" applyFill="1" applyBorder="1" applyAlignment="1">
      <alignment vertical="center"/>
    </xf>
    <xf numFmtId="0" fontId="37" fillId="7" borderId="2" xfId="0" applyFont="1" applyFill="1" applyBorder="1" applyAlignment="1">
      <alignment horizontal="center" vertical="center" wrapText="1"/>
    </xf>
    <xf numFmtId="0" fontId="36" fillId="8" borderId="2" xfId="0" applyFont="1" applyFill="1" applyBorder="1" applyAlignment="1">
      <alignment horizontal="center" vertical="center" wrapText="1"/>
    </xf>
    <xf numFmtId="0" fontId="36" fillId="0" borderId="19" xfId="0" applyFont="1" applyBorder="1" applyAlignment="1">
      <alignment horizontal="center" vertical="center" wrapText="1"/>
    </xf>
    <xf numFmtId="0" fontId="36" fillId="0" borderId="8" xfId="0" applyFont="1" applyBorder="1" applyAlignment="1">
      <alignment horizontal="center" vertical="center" wrapText="1"/>
    </xf>
    <xf numFmtId="0" fontId="36" fillId="0" borderId="19" xfId="0" applyFont="1" applyBorder="1"/>
    <xf numFmtId="0" fontId="36" fillId="0" borderId="2" xfId="0" applyFont="1" applyBorder="1"/>
    <xf numFmtId="0" fontId="36" fillId="0" borderId="0" xfId="0" applyFont="1" applyAlignment="1">
      <alignment vertical="center"/>
    </xf>
    <xf numFmtId="0" fontId="36" fillId="0" borderId="0" xfId="0" applyFont="1"/>
    <xf numFmtId="0" fontId="36" fillId="0" borderId="2" xfId="0" applyFont="1" applyFill="1" applyBorder="1" applyAlignment="1">
      <alignment horizontal="center" vertical="top" wrapText="1"/>
    </xf>
    <xf numFmtId="0" fontId="36" fillId="14" borderId="20" xfId="0" applyFont="1" applyFill="1" applyBorder="1" applyAlignment="1">
      <alignment horizontal="left" vertical="center"/>
    </xf>
    <xf numFmtId="0" fontId="36" fillId="0" borderId="2" xfId="0" applyFont="1" applyBorder="1" applyAlignment="1">
      <alignment horizontal="left" vertical="top" wrapText="1"/>
    </xf>
    <xf numFmtId="0" fontId="36" fillId="0" borderId="2" xfId="0" applyFont="1" applyFill="1" applyBorder="1" applyAlignment="1">
      <alignment horizontal="center" vertical="center" wrapText="1"/>
    </xf>
    <xf numFmtId="0" fontId="35" fillId="0" borderId="28" xfId="0" applyFont="1" applyFill="1" applyBorder="1" applyAlignment="1">
      <alignment horizontal="center" vertical="center"/>
    </xf>
    <xf numFmtId="0" fontId="34" fillId="0" borderId="2" xfId="0" applyFont="1" applyFill="1" applyBorder="1" applyAlignment="1">
      <alignment horizontal="left" vertical="center"/>
    </xf>
    <xf numFmtId="0" fontId="33" fillId="19" borderId="2" xfId="0" applyFont="1" applyFill="1" applyBorder="1" applyAlignment="1">
      <alignment horizontal="left" vertical="top"/>
    </xf>
    <xf numFmtId="0" fontId="34" fillId="19" borderId="2" xfId="0" applyFont="1" applyFill="1" applyBorder="1" applyAlignment="1">
      <alignment horizontal="left" vertical="top"/>
    </xf>
    <xf numFmtId="0" fontId="0" fillId="19" borderId="0" xfId="0" applyFill="1"/>
    <xf numFmtId="0" fontId="35" fillId="0" borderId="19" xfId="0" applyFont="1" applyFill="1" applyBorder="1" applyAlignment="1">
      <alignment horizontal="center" vertical="center"/>
    </xf>
    <xf numFmtId="0" fontId="36" fillId="14" borderId="2" xfId="0" applyFont="1" applyFill="1" applyBorder="1" applyAlignment="1">
      <alignment horizontal="left" vertical="center"/>
    </xf>
    <xf numFmtId="0" fontId="36" fillId="0" borderId="20" xfId="0" applyFont="1" applyFill="1" applyBorder="1" applyAlignment="1">
      <alignment horizontal="left" vertical="top"/>
    </xf>
    <xf numFmtId="0" fontId="36" fillId="0" borderId="5" xfId="0" applyFont="1" applyFill="1" applyBorder="1" applyAlignment="1">
      <alignment horizontal="left" vertical="top" wrapText="1"/>
    </xf>
    <xf numFmtId="0" fontId="36" fillId="0" borderId="5" xfId="0" applyFont="1" applyFill="1" applyBorder="1" applyAlignment="1">
      <alignment horizontal="left" vertical="top"/>
    </xf>
    <xf numFmtId="0" fontId="36" fillId="0" borderId="16" xfId="0" applyFont="1" applyFill="1" applyBorder="1" applyAlignment="1">
      <alignment horizontal="left" vertical="top"/>
    </xf>
    <xf numFmtId="0" fontId="33" fillId="0" borderId="0" xfId="0" applyFont="1" applyFill="1" applyBorder="1" applyAlignment="1">
      <alignment horizontal="left" vertical="top"/>
    </xf>
    <xf numFmtId="0" fontId="36" fillId="0" borderId="19" xfId="0" applyFont="1" applyFill="1" applyBorder="1" applyAlignment="1">
      <alignment horizontal="left" vertical="top"/>
    </xf>
    <xf numFmtId="0" fontId="36" fillId="0" borderId="2" xfId="0" applyFont="1" applyBorder="1" applyAlignment="1">
      <alignment vertical="center"/>
    </xf>
    <xf numFmtId="0" fontId="36" fillId="0" borderId="0" xfId="0" applyFont="1" applyFill="1" applyBorder="1" applyAlignment="1">
      <alignment horizontal="left" vertical="top"/>
    </xf>
    <xf numFmtId="0" fontId="35" fillId="0" borderId="2" xfId="0" applyFont="1" applyFill="1" applyBorder="1" applyAlignment="1">
      <alignment horizontal="center" vertical="top"/>
    </xf>
    <xf numFmtId="0" fontId="35" fillId="0" borderId="28" xfId="0" applyFont="1" applyFill="1" applyBorder="1" applyAlignment="1">
      <alignment horizontal="center" vertical="top"/>
    </xf>
    <xf numFmtId="0" fontId="38" fillId="0" borderId="5" xfId="0" applyFont="1" applyFill="1" applyBorder="1" applyAlignment="1">
      <alignment horizontal="left" vertical="top" wrapText="1"/>
    </xf>
    <xf numFmtId="0" fontId="39" fillId="0" borderId="16" xfId="0" applyFont="1" applyFill="1" applyBorder="1" applyAlignment="1">
      <alignment horizontal="left" vertical="top" wrapText="1"/>
    </xf>
    <xf numFmtId="0" fontId="36" fillId="0" borderId="22" xfId="0" applyFont="1" applyFill="1" applyBorder="1" applyAlignment="1">
      <alignment horizontal="left" vertical="top"/>
    </xf>
    <xf numFmtId="0" fontId="37" fillId="0" borderId="5" xfId="0" applyFont="1" applyFill="1" applyBorder="1" applyAlignment="1">
      <alignment horizontal="left" vertical="top" wrapText="1"/>
    </xf>
    <xf numFmtId="0" fontId="36" fillId="0" borderId="0" xfId="0" applyFont="1" applyBorder="1" applyAlignment="1">
      <alignment vertical="center"/>
    </xf>
    <xf numFmtId="0" fontId="0" fillId="0" borderId="2" xfId="0" applyBorder="1" applyAlignment="1">
      <alignment horizontal="center"/>
    </xf>
    <xf numFmtId="0" fontId="0" fillId="0" borderId="0" xfId="0" applyAlignment="1">
      <alignment vertical="center"/>
    </xf>
    <xf numFmtId="0" fontId="0" fillId="0" borderId="2" xfId="0" applyBorder="1" applyAlignment="1">
      <alignment horizontal="center" vertical="center"/>
    </xf>
    <xf numFmtId="0" fontId="0" fillId="0" borderId="0" xfId="0" applyAlignment="1">
      <alignment horizontal="left" vertical="top"/>
    </xf>
    <xf numFmtId="0" fontId="33" fillId="19" borderId="2" xfId="0" applyFont="1" applyFill="1" applyBorder="1" applyAlignment="1">
      <alignment vertical="center"/>
    </xf>
    <xf numFmtId="0" fontId="34" fillId="19" borderId="2" xfId="0" applyFont="1" applyFill="1" applyBorder="1" applyAlignment="1">
      <alignment horizontal="left" vertical="center"/>
    </xf>
    <xf numFmtId="0" fontId="28" fillId="18" borderId="0" xfId="0" applyFont="1" applyFill="1" applyAlignment="1">
      <alignment horizontal="center"/>
    </xf>
    <xf numFmtId="0" fontId="28" fillId="18" borderId="0" xfId="0" applyFont="1" applyFill="1"/>
    <xf numFmtId="0" fontId="0" fillId="22" borderId="0" xfId="0" applyFill="1"/>
    <xf numFmtId="0" fontId="0" fillId="16" borderId="0" xfId="0" applyFill="1" applyAlignment="1">
      <alignment horizontal="center" vertical="center"/>
    </xf>
    <xf numFmtId="0" fontId="28" fillId="10" borderId="0" xfId="0" applyFont="1" applyFill="1" applyAlignment="1">
      <alignment horizontal="center" vertical="top"/>
    </xf>
    <xf numFmtId="0" fontId="28" fillId="21" borderId="0" xfId="0" applyFont="1" applyFill="1" applyAlignment="1">
      <alignment horizontal="center" vertical="top"/>
    </xf>
    <xf numFmtId="0" fontId="28" fillId="23" borderId="0" xfId="0" applyFont="1" applyFill="1" applyAlignment="1">
      <alignment horizontal="center" vertical="top"/>
    </xf>
    <xf numFmtId="0" fontId="28" fillId="15" borderId="0" xfId="0" applyFont="1" applyFill="1" applyAlignment="1">
      <alignment horizontal="center" vertical="top"/>
    </xf>
    <xf numFmtId="0" fontId="41" fillId="24" borderId="0" xfId="0" applyFont="1" applyFill="1" applyAlignment="1">
      <alignment horizontal="center" vertical="center" wrapText="1"/>
    </xf>
    <xf numFmtId="0" fontId="41" fillId="24" borderId="0" xfId="0" applyFont="1" applyFill="1" applyAlignment="1">
      <alignment horizontal="center" vertical="center"/>
    </xf>
    <xf numFmtId="0" fontId="29" fillId="13" borderId="32" xfId="0" applyFont="1" applyFill="1" applyBorder="1" applyAlignment="1">
      <alignment horizontal="center" vertical="center" wrapText="1"/>
    </xf>
    <xf numFmtId="0" fontId="29" fillId="13" borderId="33" xfId="0" applyFont="1" applyFill="1" applyBorder="1" applyAlignment="1">
      <alignment horizontal="center" vertical="center" wrapText="1"/>
    </xf>
    <xf numFmtId="0" fontId="29" fillId="13" borderId="30" xfId="0" applyFont="1" applyFill="1" applyBorder="1" applyAlignment="1">
      <alignment horizontal="center" vertical="center" wrapText="1"/>
    </xf>
    <xf numFmtId="0" fontId="30" fillId="13" borderId="2" xfId="0" applyFont="1" applyFill="1" applyBorder="1" applyAlignment="1">
      <alignment vertical="center"/>
    </xf>
    <xf numFmtId="0" fontId="0" fillId="0" borderId="2" xfId="0" quotePrefix="1" applyBorder="1" applyAlignment="1">
      <alignment horizontal="center" vertical="center"/>
    </xf>
    <xf numFmtId="0" fontId="0" fillId="0" borderId="0" xfId="0" applyAlignment="1">
      <alignment horizontal="center"/>
    </xf>
    <xf numFmtId="0" fontId="0" fillId="20" borderId="2" xfId="0" applyFill="1" applyBorder="1" applyAlignment="1">
      <alignment horizontal="center"/>
    </xf>
    <xf numFmtId="0" fontId="0" fillId="20" borderId="0" xfId="0" applyFill="1" applyAlignment="1">
      <alignment horizontal="center"/>
    </xf>
    <xf numFmtId="0" fontId="28" fillId="15" borderId="2" xfId="0" applyFont="1" applyFill="1" applyBorder="1" applyAlignment="1">
      <alignment horizontal="center"/>
    </xf>
    <xf numFmtId="0" fontId="28" fillId="19" borderId="2" xfId="0" applyFont="1" applyFill="1" applyBorder="1" applyAlignment="1">
      <alignment horizontal="center"/>
    </xf>
    <xf numFmtId="0" fontId="28" fillId="17" borderId="2" xfId="0" applyFont="1" applyFill="1" applyBorder="1" applyAlignment="1">
      <alignment horizontal="center"/>
    </xf>
    <xf numFmtId="0" fontId="28" fillId="10" borderId="2" xfId="0" applyFont="1" applyFill="1" applyBorder="1" applyAlignment="1">
      <alignment horizontal="center"/>
    </xf>
    <xf numFmtId="0" fontId="42" fillId="0" borderId="0" xfId="7"/>
    <xf numFmtId="0" fontId="0" fillId="16" borderId="0" xfId="0" applyFill="1" applyAlignment="1">
      <alignment vertical="center"/>
    </xf>
    <xf numFmtId="0" fontId="0" fillId="0" borderId="0" xfId="0" applyAlignment="1">
      <alignment horizontal="center"/>
    </xf>
    <xf numFmtId="0" fontId="18" fillId="0" borderId="0" xfId="7" applyFont="1"/>
    <xf numFmtId="0" fontId="16" fillId="0" borderId="20" xfId="0" applyFont="1" applyFill="1" applyBorder="1" applyAlignment="1">
      <alignment horizontal="left" vertical="center"/>
    </xf>
    <xf numFmtId="0" fontId="16" fillId="0" borderId="5" xfId="0" applyFont="1" applyFill="1" applyBorder="1" applyAlignment="1">
      <alignment vertical="center" wrapText="1"/>
    </xf>
    <xf numFmtId="0" fontId="16" fillId="0" borderId="5" xfId="0" applyFont="1" applyFill="1" applyBorder="1" applyAlignment="1">
      <alignment horizontal="center" vertical="center" wrapText="1"/>
    </xf>
    <xf numFmtId="0" fontId="16" fillId="0" borderId="2" xfId="0" applyFont="1" applyFill="1" applyBorder="1" applyAlignment="1">
      <alignment vertical="center" wrapText="1"/>
    </xf>
    <xf numFmtId="0" fontId="16" fillId="0" borderId="5" xfId="0" applyFont="1" applyFill="1" applyBorder="1"/>
    <xf numFmtId="0" fontId="16" fillId="0" borderId="22" xfId="0" applyFont="1" applyFill="1" applyBorder="1" applyAlignment="1">
      <alignment horizontal="center" vertical="center" wrapText="1"/>
    </xf>
    <xf numFmtId="0" fontId="16" fillId="0" borderId="16" xfId="0" applyFont="1" applyFill="1" applyBorder="1" applyAlignment="1">
      <alignment horizontal="center" vertical="center" wrapText="1"/>
    </xf>
    <xf numFmtId="0" fontId="0" fillId="0" borderId="0" xfId="0" applyAlignment="1">
      <alignment horizontal="center"/>
    </xf>
    <xf numFmtId="0" fontId="21" fillId="0" borderId="8" xfId="0" applyFont="1" applyFill="1" applyBorder="1" applyAlignment="1">
      <alignment horizontal="center" vertical="center" wrapText="1"/>
    </xf>
    <xf numFmtId="10" fontId="43" fillId="25" borderId="35" xfId="0" applyNumberFormat="1" applyFont="1" applyFill="1" applyBorder="1" applyAlignment="1">
      <alignment horizontal="center" vertical="center" wrapText="1" readingOrder="1"/>
    </xf>
    <xf numFmtId="10" fontId="43" fillId="27" borderId="36" xfId="0" applyNumberFormat="1" applyFont="1" applyFill="1" applyBorder="1" applyAlignment="1">
      <alignment horizontal="center" vertical="center" wrapText="1" readingOrder="1"/>
    </xf>
    <xf numFmtId="10" fontId="43" fillId="17" borderId="36" xfId="0" applyNumberFormat="1" applyFont="1" applyFill="1" applyBorder="1" applyAlignment="1">
      <alignment horizontal="center" vertical="center" wrapText="1" readingOrder="1"/>
    </xf>
    <xf numFmtId="10" fontId="43" fillId="10" borderId="37" xfId="0" applyNumberFormat="1" applyFont="1" applyFill="1" applyBorder="1" applyAlignment="1">
      <alignment horizontal="center" vertical="center" wrapText="1" readingOrder="1"/>
    </xf>
    <xf numFmtId="0" fontId="21" fillId="14" borderId="2" xfId="0" applyFont="1" applyFill="1" applyBorder="1" applyAlignment="1">
      <alignment vertical="center" wrapText="1"/>
    </xf>
    <xf numFmtId="0" fontId="21" fillId="14" borderId="2" xfId="0" applyFont="1" applyFill="1" applyBorder="1" applyAlignment="1">
      <alignment horizontal="center" vertical="center"/>
    </xf>
    <xf numFmtId="0" fontId="16" fillId="0" borderId="2" xfId="0" applyFont="1" applyBorder="1" applyAlignment="1">
      <alignment vertical="center" wrapText="1"/>
    </xf>
    <xf numFmtId="0" fontId="16" fillId="0" borderId="19" xfId="0" applyFont="1" applyFill="1" applyBorder="1" applyAlignment="1">
      <alignment horizontal="left" vertical="center"/>
    </xf>
    <xf numFmtId="0" fontId="16" fillId="0" borderId="0" xfId="0" applyFont="1" applyFill="1" applyAlignment="1">
      <alignment horizontal="left" vertical="center"/>
    </xf>
    <xf numFmtId="0" fontId="16" fillId="0" borderId="2" xfId="0" applyFont="1" applyFill="1" applyBorder="1" applyAlignment="1">
      <alignment horizontal="center" vertical="top" wrapText="1"/>
    </xf>
    <xf numFmtId="0" fontId="12" fillId="0" borderId="0" xfId="0" applyFont="1" applyFill="1" applyBorder="1" applyAlignment="1">
      <alignment horizontal="left" vertical="center"/>
    </xf>
    <xf numFmtId="0" fontId="0" fillId="28" borderId="0" xfId="0" applyFill="1" applyAlignment="1">
      <alignment wrapText="1"/>
    </xf>
    <xf numFmtId="0" fontId="0" fillId="10" borderId="0" xfId="0" applyFill="1" applyAlignment="1">
      <alignment wrapText="1"/>
    </xf>
    <xf numFmtId="0" fontId="21" fillId="29" borderId="0" xfId="0" applyFont="1" applyFill="1" applyAlignment="1">
      <alignment horizontal="center"/>
    </xf>
    <xf numFmtId="0" fontId="21" fillId="30" borderId="0" xfId="0" applyFont="1" applyFill="1" applyAlignment="1">
      <alignment horizontal="center"/>
    </xf>
    <xf numFmtId="0" fontId="16" fillId="0" borderId="0" xfId="0" applyFont="1" applyAlignment="1">
      <alignment horizontal="center" vertical="center"/>
    </xf>
    <xf numFmtId="0" fontId="21" fillId="31" borderId="0" xfId="0" applyFont="1" applyFill="1" applyAlignment="1">
      <alignment horizontal="center"/>
    </xf>
    <xf numFmtId="0" fontId="31" fillId="0" borderId="2" xfId="0" applyFont="1" applyFill="1" applyBorder="1" applyAlignment="1">
      <alignment horizontal="left" vertical="center"/>
    </xf>
    <xf numFmtId="0" fontId="40" fillId="0" borderId="2" xfId="0" applyFont="1" applyFill="1" applyBorder="1" applyAlignment="1">
      <alignment horizontal="center" vertical="center"/>
    </xf>
    <xf numFmtId="0" fontId="45" fillId="9" borderId="19" xfId="0" applyFont="1" applyFill="1" applyBorder="1" applyAlignment="1">
      <alignment vertical="center" wrapText="1"/>
    </xf>
    <xf numFmtId="0" fontId="21" fillId="32" borderId="0" xfId="0" applyFont="1" applyFill="1" applyAlignment="1">
      <alignment horizontal="center"/>
    </xf>
    <xf numFmtId="0" fontId="45" fillId="0" borderId="2" xfId="0" applyFont="1" applyFill="1" applyBorder="1" applyAlignment="1">
      <alignment horizontal="left" vertical="center" wrapText="1"/>
    </xf>
    <xf numFmtId="0" fontId="45" fillId="0" borderId="0" xfId="0" applyFont="1" applyAlignment="1">
      <alignment horizontal="center"/>
    </xf>
    <xf numFmtId="0" fontId="25" fillId="18" borderId="0" xfId="0" applyFont="1" applyFill="1"/>
    <xf numFmtId="0" fontId="46" fillId="0" borderId="0" xfId="0" applyFont="1"/>
    <xf numFmtId="0" fontId="25" fillId="18" borderId="0" xfId="0" applyFont="1" applyFill="1" applyAlignment="1">
      <alignment horizontal="center" vertical="center"/>
    </xf>
    <xf numFmtId="0" fontId="46" fillId="0" borderId="0" xfId="0" applyFont="1" applyAlignment="1">
      <alignment horizontal="left" vertical="center"/>
    </xf>
    <xf numFmtId="0" fontId="18" fillId="0" borderId="0" xfId="0" applyFont="1" applyAlignment="1">
      <alignment horizontal="center" vertical="center"/>
    </xf>
    <xf numFmtId="0" fontId="0" fillId="16" borderId="2" xfId="0" applyFill="1" applyBorder="1"/>
    <xf numFmtId="0" fontId="0" fillId="29" borderId="2" xfId="0" applyFill="1" applyBorder="1"/>
    <xf numFmtId="0" fontId="0" fillId="23" borderId="2" xfId="0" applyFill="1" applyBorder="1"/>
    <xf numFmtId="0" fontId="0" fillId="17" borderId="2" xfId="0" applyFill="1" applyBorder="1"/>
    <xf numFmtId="0" fontId="0" fillId="10" borderId="2" xfId="0" applyFill="1" applyBorder="1"/>
    <xf numFmtId="0" fontId="0" fillId="33" borderId="2" xfId="0" applyFill="1" applyBorder="1"/>
    <xf numFmtId="0" fontId="0" fillId="34" borderId="2" xfId="0" applyFill="1" applyBorder="1"/>
    <xf numFmtId="0" fontId="28" fillId="0" borderId="0" xfId="0" applyFont="1" applyAlignment="1">
      <alignment horizontal="center"/>
    </xf>
    <xf numFmtId="0" fontId="0" fillId="0" borderId="0" xfId="0" applyAlignment="1"/>
    <xf numFmtId="0" fontId="28" fillId="34" borderId="2" xfId="0" applyFont="1" applyFill="1" applyBorder="1" applyAlignment="1">
      <alignment horizontal="center"/>
    </xf>
    <xf numFmtId="0" fontId="28" fillId="33" borderId="2" xfId="0" applyFont="1" applyFill="1" applyBorder="1" applyAlignment="1">
      <alignment horizontal="center"/>
    </xf>
    <xf numFmtId="0" fontId="29" fillId="0" borderId="2" xfId="0" applyFont="1" applyBorder="1" applyAlignment="1">
      <alignment horizontal="center" vertical="center"/>
    </xf>
    <xf numFmtId="0" fontId="21" fillId="22" borderId="0" xfId="0" applyFont="1" applyFill="1" applyAlignment="1">
      <alignment horizontal="center"/>
    </xf>
    <xf numFmtId="0" fontId="16" fillId="0" borderId="2" xfId="0" applyFont="1" applyFill="1" applyBorder="1"/>
    <xf numFmtId="0" fontId="44" fillId="0" borderId="2" xfId="0" applyFont="1" applyFill="1" applyBorder="1" applyAlignment="1">
      <alignment horizontal="left" vertical="center" wrapText="1"/>
    </xf>
    <xf numFmtId="0" fontId="16" fillId="0" borderId="2" xfId="0" applyFont="1" applyFill="1" applyBorder="1" applyAlignment="1">
      <alignment horizontal="left" vertical="top" wrapText="1"/>
    </xf>
    <xf numFmtId="0" fontId="29" fillId="0" borderId="2" xfId="0" applyFont="1" applyBorder="1" applyAlignment="1">
      <alignment vertical="center"/>
    </xf>
    <xf numFmtId="0" fontId="28" fillId="23" borderId="2" xfId="0" applyFont="1" applyFill="1" applyBorder="1" applyAlignment="1">
      <alignment horizontal="center"/>
    </xf>
    <xf numFmtId="0" fontId="17" fillId="35" borderId="2" xfId="0" applyFont="1" applyFill="1" applyBorder="1" applyAlignment="1">
      <alignment horizontal="center" vertical="center" wrapText="1"/>
    </xf>
    <xf numFmtId="0" fontId="21" fillId="35" borderId="2" xfId="0" applyFont="1" applyFill="1" applyBorder="1" applyAlignment="1">
      <alignment horizontal="center" vertical="center" wrapText="1"/>
    </xf>
    <xf numFmtId="0" fontId="11" fillId="14" borderId="2" xfId="0" applyFont="1" applyFill="1" applyBorder="1" applyAlignment="1">
      <alignment horizontal="center" vertical="center" wrapText="1"/>
    </xf>
    <xf numFmtId="0" fontId="23" fillId="0" borderId="2" xfId="0" applyFont="1" applyFill="1" applyBorder="1" applyAlignment="1">
      <alignment horizontal="left" vertical="center" wrapText="1"/>
    </xf>
    <xf numFmtId="0" fontId="21" fillId="35" borderId="2" xfId="0" applyFont="1" applyFill="1" applyBorder="1" applyAlignment="1">
      <alignment horizontal="center" vertical="center"/>
    </xf>
    <xf numFmtId="0" fontId="21" fillId="0" borderId="17" xfId="0" applyFont="1" applyFill="1" applyBorder="1" applyAlignment="1">
      <alignment horizontal="center" vertical="center" wrapText="1"/>
    </xf>
    <xf numFmtId="0" fontId="45" fillId="0" borderId="19" xfId="0" applyFont="1" applyFill="1" applyBorder="1" applyAlignment="1">
      <alignment vertical="center" wrapText="1"/>
    </xf>
    <xf numFmtId="0" fontId="16" fillId="0" borderId="2" xfId="0" quotePrefix="1" applyFont="1" applyFill="1" applyBorder="1" applyAlignment="1">
      <alignment horizontal="center" vertical="center" wrapText="1"/>
    </xf>
    <xf numFmtId="0" fontId="29" fillId="0" borderId="0" xfId="0" applyFont="1" applyFill="1" applyAlignment="1">
      <alignment horizontal="left" vertical="center" wrapText="1" readingOrder="1"/>
    </xf>
    <xf numFmtId="0" fontId="21" fillId="0" borderId="2" xfId="0" applyFont="1" applyFill="1" applyBorder="1" applyAlignment="1">
      <alignment horizontal="center" vertical="center"/>
    </xf>
    <xf numFmtId="0" fontId="21" fillId="0" borderId="19" xfId="0" applyFont="1" applyFill="1" applyBorder="1" applyAlignment="1">
      <alignment vertical="center" wrapText="1"/>
    </xf>
    <xf numFmtId="0" fontId="16" fillId="0" borderId="6" xfId="0" quotePrefix="1" applyFont="1" applyFill="1" applyBorder="1" applyAlignment="1">
      <alignment horizontal="left" vertical="center" wrapText="1" readingOrder="1"/>
    </xf>
    <xf numFmtId="0" fontId="21" fillId="0" borderId="6" xfId="0" applyFont="1" applyFill="1" applyBorder="1" applyAlignment="1">
      <alignment horizontal="center" vertical="center" wrapText="1"/>
    </xf>
    <xf numFmtId="0" fontId="21" fillId="0" borderId="4" xfId="0" applyFont="1" applyFill="1" applyBorder="1" applyAlignment="1">
      <alignment horizontal="left" vertical="center" wrapText="1"/>
    </xf>
    <xf numFmtId="0" fontId="15" fillId="2" borderId="1" xfId="0" applyFont="1" applyFill="1" applyBorder="1" applyAlignment="1">
      <alignment horizontal="center" vertical="center"/>
    </xf>
    <xf numFmtId="0" fontId="16" fillId="35" borderId="2" xfId="0" applyFont="1" applyFill="1" applyBorder="1" applyAlignment="1">
      <alignment horizontal="center" vertical="center"/>
    </xf>
    <xf numFmtId="0" fontId="21" fillId="35" borderId="2" xfId="0" quotePrefix="1" applyFont="1" applyFill="1" applyBorder="1" applyAlignment="1">
      <alignment horizontal="center" vertical="center"/>
    </xf>
    <xf numFmtId="0" fontId="21" fillId="8" borderId="2" xfId="0" applyFont="1" applyFill="1" applyBorder="1" applyAlignment="1">
      <alignment horizontal="center" vertical="center" wrapText="1"/>
    </xf>
    <xf numFmtId="0" fontId="21" fillId="36" borderId="2" xfId="0" applyFont="1" applyFill="1" applyBorder="1" applyAlignment="1">
      <alignment horizontal="center" vertical="center" wrapText="1"/>
    </xf>
    <xf numFmtId="0" fontId="21" fillId="26" borderId="2" xfId="0" applyFont="1" applyFill="1" applyBorder="1" applyAlignment="1">
      <alignment horizontal="center" vertical="center"/>
    </xf>
    <xf numFmtId="0" fontId="21" fillId="14" borderId="2" xfId="0" quotePrefix="1" applyFont="1" applyFill="1" applyBorder="1" applyAlignment="1">
      <alignment horizontal="center" vertical="center"/>
    </xf>
    <xf numFmtId="0" fontId="26" fillId="35" borderId="2" xfId="0" applyFont="1" applyFill="1" applyBorder="1" applyAlignment="1">
      <alignment horizontal="center" vertical="center"/>
    </xf>
    <xf numFmtId="0" fontId="21" fillId="35" borderId="0" xfId="0" applyFont="1" applyFill="1" applyAlignment="1">
      <alignment horizontal="center"/>
    </xf>
    <xf numFmtId="0" fontId="21" fillId="14" borderId="0" xfId="0" applyFont="1" applyFill="1" applyAlignment="1">
      <alignment horizontal="center"/>
    </xf>
    <xf numFmtId="0" fontId="21" fillId="36" borderId="0" xfId="0" applyFont="1" applyFill="1" applyAlignment="1">
      <alignment horizontal="center"/>
    </xf>
    <xf numFmtId="0" fontId="45" fillId="14" borderId="2" xfId="0" applyFont="1" applyFill="1" applyBorder="1" applyAlignment="1">
      <alignment vertical="center" wrapText="1"/>
    </xf>
    <xf numFmtId="0" fontId="16" fillId="9" borderId="19" xfId="0" applyFont="1" applyFill="1" applyBorder="1" applyAlignment="1">
      <alignment vertical="center" wrapText="1"/>
    </xf>
    <xf numFmtId="0" fontId="16" fillId="7" borderId="8" xfId="0" applyFont="1" applyFill="1" applyBorder="1" applyAlignment="1">
      <alignment horizontal="center" vertical="center" wrapText="1"/>
    </xf>
    <xf numFmtId="0" fontId="21" fillId="9" borderId="19" xfId="0" quotePrefix="1" applyFont="1" applyFill="1" applyBorder="1" applyAlignment="1">
      <alignment horizontal="center" vertical="center"/>
    </xf>
    <xf numFmtId="0" fontId="32" fillId="0" borderId="2" xfId="0" applyFont="1" applyFill="1" applyBorder="1" applyAlignment="1">
      <alignment horizontal="center" vertical="center" wrapText="1"/>
    </xf>
    <xf numFmtId="0" fontId="22" fillId="35" borderId="2" xfId="0" applyFont="1" applyFill="1" applyBorder="1" applyAlignment="1">
      <alignment vertical="center" wrapText="1"/>
    </xf>
    <xf numFmtId="0" fontId="11" fillId="0" borderId="0" xfId="0" applyFont="1"/>
    <xf numFmtId="0" fontId="49" fillId="2" borderId="1" xfId="0" applyFont="1" applyFill="1" applyBorder="1" applyAlignment="1">
      <alignment horizontal="left" vertical="center" wrapText="1"/>
    </xf>
    <xf numFmtId="0" fontId="47" fillId="0" borderId="2" xfId="0" applyFont="1" applyFill="1" applyBorder="1" applyAlignment="1">
      <alignment horizontal="left" vertical="center"/>
    </xf>
    <xf numFmtId="0" fontId="11" fillId="0" borderId="0" xfId="0" applyFont="1" applyFill="1"/>
    <xf numFmtId="0" fontId="48" fillId="0" borderId="2" xfId="0" applyFont="1" applyFill="1" applyBorder="1" applyAlignment="1">
      <alignment horizontal="left" vertical="center"/>
    </xf>
    <xf numFmtId="0" fontId="31" fillId="0" borderId="2" xfId="0" applyFont="1" applyFill="1" applyBorder="1" applyAlignment="1">
      <alignment horizontal="left" vertical="center" wrapText="1"/>
    </xf>
    <xf numFmtId="0" fontId="21" fillId="0" borderId="0" xfId="0" applyFont="1" applyAlignment="1">
      <alignment vertical="center"/>
    </xf>
    <xf numFmtId="0" fontId="21" fillId="0" borderId="19" xfId="0" applyFont="1" applyBorder="1"/>
    <xf numFmtId="0" fontId="21" fillId="0" borderId="19" xfId="0" applyFont="1" applyFill="1" applyBorder="1"/>
    <xf numFmtId="0" fontId="21" fillId="0" borderId="2" xfId="0" applyFont="1" applyFill="1" applyBorder="1"/>
    <xf numFmtId="0" fontId="21" fillId="9" borderId="19" xfId="0" applyFont="1" applyFill="1" applyBorder="1" applyAlignment="1">
      <alignment horizontal="center" vertical="center"/>
    </xf>
    <xf numFmtId="0" fontId="21" fillId="9" borderId="2" xfId="0" applyFont="1" applyFill="1" applyBorder="1" applyAlignment="1">
      <alignment horizontal="center" vertical="center"/>
    </xf>
    <xf numFmtId="0" fontId="16" fillId="5" borderId="2" xfId="0" applyFont="1" applyFill="1" applyBorder="1" applyAlignment="1">
      <alignment horizontal="center" vertical="center" wrapText="1"/>
    </xf>
    <xf numFmtId="0" fontId="21" fillId="5" borderId="2" xfId="0" applyFont="1" applyFill="1" applyBorder="1" applyAlignment="1">
      <alignment horizontal="center" vertical="center"/>
    </xf>
    <xf numFmtId="0" fontId="21" fillId="0" borderId="8" xfId="0" applyFont="1" applyFill="1" applyBorder="1" applyAlignment="1">
      <alignment horizontal="center" vertical="center"/>
    </xf>
    <xf numFmtId="0" fontId="21" fillId="0" borderId="19" xfId="0" applyFont="1" applyFill="1" applyBorder="1" applyAlignment="1">
      <alignment horizontal="center" vertical="center"/>
    </xf>
    <xf numFmtId="0" fontId="16" fillId="0" borderId="19" xfId="0" applyFont="1" applyFill="1" applyBorder="1"/>
    <xf numFmtId="0" fontId="16" fillId="0" borderId="0" xfId="0" applyFont="1" applyFill="1"/>
    <xf numFmtId="0" fontId="26" fillId="17" borderId="0" xfId="0" applyFont="1" applyFill="1" applyAlignment="1">
      <alignment horizontal="center" vertical="center" wrapText="1"/>
    </xf>
    <xf numFmtId="0" fontId="50" fillId="4" borderId="2" xfId="4" applyFont="1" applyFill="1" applyBorder="1" applyAlignment="1">
      <alignment horizontal="center" vertical="center"/>
    </xf>
    <xf numFmtId="0" fontId="51" fillId="0" borderId="2" xfId="0" applyFont="1" applyFill="1" applyBorder="1" applyAlignment="1">
      <alignment horizontal="left" vertical="center"/>
    </xf>
    <xf numFmtId="0" fontId="16" fillId="0" borderId="2" xfId="0" applyFont="1" applyBorder="1" applyAlignment="1">
      <alignment horizontal="center" vertical="center"/>
    </xf>
    <xf numFmtId="0" fontId="21" fillId="26" borderId="2" xfId="0" quotePrefix="1" applyFont="1" applyFill="1" applyBorder="1" applyAlignment="1">
      <alignment horizontal="center" vertical="center"/>
    </xf>
    <xf numFmtId="0" fontId="21" fillId="9" borderId="5" xfId="0" applyFont="1" applyFill="1" applyBorder="1" applyAlignment="1">
      <alignment horizontal="center" vertical="center"/>
    </xf>
    <xf numFmtId="0" fontId="16" fillId="9" borderId="5" xfId="0" applyFont="1" applyFill="1" applyBorder="1" applyAlignment="1">
      <alignment horizontal="center" vertical="center"/>
    </xf>
    <xf numFmtId="0" fontId="16" fillId="5" borderId="5" xfId="0" applyFont="1" applyFill="1" applyBorder="1" applyAlignment="1">
      <alignment horizontal="center" vertical="center" wrapText="1"/>
    </xf>
    <xf numFmtId="0" fontId="21" fillId="26" borderId="5" xfId="0" quotePrefix="1" applyFont="1" applyFill="1" applyBorder="1" applyAlignment="1">
      <alignment horizontal="center" vertical="center"/>
    </xf>
    <xf numFmtId="0" fontId="26" fillId="35" borderId="2" xfId="0" applyFont="1" applyFill="1" applyBorder="1" applyAlignment="1">
      <alignment horizontal="center" vertical="center" wrapText="1"/>
    </xf>
    <xf numFmtId="0" fontId="29" fillId="0" borderId="2" xfId="0" applyFont="1" applyBorder="1" applyAlignment="1">
      <alignment horizontal="left" vertical="center" wrapText="1" readingOrder="1"/>
    </xf>
    <xf numFmtId="0" fontId="16" fillId="9" borderId="2" xfId="0" quotePrefix="1" applyFont="1" applyFill="1" applyBorder="1" applyAlignment="1">
      <alignment horizontal="center" vertical="center"/>
    </xf>
    <xf numFmtId="0" fontId="16" fillId="5" borderId="2" xfId="0" quotePrefix="1" applyFont="1" applyFill="1" applyBorder="1" applyAlignment="1">
      <alignment horizontal="center" vertical="center"/>
    </xf>
    <xf numFmtId="0" fontId="16" fillId="9" borderId="22" xfId="0" applyFont="1" applyFill="1" applyBorder="1" applyAlignment="1">
      <alignment horizontal="center" vertical="center" wrapText="1"/>
    </xf>
    <xf numFmtId="0" fontId="26" fillId="36" borderId="2" xfId="0" applyFont="1" applyFill="1" applyBorder="1" applyAlignment="1">
      <alignment vertical="center"/>
    </xf>
    <xf numFmtId="0" fontId="45" fillId="9" borderId="2" xfId="0" applyFont="1" applyFill="1" applyBorder="1" applyAlignment="1">
      <alignment horizontal="center" vertical="center" wrapText="1"/>
    </xf>
    <xf numFmtId="0" fontId="21" fillId="26" borderId="5" xfId="0" applyFont="1" applyFill="1" applyBorder="1" applyAlignment="1">
      <alignment horizontal="center" vertical="center"/>
    </xf>
    <xf numFmtId="0" fontId="16" fillId="26" borderId="2" xfId="0" applyFont="1" applyFill="1" applyBorder="1" applyAlignment="1">
      <alignment horizontal="center" vertical="center" wrapText="1"/>
    </xf>
    <xf numFmtId="0" fontId="26" fillId="37" borderId="2" xfId="0" applyFont="1" applyFill="1" applyBorder="1" applyAlignment="1">
      <alignment horizontal="center" vertical="center"/>
    </xf>
    <xf numFmtId="0" fontId="21" fillId="9" borderId="0" xfId="0" applyFont="1" applyFill="1"/>
    <xf numFmtId="0" fontId="21" fillId="5" borderId="5" xfId="0" applyFont="1" applyFill="1" applyBorder="1" applyAlignment="1">
      <alignment horizontal="center" vertical="center"/>
    </xf>
    <xf numFmtId="0" fontId="45" fillId="9" borderId="7" xfId="0" applyFont="1" applyFill="1" applyBorder="1" applyAlignment="1">
      <alignment horizontal="left" vertical="center" wrapText="1"/>
    </xf>
    <xf numFmtId="0" fontId="26" fillId="37" borderId="5" xfId="0" applyFont="1" applyFill="1" applyBorder="1" applyAlignment="1">
      <alignment vertical="center"/>
    </xf>
    <xf numFmtId="0" fontId="26" fillId="36" borderId="5" xfId="0" applyFont="1" applyFill="1" applyBorder="1" applyAlignment="1">
      <alignment vertical="center"/>
    </xf>
    <xf numFmtId="0" fontId="29" fillId="0" borderId="5" xfId="0" applyFont="1" applyFill="1" applyBorder="1" applyAlignment="1">
      <alignment horizontal="left" vertical="center" wrapText="1" readingOrder="1"/>
    </xf>
    <xf numFmtId="0" fontId="21" fillId="9" borderId="22" xfId="0" applyFont="1" applyFill="1" applyBorder="1" applyAlignment="1">
      <alignment horizontal="center" vertical="center"/>
    </xf>
    <xf numFmtId="0" fontId="16" fillId="0" borderId="5" xfId="0" applyFont="1" applyFill="1" applyBorder="1" applyAlignment="1">
      <alignment horizontal="center" vertical="center"/>
    </xf>
    <xf numFmtId="0" fontId="16" fillId="0" borderId="2" xfId="0" applyFont="1" applyFill="1" applyBorder="1" applyAlignment="1">
      <alignment horizontal="center" vertical="center"/>
    </xf>
    <xf numFmtId="0" fontId="16" fillId="0" borderId="2" xfId="0" quotePrefix="1" applyFont="1" applyFill="1" applyBorder="1" applyAlignment="1">
      <alignment horizontal="center" vertical="center"/>
    </xf>
    <xf numFmtId="0" fontId="16" fillId="0" borderId="0" xfId="0" applyFont="1" applyFill="1" applyAlignment="1"/>
    <xf numFmtId="0" fontId="26" fillId="36" borderId="2" xfId="0" applyFont="1" applyFill="1" applyBorder="1" applyAlignment="1">
      <alignment vertical="center" wrapText="1"/>
    </xf>
    <xf numFmtId="0" fontId="21" fillId="14" borderId="2" xfId="0" applyFont="1" applyFill="1" applyBorder="1" applyAlignment="1">
      <alignment horizontal="center" vertical="center" wrapText="1"/>
    </xf>
    <xf numFmtId="0" fontId="21" fillId="36" borderId="2" xfId="0" applyFont="1" applyFill="1" applyBorder="1" applyAlignment="1">
      <alignment horizontal="center" vertical="center"/>
    </xf>
    <xf numFmtId="0" fontId="46" fillId="0" borderId="0" xfId="0" applyFont="1" applyAlignment="1">
      <alignment horizontal="left"/>
    </xf>
    <xf numFmtId="0" fontId="25" fillId="18" borderId="0" xfId="0" applyFont="1" applyFill="1" applyAlignment="1">
      <alignment horizontal="left" vertical="center"/>
    </xf>
    <xf numFmtId="0" fontId="11" fillId="0" borderId="0" xfId="0" applyFont="1" applyAlignment="1">
      <alignment horizontal="center" vertical="center"/>
    </xf>
    <xf numFmtId="0" fontId="11" fillId="0" borderId="0" xfId="0" applyFont="1" applyAlignment="1">
      <alignment horizontal="left" vertical="center"/>
    </xf>
    <xf numFmtId="0" fontId="11" fillId="0" borderId="0" xfId="0" applyFont="1" applyAlignment="1">
      <alignment vertical="center" wrapText="1"/>
    </xf>
    <xf numFmtId="0" fontId="11" fillId="0" borderId="0" xfId="0" applyFont="1" applyAlignment="1">
      <alignment horizontal="center"/>
    </xf>
    <xf numFmtId="0" fontId="11" fillId="0" borderId="0" xfId="0" applyFont="1" applyFill="1" applyAlignment="1">
      <alignment wrapText="1"/>
    </xf>
    <xf numFmtId="0" fontId="11" fillId="0" borderId="0" xfId="0" applyFont="1" applyFill="1" applyAlignment="1">
      <alignment horizontal="center" vertical="center" wrapText="1"/>
    </xf>
    <xf numFmtId="0" fontId="49" fillId="2" borderId="1" xfId="0" applyFont="1" applyFill="1" applyBorder="1" applyAlignment="1">
      <alignment vertical="center" wrapText="1"/>
    </xf>
    <xf numFmtId="0" fontId="49" fillId="2" borderId="14" xfId="0" applyFont="1" applyFill="1" applyBorder="1" applyAlignment="1">
      <alignment horizontal="center" vertical="center" wrapText="1"/>
    </xf>
    <xf numFmtId="0" fontId="49" fillId="2" borderId="15" xfId="0" applyFont="1" applyFill="1" applyBorder="1" applyAlignment="1">
      <alignment horizontal="left" vertical="center" wrapText="1"/>
    </xf>
    <xf numFmtId="0" fontId="49" fillId="4" borderId="3" xfId="0" applyFont="1" applyFill="1" applyBorder="1" applyAlignment="1">
      <alignment horizontal="left" vertical="center" wrapText="1"/>
    </xf>
    <xf numFmtId="0" fontId="49" fillId="4" borderId="3" xfId="0" applyFont="1" applyFill="1" applyBorder="1" applyAlignment="1">
      <alignment horizontal="center" vertical="center" wrapText="1"/>
    </xf>
    <xf numFmtId="0" fontId="49" fillId="3" borderId="13" xfId="0" applyFont="1" applyFill="1" applyBorder="1" applyAlignment="1">
      <alignment horizontal="center" vertical="center" wrapText="1"/>
    </xf>
    <xf numFmtId="0" fontId="49" fillId="3" borderId="0" xfId="0" applyFont="1" applyFill="1" applyBorder="1" applyAlignment="1">
      <alignment horizontal="center" vertical="center" wrapText="1"/>
    </xf>
    <xf numFmtId="0" fontId="49" fillId="11" borderId="1" xfId="0" applyFont="1" applyFill="1" applyBorder="1" applyAlignment="1">
      <alignment horizontal="left" vertical="center" wrapText="1"/>
    </xf>
    <xf numFmtId="0" fontId="49" fillId="3" borderId="12" xfId="0" applyFont="1" applyFill="1" applyBorder="1" applyAlignment="1">
      <alignment horizontal="justify" vertical="center" wrapText="1"/>
    </xf>
    <xf numFmtId="0" fontId="49" fillId="3" borderId="18" xfId="0" applyFont="1" applyFill="1" applyBorder="1" applyAlignment="1">
      <alignment horizontal="left" vertical="center" wrapText="1"/>
    </xf>
    <xf numFmtId="0" fontId="47" fillId="7" borderId="2" xfId="0" applyFont="1" applyFill="1" applyBorder="1" applyAlignment="1">
      <alignment horizontal="center" vertical="center" wrapText="1"/>
    </xf>
    <xf numFmtId="0" fontId="47" fillId="7" borderId="0" xfId="0" applyFont="1" applyFill="1" applyBorder="1" applyAlignment="1">
      <alignment horizontal="center" vertical="center" wrapText="1"/>
    </xf>
    <xf numFmtId="0" fontId="22" fillId="8" borderId="21" xfId="4" applyFont="1" applyFill="1" applyBorder="1" applyAlignment="1">
      <alignment horizontal="center" vertical="center" wrapText="1"/>
    </xf>
    <xf numFmtId="0" fontId="22" fillId="8" borderId="11" xfId="4" applyFont="1" applyFill="1" applyBorder="1" applyAlignment="1">
      <alignment horizontal="center" vertical="center" wrapText="1"/>
    </xf>
    <xf numFmtId="0" fontId="22" fillId="8" borderId="25" xfId="4" applyFont="1" applyFill="1" applyBorder="1" applyAlignment="1">
      <alignment horizontal="center" vertical="center" wrapText="1"/>
    </xf>
    <xf numFmtId="0" fontId="11" fillId="0" borderId="0" xfId="0" applyFont="1" applyAlignment="1">
      <alignment vertical="center"/>
    </xf>
    <xf numFmtId="0" fontId="52" fillId="0" borderId="2" xfId="0" applyFont="1" applyFill="1" applyBorder="1" applyAlignment="1">
      <alignment horizontal="center" vertical="center"/>
    </xf>
    <xf numFmtId="0" fontId="11" fillId="0" borderId="2" xfId="0" applyFont="1" applyFill="1" applyBorder="1" applyAlignment="1">
      <alignment horizontal="left" vertical="center" wrapText="1"/>
    </xf>
    <xf numFmtId="0" fontId="11" fillId="0" borderId="4" xfId="0" applyFont="1" applyFill="1" applyBorder="1" applyAlignment="1">
      <alignment horizontal="left" vertical="center" wrapText="1"/>
    </xf>
    <xf numFmtId="0" fontId="11" fillId="0" borderId="2" xfId="0" applyFont="1" applyBorder="1" applyAlignment="1">
      <alignment horizontal="center"/>
    </xf>
    <xf numFmtId="0" fontId="11" fillId="14" borderId="2" xfId="0" applyFont="1" applyFill="1" applyBorder="1" applyAlignment="1">
      <alignment vertical="center" wrapText="1"/>
    </xf>
    <xf numFmtId="0" fontId="11" fillId="0" borderId="2" xfId="0" applyFont="1" applyFill="1" applyBorder="1" applyAlignment="1">
      <alignment vertical="center" wrapText="1"/>
    </xf>
    <xf numFmtId="0" fontId="20" fillId="0" borderId="0" xfId="0" applyFont="1" applyFill="1" applyAlignment="1">
      <alignment horizontal="left" vertical="center"/>
    </xf>
    <xf numFmtId="0" fontId="11" fillId="0" borderId="2" xfId="0" applyFont="1" applyBorder="1" applyAlignment="1">
      <alignment wrapText="1"/>
    </xf>
    <xf numFmtId="0" fontId="11" fillId="0" borderId="2" xfId="0" applyFont="1" applyFill="1" applyBorder="1" applyAlignment="1">
      <alignment horizontal="center" vertical="center" wrapText="1"/>
    </xf>
    <xf numFmtId="0" fontId="11" fillId="14" borderId="2" xfId="0" applyFont="1" applyFill="1" applyBorder="1" applyAlignment="1">
      <alignment horizontal="center" vertical="center"/>
    </xf>
    <xf numFmtId="0" fontId="11" fillId="9" borderId="2" xfId="4" applyFont="1" applyFill="1" applyBorder="1" applyAlignment="1">
      <alignment horizontal="center" vertical="center"/>
    </xf>
    <xf numFmtId="0" fontId="11" fillId="0" borderId="2" xfId="0" applyFont="1" applyBorder="1" applyAlignment="1">
      <alignment horizontal="center" vertical="center" wrapText="1"/>
    </xf>
    <xf numFmtId="0" fontId="11" fillId="0" borderId="2" xfId="0" applyFont="1" applyBorder="1"/>
    <xf numFmtId="0" fontId="48" fillId="14" borderId="2" xfId="0" applyFont="1" applyFill="1" applyBorder="1" applyAlignment="1">
      <alignment vertical="center" wrapText="1"/>
    </xf>
    <xf numFmtId="0" fontId="53" fillId="0" borderId="2" xfId="0" applyFont="1" applyFill="1" applyBorder="1" applyAlignment="1">
      <alignment horizontal="center" vertical="center"/>
    </xf>
    <xf numFmtId="0" fontId="11" fillId="0" borderId="0" xfId="0" applyFont="1" applyFill="1" applyAlignment="1">
      <alignment horizontal="left" vertical="center"/>
    </xf>
    <xf numFmtId="0" fontId="11" fillId="0" borderId="0" xfId="0" applyFont="1" applyAlignment="1">
      <alignment horizontal="center" vertical="center" wrapText="1"/>
    </xf>
    <xf numFmtId="0" fontId="11" fillId="0" borderId="0" xfId="0" applyFont="1" applyBorder="1" applyAlignment="1">
      <alignment horizontal="center" vertical="center" wrapText="1"/>
    </xf>
    <xf numFmtId="0" fontId="31" fillId="35" borderId="2" xfId="0" applyFont="1" applyFill="1" applyBorder="1" applyAlignment="1">
      <alignment vertical="center"/>
    </xf>
    <xf numFmtId="0" fontId="0" fillId="33" borderId="0" xfId="0" applyFill="1" applyBorder="1" applyAlignment="1">
      <alignment horizontal="center"/>
    </xf>
    <xf numFmtId="0" fontId="0" fillId="34" borderId="0" xfId="0" applyFill="1" applyBorder="1" applyAlignment="1">
      <alignment horizontal="center"/>
    </xf>
    <xf numFmtId="0" fontId="0" fillId="10" borderId="0" xfId="0" applyFill="1" applyBorder="1" applyAlignment="1">
      <alignment horizontal="center"/>
    </xf>
    <xf numFmtId="0" fontId="0" fillId="21" borderId="0" xfId="0" applyFont="1" applyFill="1" applyAlignment="1">
      <alignment horizontal="center" vertical="top"/>
    </xf>
    <xf numFmtId="0" fontId="0" fillId="15" borderId="0" xfId="0" applyFont="1" applyFill="1" applyAlignment="1">
      <alignment horizontal="center" vertical="top"/>
    </xf>
    <xf numFmtId="0" fontId="45" fillId="5" borderId="2" xfId="0" applyFont="1" applyFill="1" applyBorder="1" applyAlignment="1">
      <alignment horizontal="center" vertical="center" wrapText="1"/>
    </xf>
    <xf numFmtId="0" fontId="45" fillId="0" borderId="2" xfId="0" applyFont="1" applyFill="1" applyBorder="1" applyAlignment="1">
      <alignment vertical="center" wrapText="1"/>
    </xf>
    <xf numFmtId="0" fontId="10" fillId="0" borderId="2" xfId="0" applyFont="1" applyFill="1" applyBorder="1" applyAlignment="1">
      <alignment horizontal="left" vertical="center" wrapText="1"/>
    </xf>
    <xf numFmtId="0" fontId="16" fillId="30" borderId="2" xfId="0" applyFont="1" applyFill="1" applyBorder="1" applyAlignment="1">
      <alignment horizontal="left" vertical="center" wrapText="1"/>
    </xf>
    <xf numFmtId="0" fontId="16" fillId="30" borderId="2" xfId="0" applyFont="1" applyFill="1" applyBorder="1" applyAlignment="1">
      <alignment horizontal="left" vertical="top" wrapText="1"/>
    </xf>
    <xf numFmtId="0" fontId="11" fillId="30" borderId="2" xfId="0" applyFont="1" applyFill="1" applyBorder="1" applyAlignment="1">
      <alignment horizontal="left" vertical="center" wrapText="1"/>
    </xf>
    <xf numFmtId="0" fontId="16" fillId="0" borderId="0" xfId="0" applyFont="1" applyBorder="1" applyAlignment="1">
      <alignment horizontal="center" vertical="center" wrapText="1"/>
    </xf>
    <xf numFmtId="0" fontId="16" fillId="0" borderId="0" xfId="0" applyFont="1" applyBorder="1" applyAlignment="1"/>
    <xf numFmtId="0" fontId="16" fillId="0" borderId="0" xfId="0" applyFont="1" applyBorder="1" applyAlignment="1">
      <alignment vertical="center" wrapText="1"/>
    </xf>
    <xf numFmtId="0" fontId="21" fillId="9" borderId="0" xfId="0" applyFont="1" applyFill="1" applyBorder="1"/>
    <xf numFmtId="0" fontId="31" fillId="38" borderId="2" xfId="0" applyFont="1" applyFill="1" applyBorder="1" applyAlignment="1">
      <alignment vertical="center"/>
    </xf>
    <xf numFmtId="0" fontId="31" fillId="9" borderId="2" xfId="0" applyFont="1" applyFill="1" applyBorder="1" applyAlignment="1">
      <alignment horizontal="left" vertical="center" wrapText="1"/>
    </xf>
    <xf numFmtId="0" fontId="15" fillId="3" borderId="0" xfId="0" applyFont="1" applyFill="1" applyBorder="1" applyAlignment="1">
      <alignment horizontal="left" vertical="center" wrapText="1"/>
    </xf>
    <xf numFmtId="0" fontId="31" fillId="11" borderId="2" xfId="0" applyFont="1" applyFill="1" applyBorder="1" applyAlignment="1">
      <alignment vertical="center"/>
    </xf>
    <xf numFmtId="0" fontId="49" fillId="3" borderId="0" xfId="0" applyFont="1" applyFill="1" applyBorder="1" applyAlignment="1">
      <alignment horizontal="left" vertical="center" wrapText="1"/>
    </xf>
    <xf numFmtId="0" fontId="26" fillId="7" borderId="0" xfId="0" applyFont="1" applyFill="1" applyBorder="1" applyAlignment="1">
      <alignment horizontal="center" vertical="center" wrapText="1"/>
    </xf>
    <xf numFmtId="0" fontId="28" fillId="0" borderId="0" xfId="0" applyFont="1"/>
    <xf numFmtId="0" fontId="28" fillId="19" borderId="0" xfId="0" applyFont="1" applyFill="1"/>
    <xf numFmtId="16" fontId="0" fillId="19" borderId="0" xfId="0" applyNumberFormat="1" applyFill="1"/>
    <xf numFmtId="0" fontId="21" fillId="9" borderId="2" xfId="0" applyFont="1" applyFill="1" applyBorder="1" applyAlignment="1">
      <alignment vertical="center" wrapText="1"/>
    </xf>
    <xf numFmtId="0" fontId="16" fillId="9" borderId="2" xfId="0" applyFont="1" applyFill="1" applyBorder="1" applyAlignment="1">
      <alignment vertical="center" wrapText="1"/>
    </xf>
    <xf numFmtId="0" fontId="0" fillId="30" borderId="0" xfId="0" applyFill="1" applyAlignment="1"/>
    <xf numFmtId="0" fontId="0" fillId="39" borderId="0" xfId="0" applyFill="1" applyAlignment="1"/>
    <xf numFmtId="0" fontId="9" fillId="0" borderId="2" xfId="0" applyFont="1" applyFill="1" applyBorder="1" applyAlignment="1">
      <alignment horizontal="left" vertical="center" wrapText="1"/>
    </xf>
    <xf numFmtId="0" fontId="45" fillId="0" borderId="2" xfId="0" applyFont="1" applyBorder="1" applyAlignment="1">
      <alignment vertical="center"/>
    </xf>
    <xf numFmtId="0" fontId="8" fillId="0" borderId="2" xfId="0" applyFont="1" applyFill="1" applyBorder="1" applyAlignment="1">
      <alignment horizontal="left" vertical="center" wrapText="1"/>
    </xf>
    <xf numFmtId="0" fontId="7" fillId="30" borderId="2" xfId="0" applyFont="1" applyFill="1" applyBorder="1" applyAlignment="1">
      <alignment horizontal="left" vertical="center" wrapText="1"/>
    </xf>
    <xf numFmtId="0" fontId="20" fillId="0" borderId="2" xfId="0" applyFont="1" applyFill="1" applyBorder="1" applyAlignment="1">
      <alignment horizontal="left" vertical="center" wrapText="1"/>
    </xf>
    <xf numFmtId="0" fontId="7" fillId="0" borderId="2" xfId="0" applyFont="1" applyFill="1" applyBorder="1" applyAlignment="1">
      <alignment horizontal="left" vertical="center" wrapText="1"/>
    </xf>
    <xf numFmtId="0" fontId="6" fillId="0" borderId="2" xfId="0" applyFont="1" applyFill="1" applyBorder="1" applyAlignment="1">
      <alignment horizontal="left" vertical="center" wrapText="1"/>
    </xf>
    <xf numFmtId="0" fontId="16" fillId="30" borderId="2" xfId="0" applyFont="1" applyFill="1" applyBorder="1" applyAlignment="1">
      <alignment vertical="center" wrapText="1"/>
    </xf>
    <xf numFmtId="0" fontId="4" fillId="0" borderId="2" xfId="0" applyFont="1" applyFill="1" applyBorder="1" applyAlignment="1">
      <alignment horizontal="left" vertical="center" wrapText="1"/>
    </xf>
    <xf numFmtId="0" fontId="5" fillId="0" borderId="2" xfId="0" applyFont="1" applyFill="1" applyBorder="1" applyAlignment="1">
      <alignment horizontal="left" vertical="center" wrapText="1"/>
    </xf>
    <xf numFmtId="0" fontId="5" fillId="40" borderId="2" xfId="0" applyFont="1" applyFill="1" applyBorder="1" applyAlignment="1">
      <alignment horizontal="left" vertical="center" wrapText="1"/>
    </xf>
    <xf numFmtId="0" fontId="4" fillId="40" borderId="2" xfId="0" applyFont="1" applyFill="1" applyBorder="1" applyAlignment="1">
      <alignment horizontal="left" vertical="center" wrapText="1"/>
    </xf>
    <xf numFmtId="0" fontId="31" fillId="23" borderId="2" xfId="0" applyFont="1" applyFill="1" applyBorder="1" applyAlignment="1">
      <alignment vertical="center"/>
    </xf>
    <xf numFmtId="0" fontId="3" fillId="8" borderId="2" xfId="0" applyFont="1" applyFill="1" applyBorder="1" applyAlignment="1">
      <alignment horizontal="center" vertical="center" wrapText="1"/>
    </xf>
    <xf numFmtId="0" fontId="0" fillId="10" borderId="0" xfId="0" applyFill="1" applyAlignment="1"/>
    <xf numFmtId="0" fontId="31" fillId="26" borderId="2" xfId="0" applyFont="1" applyFill="1" applyBorder="1" applyAlignment="1">
      <alignment vertical="center"/>
    </xf>
    <xf numFmtId="0" fontId="45" fillId="0" borderId="2" xfId="0" applyFont="1" applyFill="1" applyBorder="1" applyAlignment="1">
      <alignment horizontal="center" vertical="center" wrapText="1"/>
    </xf>
    <xf numFmtId="0" fontId="31" fillId="36" borderId="2" xfId="0" applyFont="1" applyFill="1" applyBorder="1" applyAlignment="1">
      <alignment vertical="center"/>
    </xf>
    <xf numFmtId="0" fontId="0" fillId="0" borderId="0" xfId="0" applyFont="1" applyBorder="1"/>
    <xf numFmtId="0" fontId="55" fillId="17" borderId="0" xfId="0" applyFont="1" applyFill="1" applyBorder="1" applyAlignment="1">
      <alignment horizontal="center" vertical="center"/>
    </xf>
    <xf numFmtId="0" fontId="55" fillId="0" borderId="0" xfId="0" applyFont="1" applyBorder="1" applyAlignment="1">
      <alignment horizontal="center" vertical="center"/>
    </xf>
    <xf numFmtId="0" fontId="55" fillId="10" borderId="0" xfId="0" applyFont="1" applyFill="1" applyBorder="1" applyAlignment="1">
      <alignment horizontal="center" vertical="center"/>
    </xf>
    <xf numFmtId="0" fontId="55" fillId="23" borderId="0" xfId="0" applyFont="1" applyFill="1" applyBorder="1" applyAlignment="1">
      <alignment horizontal="center" vertical="center"/>
    </xf>
    <xf numFmtId="0" fontId="55" fillId="15" borderId="0" xfId="0" applyFont="1" applyFill="1" applyBorder="1" applyAlignment="1">
      <alignment horizontal="center" vertical="center"/>
    </xf>
    <xf numFmtId="0" fontId="54" fillId="0" borderId="0" xfId="0" applyFont="1" applyAlignment="1">
      <alignment horizontal="center"/>
    </xf>
    <xf numFmtId="0" fontId="0" fillId="0" borderId="0" xfId="0" applyBorder="1"/>
    <xf numFmtId="0" fontId="0" fillId="0" borderId="0" xfId="0" applyFont="1" applyBorder="1" applyAlignment="1">
      <alignment horizontal="center"/>
    </xf>
    <xf numFmtId="0" fontId="18" fillId="0" borderId="0" xfId="0" applyFont="1" applyFill="1" applyBorder="1" applyAlignment="1">
      <alignment horizontal="center"/>
    </xf>
    <xf numFmtId="0" fontId="18" fillId="0" borderId="0" xfId="0" applyFont="1" applyBorder="1" applyAlignment="1">
      <alignment horizontal="center"/>
    </xf>
    <xf numFmtId="0" fontId="0" fillId="17" borderId="0" xfId="0" applyFill="1" applyBorder="1" applyAlignment="1">
      <alignment horizontal="center"/>
    </xf>
    <xf numFmtId="0" fontId="0" fillId="23" borderId="0" xfId="0" applyFill="1" applyBorder="1" applyAlignment="1">
      <alignment horizontal="center"/>
    </xf>
    <xf numFmtId="0" fontId="18" fillId="0" borderId="0" xfId="0" applyFont="1"/>
    <xf numFmtId="0" fontId="2" fillId="30" borderId="2" xfId="0" applyFont="1" applyFill="1" applyBorder="1" applyAlignment="1">
      <alignment horizontal="left" vertical="center" wrapText="1"/>
    </xf>
    <xf numFmtId="0" fontId="56" fillId="0" borderId="0" xfId="0" applyFont="1" applyFill="1" applyBorder="1" applyAlignment="1">
      <alignment horizontal="center" vertical="center"/>
    </xf>
    <xf numFmtId="0" fontId="55" fillId="0" borderId="0" xfId="0" applyFont="1" applyFill="1" applyBorder="1" applyAlignment="1">
      <alignment horizontal="center" vertical="center"/>
    </xf>
    <xf numFmtId="0" fontId="16" fillId="0" borderId="5" xfId="0" applyFont="1" applyFill="1" applyBorder="1" applyAlignment="1">
      <alignment horizontal="left" vertical="top" wrapText="1"/>
    </xf>
    <xf numFmtId="0" fontId="0" fillId="0" borderId="0" xfId="0" applyFill="1"/>
    <xf numFmtId="0" fontId="55" fillId="0" borderId="0" xfId="0" applyFont="1" applyFill="1" applyBorder="1" applyAlignment="1">
      <alignment vertical="center"/>
    </xf>
    <xf numFmtId="0" fontId="54" fillId="0" borderId="0" xfId="0" applyFont="1" applyFill="1"/>
    <xf numFmtId="0" fontId="18" fillId="29" borderId="0" xfId="0" applyFont="1" applyFill="1"/>
    <xf numFmtId="0" fontId="0" fillId="29" borderId="0" xfId="0" applyFill="1"/>
    <xf numFmtId="0" fontId="29" fillId="31" borderId="2" xfId="0" applyFont="1" applyFill="1" applyBorder="1" applyAlignment="1">
      <alignment horizontal="left" vertical="center"/>
    </xf>
    <xf numFmtId="0" fontId="29" fillId="31" borderId="39" xfId="0" applyFont="1" applyFill="1" applyBorder="1" applyAlignment="1">
      <alignment vertical="center" wrapText="1"/>
    </xf>
    <xf numFmtId="0" fontId="29" fillId="0" borderId="39" xfId="0" applyFont="1" applyFill="1" applyBorder="1" applyAlignment="1">
      <alignment vertical="center" wrapText="1"/>
    </xf>
    <xf numFmtId="0" fontId="16" fillId="31" borderId="2" xfId="0" applyFont="1" applyFill="1" applyBorder="1" applyAlignment="1">
      <alignment horizontal="left" vertical="center" wrapText="1"/>
    </xf>
    <xf numFmtId="0" fontId="29" fillId="31" borderId="38" xfId="0" applyFont="1" applyFill="1" applyBorder="1" applyAlignment="1">
      <alignment vertical="center" wrapText="1"/>
    </xf>
    <xf numFmtId="0" fontId="16" fillId="31" borderId="2" xfId="0" applyFont="1" applyFill="1" applyBorder="1" applyAlignment="1">
      <alignment vertical="center" wrapText="1"/>
    </xf>
    <xf numFmtId="0" fontId="28" fillId="0" borderId="2" xfId="0" applyFont="1" applyBorder="1" applyAlignment="1">
      <alignment horizontal="center"/>
    </xf>
    <xf numFmtId="0" fontId="28" fillId="0" borderId="8" xfId="0" applyFont="1" applyBorder="1" applyAlignment="1">
      <alignment horizontal="center"/>
    </xf>
    <xf numFmtId="0" fontId="28" fillId="0" borderId="19" xfId="0" applyFont="1" applyBorder="1" applyAlignment="1">
      <alignment horizontal="center"/>
    </xf>
    <xf numFmtId="0" fontId="26" fillId="8" borderId="9" xfId="4" applyFont="1" applyFill="1" applyBorder="1" applyAlignment="1">
      <alignment horizontal="center" vertical="center" wrapText="1"/>
    </xf>
    <xf numFmtId="0" fontId="26" fillId="8" borderId="10" xfId="4" applyFont="1" applyFill="1" applyBorder="1" applyAlignment="1">
      <alignment horizontal="center" vertical="center" wrapText="1"/>
    </xf>
    <xf numFmtId="0" fontId="26" fillId="8" borderId="23" xfId="4" applyFont="1" applyFill="1" applyBorder="1" applyAlignment="1">
      <alignment horizontal="center" vertical="center" wrapText="1"/>
    </xf>
    <xf numFmtId="0" fontId="26" fillId="8" borderId="24" xfId="4" applyFont="1" applyFill="1" applyBorder="1" applyAlignment="1">
      <alignment horizontal="center" vertical="center" wrapText="1"/>
    </xf>
    <xf numFmtId="0" fontId="26" fillId="8" borderId="0" xfId="4" applyFont="1" applyFill="1" applyBorder="1" applyAlignment="1">
      <alignment horizontal="center" vertical="center" wrapText="1"/>
    </xf>
    <xf numFmtId="0" fontId="50" fillId="4" borderId="2" xfId="4" applyFont="1" applyFill="1" applyBorder="1" applyAlignment="1">
      <alignment horizontal="center" vertical="center" wrapText="1"/>
    </xf>
    <xf numFmtId="0" fontId="22" fillId="8" borderId="9" xfId="4" applyFont="1" applyFill="1" applyBorder="1" applyAlignment="1">
      <alignment horizontal="center" vertical="center" wrapText="1"/>
    </xf>
    <xf numFmtId="0" fontId="22" fillId="8" borderId="10" xfId="4" applyFont="1" applyFill="1" applyBorder="1" applyAlignment="1">
      <alignment horizontal="center" vertical="center" wrapText="1"/>
    </xf>
    <xf numFmtId="0" fontId="22" fillId="8" borderId="23" xfId="4" applyFont="1" applyFill="1" applyBorder="1" applyAlignment="1">
      <alignment horizontal="center" vertical="center" wrapText="1"/>
    </xf>
    <xf numFmtId="0" fontId="22" fillId="8" borderId="24" xfId="4" applyFont="1" applyFill="1" applyBorder="1" applyAlignment="1">
      <alignment horizontal="center" vertical="center" wrapText="1"/>
    </xf>
    <xf numFmtId="0" fontId="22" fillId="8" borderId="0" xfId="4" applyFont="1" applyFill="1" applyBorder="1" applyAlignment="1">
      <alignment horizontal="center" vertical="center" wrapText="1"/>
    </xf>
    <xf numFmtId="0" fontId="28" fillId="0" borderId="0" xfId="0" applyFont="1" applyFill="1" applyAlignment="1">
      <alignment horizontal="center" vertical="center" wrapText="1"/>
    </xf>
    <xf numFmtId="0" fontId="0" fillId="16" borderId="31" xfId="0" applyFill="1" applyBorder="1" applyAlignment="1">
      <alignment horizontal="center" vertical="center"/>
    </xf>
    <xf numFmtId="0" fontId="30" fillId="13" borderId="18" xfId="0" applyFont="1" applyFill="1" applyBorder="1" applyAlignment="1">
      <alignment horizontal="center" vertical="center"/>
    </xf>
    <xf numFmtId="0" fontId="30" fillId="13" borderId="31" xfId="0" applyFont="1" applyFill="1" applyBorder="1" applyAlignment="1">
      <alignment horizontal="center" vertical="center"/>
    </xf>
    <xf numFmtId="0" fontId="30" fillId="13" borderId="34" xfId="0" applyFont="1" applyFill="1" applyBorder="1" applyAlignment="1">
      <alignment horizontal="center" vertical="center"/>
    </xf>
    <xf numFmtId="0" fontId="0" fillId="16" borderId="0" xfId="0" applyFill="1" applyAlignment="1">
      <alignment horizontal="center"/>
    </xf>
    <xf numFmtId="0" fontId="0" fillId="0" borderId="29" xfId="0" applyBorder="1" applyAlignment="1">
      <alignment horizontal="center" vertical="center"/>
    </xf>
    <xf numFmtId="0" fontId="0" fillId="0" borderId="29" xfId="0" applyBorder="1" applyAlignment="1">
      <alignment horizontal="center" vertical="center" wrapText="1"/>
    </xf>
    <xf numFmtId="0" fontId="1" fillId="31" borderId="2" xfId="0" applyFont="1" applyFill="1" applyBorder="1" applyAlignment="1">
      <alignment horizontal="left" vertical="center" wrapText="1"/>
    </xf>
  </cellXfs>
  <cellStyles count="8">
    <cellStyle name="Bad 2" xfId="2"/>
    <cellStyle name="Hyperlink" xfId="7" builtinId="8"/>
    <cellStyle name="Normal" xfId="0" builtinId="0"/>
    <cellStyle name="Normal 2" xfId="1"/>
    <cellStyle name="Normal 3" xfId="3"/>
    <cellStyle name="Normal 4" xfId="4"/>
    <cellStyle name="Normal 4 2" xfId="6"/>
    <cellStyle name="Normal 5" xfId="5"/>
  </cellStyles>
  <dxfs count="92">
    <dxf>
      <font>
        <color rgb="FF006100"/>
      </font>
      <fill>
        <patternFill>
          <bgColor rgb="FFC6EFCE"/>
        </patternFill>
      </fill>
    </dxf>
    <dxf>
      <fill>
        <patternFill patternType="solid">
          <fgColor rgb="FF92D050"/>
          <bgColor rgb="FF000000"/>
        </patternFill>
      </fill>
    </dxf>
    <dxf>
      <fill>
        <patternFill patternType="solid">
          <fgColor rgb="FFFFC000"/>
          <bgColor rgb="FF000000"/>
        </patternFill>
      </fill>
    </dxf>
    <dxf>
      <fill>
        <patternFill patternType="solid">
          <fgColor rgb="FFFF0000"/>
          <bgColor rgb="FF000000"/>
        </patternFill>
      </fill>
    </dxf>
    <dxf>
      <fill>
        <patternFill patternType="solid">
          <fgColor rgb="FF00B0F0"/>
          <bgColor rgb="FF000000"/>
        </patternFill>
      </fill>
    </dxf>
    <dxf>
      <fill>
        <patternFill patternType="solid">
          <fgColor rgb="FF0070C0"/>
          <bgColor rgb="FF000000"/>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s>
  <tableStyles count="0" defaultTableStyle="TableStyleMedium2" defaultPivotStyle="PivotStyleLight16"/>
  <colors>
    <mruColors>
      <color rgb="FFCC99FF"/>
      <color rgb="FFFF7575"/>
      <color rgb="FFCC66FF"/>
      <color rgb="FFFF6A05"/>
      <color rgb="FFFF5353"/>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S30"/>
  <sheetViews>
    <sheetView zoomScale="90" zoomScaleNormal="90" zoomScalePageLayoutView="90" workbookViewId="0">
      <selection activeCell="I18" sqref="I18"/>
    </sheetView>
  </sheetViews>
  <sheetFormatPr defaultColWidth="8.875" defaultRowHeight="15.75" x14ac:dyDescent="0.25"/>
  <cols>
    <col min="1" max="1" width="2.125" customWidth="1"/>
    <col min="2" max="2" width="8.875" style="45"/>
    <col min="3" max="3" width="29.875" bestFit="1" customWidth="1"/>
    <col min="4" max="4" width="4.625" customWidth="1"/>
    <col min="5" max="5" width="6.375" customWidth="1"/>
    <col min="6" max="6" width="15" bestFit="1" customWidth="1"/>
    <col min="7" max="7" width="5.25" customWidth="1"/>
    <col min="8" max="8" width="4.75" style="231" customWidth="1"/>
    <col min="9" max="9" width="40.125" style="231" bestFit="1" customWidth="1"/>
    <col min="10" max="10" width="9.5" style="230" bestFit="1" customWidth="1"/>
    <col min="11" max="11" width="9.375" bestFit="1" customWidth="1"/>
    <col min="14" max="14" width="11" bestFit="1" customWidth="1"/>
    <col min="15" max="18" width="10.75" bestFit="1" customWidth="1"/>
    <col min="19" max="19" width="12.25" bestFit="1" customWidth="1"/>
  </cols>
  <sheetData>
    <row r="1" spans="2:18" x14ac:dyDescent="0.25">
      <c r="E1" s="441" t="s">
        <v>432</v>
      </c>
      <c r="F1" s="441"/>
      <c r="H1" s="442" t="s">
        <v>259</v>
      </c>
      <c r="I1" s="443"/>
      <c r="J1" t="s">
        <v>254</v>
      </c>
      <c r="K1" t="s">
        <v>495</v>
      </c>
      <c r="L1" t="s">
        <v>253</v>
      </c>
      <c r="N1" s="45" t="s">
        <v>782</v>
      </c>
      <c r="O1" s="387" t="s">
        <v>783</v>
      </c>
      <c r="P1" s="387" t="s">
        <v>784</v>
      </c>
      <c r="Q1" s="387" t="s">
        <v>785</v>
      </c>
      <c r="R1" s="387" t="s">
        <v>786</v>
      </c>
    </row>
    <row r="2" spans="2:18" x14ac:dyDescent="0.25">
      <c r="B2" s="208"/>
      <c r="C2" t="s">
        <v>378</v>
      </c>
      <c r="E2" s="223" t="s">
        <v>425</v>
      </c>
      <c r="F2" s="223" t="s">
        <v>431</v>
      </c>
      <c r="H2" s="234" t="s">
        <v>434</v>
      </c>
      <c r="I2" s="239" t="s">
        <v>435</v>
      </c>
      <c r="J2" s="232" t="s">
        <v>427</v>
      </c>
      <c r="K2" s="193" t="s">
        <v>494</v>
      </c>
      <c r="L2" s="193" t="s">
        <v>494</v>
      </c>
      <c r="N2" s="45" t="s">
        <v>781</v>
      </c>
      <c r="O2">
        <f>COUNTIF('Indicatori High_priority'!$Q$4:$Q$51,Legenda!$N2)</f>
        <v>21</v>
      </c>
      <c r="P2">
        <f>COUNTIF('Indicatori Statistici'!$Q$3:$Q$124,Legenda!$N2)</f>
        <v>8</v>
      </c>
      <c r="Q2">
        <f>COUNTIF('Indicatori Qualitativi'!$Q$3:$Q$120,Legenda!$N2)</f>
        <v>5</v>
      </c>
      <c r="R2">
        <f>COUNTIF('Indicatore Simulativi'!$Q$3:$Q$124,Legenda!$N2)</f>
        <v>11</v>
      </c>
    </row>
    <row r="3" spans="2:18" x14ac:dyDescent="0.25">
      <c r="B3" s="206"/>
      <c r="C3" s="205" t="s">
        <v>304</v>
      </c>
      <c r="E3" s="224" t="s">
        <v>173</v>
      </c>
      <c r="F3" s="224" t="s">
        <v>430</v>
      </c>
      <c r="H3" s="234" t="s">
        <v>436</v>
      </c>
      <c r="I3" s="239" t="s">
        <v>437</v>
      </c>
      <c r="J3" s="232" t="s">
        <v>427</v>
      </c>
      <c r="K3" s="193" t="s">
        <v>494</v>
      </c>
      <c r="L3" s="193" t="s">
        <v>494</v>
      </c>
      <c r="N3" s="45">
        <v>1</v>
      </c>
      <c r="O3">
        <f>COUNTIF('Indicatori High_priority'!$Q$4:$Q$51,Legenda!$N3)</f>
        <v>8</v>
      </c>
      <c r="P3">
        <f>COUNTIF('Indicatori Statistici'!$Q$3:$Q$124,Legenda!$N3)</f>
        <v>7</v>
      </c>
      <c r="Q3">
        <f>COUNTIF('Indicatori Qualitativi'!$Q$3:$Q$120,Legenda!$N3)</f>
        <v>7</v>
      </c>
      <c r="R3">
        <f>COUNTIF('Indicatore Simulativi'!$Q$3:$Q$124,Legenda!$N3)</f>
        <v>17</v>
      </c>
    </row>
    <row r="4" spans="2:18" x14ac:dyDescent="0.25">
      <c r="B4" s="207"/>
      <c r="C4" s="205" t="s">
        <v>305</v>
      </c>
      <c r="E4" s="225" t="s">
        <v>174</v>
      </c>
      <c r="F4" s="225" t="s">
        <v>415</v>
      </c>
      <c r="H4" s="234" t="s">
        <v>438</v>
      </c>
      <c r="I4" s="239" t="s">
        <v>439</v>
      </c>
      <c r="J4" s="232" t="s">
        <v>427</v>
      </c>
      <c r="K4" s="193" t="s">
        <v>494</v>
      </c>
      <c r="L4" s="193" t="s">
        <v>494</v>
      </c>
      <c r="N4" s="45">
        <v>2</v>
      </c>
      <c r="O4">
        <f>COUNTIF('Indicatori High_priority'!$Q$4:$Q$51,Legenda!$N4)</f>
        <v>0</v>
      </c>
      <c r="P4">
        <f>COUNTIF('Indicatori Statistici'!$Q$3:$Q$124,Legenda!$N4)</f>
        <v>14</v>
      </c>
      <c r="Q4">
        <f>COUNTIF('Indicatori Qualitativi'!$Q$3:$Q$120,Legenda!$N4)</f>
        <v>1</v>
      </c>
      <c r="R4">
        <f>COUNTIF('Indicatore Simulativi'!$Q$3:$Q$124,Legenda!$N4)</f>
        <v>18</v>
      </c>
    </row>
    <row r="5" spans="2:18" x14ac:dyDescent="0.25">
      <c r="B5" s="209"/>
      <c r="C5" t="s">
        <v>326</v>
      </c>
      <c r="E5" s="226" t="s">
        <v>175</v>
      </c>
      <c r="F5" s="226" t="s">
        <v>414</v>
      </c>
      <c r="H5" s="234" t="s">
        <v>440</v>
      </c>
      <c r="I5" s="239" t="s">
        <v>441</v>
      </c>
      <c r="J5" s="232" t="s">
        <v>427</v>
      </c>
      <c r="K5" s="193" t="s">
        <v>494</v>
      </c>
      <c r="L5" s="193" t="s">
        <v>494</v>
      </c>
      <c r="N5" s="45">
        <v>3</v>
      </c>
      <c r="O5">
        <f>COUNTIF('Indicatori High_priority'!$Q$4:$Q$51,Legenda!$N5)</f>
        <v>0</v>
      </c>
      <c r="P5">
        <f>COUNTIF('Indicatori Statistici'!$Q$3:$Q$124,Legenda!$N5)</f>
        <v>2</v>
      </c>
      <c r="Q5">
        <f>COUNTIF('Indicatori Qualitativi'!$Q$3:$Q$120,Legenda!$N5)</f>
        <v>0</v>
      </c>
      <c r="R5">
        <f>COUNTIF('Indicatore Simulativi'!$Q$3:$Q$124,Legenda!$N5)</f>
        <v>6</v>
      </c>
    </row>
    <row r="6" spans="2:18" x14ac:dyDescent="0.25">
      <c r="B6" s="215"/>
      <c r="C6" t="s">
        <v>358</v>
      </c>
      <c r="E6" s="227" t="s">
        <v>176</v>
      </c>
      <c r="F6" s="227" t="s">
        <v>413</v>
      </c>
      <c r="H6" s="234" t="s">
        <v>442</v>
      </c>
      <c r="I6" s="239" t="s">
        <v>443</v>
      </c>
      <c r="J6" s="232" t="s">
        <v>427</v>
      </c>
      <c r="K6" s="193" t="s">
        <v>494</v>
      </c>
      <c r="L6" s="193" t="s">
        <v>494</v>
      </c>
    </row>
    <row r="7" spans="2:18" x14ac:dyDescent="0.25">
      <c r="B7" s="211"/>
      <c r="C7" t="s">
        <v>327</v>
      </c>
      <c r="E7" s="228" t="s">
        <v>426</v>
      </c>
      <c r="F7" s="228" t="s">
        <v>429</v>
      </c>
      <c r="H7" s="234" t="s">
        <v>444</v>
      </c>
      <c r="I7" s="239" t="s">
        <v>445</v>
      </c>
      <c r="J7" s="233" t="s">
        <v>426</v>
      </c>
      <c r="K7" s="193" t="s">
        <v>494</v>
      </c>
      <c r="L7" s="193" t="s">
        <v>494</v>
      </c>
      <c r="N7" s="45" t="s">
        <v>781</v>
      </c>
      <c r="O7">
        <v>0.125</v>
      </c>
      <c r="P7">
        <v>0.125</v>
      </c>
      <c r="Q7">
        <v>0.125</v>
      </c>
      <c r="R7">
        <v>0.125</v>
      </c>
    </row>
    <row r="8" spans="2:18" x14ac:dyDescent="0.25">
      <c r="B8" s="217" t="s">
        <v>381</v>
      </c>
      <c r="C8" t="s">
        <v>382</v>
      </c>
      <c r="E8" s="229" t="s">
        <v>427</v>
      </c>
      <c r="F8" s="229" t="s">
        <v>428</v>
      </c>
      <c r="H8" s="234" t="s">
        <v>446</v>
      </c>
      <c r="I8" s="239" t="s">
        <v>447</v>
      </c>
      <c r="J8" s="233" t="s">
        <v>426</v>
      </c>
      <c r="K8" s="193" t="s">
        <v>494</v>
      </c>
      <c r="L8" s="193" t="s">
        <v>494</v>
      </c>
      <c r="N8" s="45">
        <v>1</v>
      </c>
      <c r="O8">
        <v>0.25</v>
      </c>
      <c r="P8">
        <v>0.25</v>
      </c>
      <c r="Q8">
        <v>0.25</v>
      </c>
      <c r="R8">
        <v>0.25</v>
      </c>
    </row>
    <row r="9" spans="2:18" x14ac:dyDescent="0.25">
      <c r="B9" s="235"/>
      <c r="C9" t="s">
        <v>491</v>
      </c>
      <c r="H9" s="234" t="s">
        <v>448</v>
      </c>
      <c r="I9" s="239" t="s">
        <v>449</v>
      </c>
      <c r="J9" s="181" t="s">
        <v>176</v>
      </c>
      <c r="K9" s="193" t="s">
        <v>494</v>
      </c>
      <c r="L9" s="193" t="s">
        <v>494</v>
      </c>
      <c r="N9" s="45">
        <v>2</v>
      </c>
      <c r="O9">
        <v>0.5</v>
      </c>
      <c r="P9">
        <v>0.5</v>
      </c>
      <c r="Q9">
        <v>0.5</v>
      </c>
      <c r="R9">
        <v>0.5</v>
      </c>
    </row>
    <row r="10" spans="2:18" x14ac:dyDescent="0.25">
      <c r="H10" s="234" t="s">
        <v>450</v>
      </c>
      <c r="I10" s="239" t="s">
        <v>451</v>
      </c>
      <c r="J10" s="181" t="s">
        <v>176</v>
      </c>
      <c r="K10" s="193" t="s">
        <v>494</v>
      </c>
      <c r="L10" s="193" t="s">
        <v>494</v>
      </c>
      <c r="N10" s="45">
        <v>3</v>
      </c>
      <c r="O10">
        <v>1</v>
      </c>
      <c r="P10">
        <v>1</v>
      </c>
      <c r="Q10">
        <v>1</v>
      </c>
      <c r="R10">
        <v>1</v>
      </c>
    </row>
    <row r="11" spans="2:18" x14ac:dyDescent="0.25">
      <c r="H11" s="234" t="s">
        <v>452</v>
      </c>
      <c r="I11" s="239" t="s">
        <v>453</v>
      </c>
      <c r="J11" s="181" t="s">
        <v>176</v>
      </c>
      <c r="K11" s="193" t="s">
        <v>494</v>
      </c>
      <c r="L11" s="193" t="s">
        <v>494</v>
      </c>
    </row>
    <row r="12" spans="2:18" x14ac:dyDescent="0.25">
      <c r="H12" s="234" t="s">
        <v>454</v>
      </c>
      <c r="I12" s="239" t="s">
        <v>455</v>
      </c>
      <c r="J12" s="181" t="s">
        <v>176</v>
      </c>
      <c r="K12" s="193" t="s">
        <v>494</v>
      </c>
      <c r="L12" s="193" t="s">
        <v>494</v>
      </c>
      <c r="N12" s="45" t="s">
        <v>781</v>
      </c>
      <c r="O12">
        <f>O2*O7</f>
        <v>2.625</v>
      </c>
      <c r="P12">
        <f t="shared" ref="P12:R12" si="0">P2*P7</f>
        <v>1</v>
      </c>
      <c r="Q12">
        <f t="shared" si="0"/>
        <v>0.625</v>
      </c>
      <c r="R12">
        <f t="shared" si="0"/>
        <v>1.375</v>
      </c>
    </row>
    <row r="13" spans="2:18" x14ac:dyDescent="0.25">
      <c r="B13" s="263"/>
      <c r="C13" t="s">
        <v>627</v>
      </c>
      <c r="H13" s="234" t="s">
        <v>456</v>
      </c>
      <c r="I13" s="239" t="s">
        <v>457</v>
      </c>
      <c r="J13" s="181" t="s">
        <v>176</v>
      </c>
      <c r="K13" s="193" t="s">
        <v>494</v>
      </c>
      <c r="L13" s="193" t="s">
        <v>494</v>
      </c>
      <c r="N13" s="45">
        <v>1</v>
      </c>
      <c r="O13">
        <f>O3*O8</f>
        <v>2</v>
      </c>
      <c r="P13">
        <f t="shared" ref="P13:R13" si="1">P3*P8</f>
        <v>1.75</v>
      </c>
      <c r="Q13">
        <f t="shared" si="1"/>
        <v>1.75</v>
      </c>
      <c r="R13">
        <f t="shared" si="1"/>
        <v>4.25</v>
      </c>
    </row>
    <row r="14" spans="2:18" x14ac:dyDescent="0.25">
      <c r="B14" s="264"/>
      <c r="C14" t="s">
        <v>628</v>
      </c>
      <c r="H14" s="234" t="s">
        <v>458</v>
      </c>
      <c r="I14" s="239" t="s">
        <v>459</v>
      </c>
      <c r="J14" s="181" t="s">
        <v>176</v>
      </c>
      <c r="K14" s="193" t="s">
        <v>494</v>
      </c>
      <c r="L14" s="193" t="s">
        <v>494</v>
      </c>
      <c r="N14" s="45">
        <v>2</v>
      </c>
      <c r="O14">
        <f t="shared" ref="O14:R15" si="2">O4*O9</f>
        <v>0</v>
      </c>
      <c r="P14">
        <f t="shared" si="2"/>
        <v>7</v>
      </c>
      <c r="Q14">
        <f t="shared" si="2"/>
        <v>0.5</v>
      </c>
      <c r="R14">
        <f t="shared" si="2"/>
        <v>9</v>
      </c>
    </row>
    <row r="15" spans="2:18" x14ac:dyDescent="0.25">
      <c r="B15" s="265"/>
      <c r="C15" t="s">
        <v>629</v>
      </c>
      <c r="H15" s="234" t="s">
        <v>460</v>
      </c>
      <c r="I15" s="239" t="s">
        <v>461</v>
      </c>
      <c r="J15" s="181" t="s">
        <v>176</v>
      </c>
      <c r="K15" s="193" t="s">
        <v>494</v>
      </c>
      <c r="L15" s="193" t="s">
        <v>494</v>
      </c>
      <c r="N15" s="45">
        <v>3</v>
      </c>
      <c r="O15">
        <f t="shared" si="2"/>
        <v>0</v>
      </c>
      <c r="P15">
        <f t="shared" si="2"/>
        <v>2</v>
      </c>
      <c r="Q15">
        <f t="shared" si="2"/>
        <v>0</v>
      </c>
      <c r="R15">
        <f t="shared" si="2"/>
        <v>6</v>
      </c>
    </row>
    <row r="16" spans="2:18" x14ac:dyDescent="0.25">
      <c r="H16" s="234" t="s">
        <v>462</v>
      </c>
      <c r="I16" s="239" t="s">
        <v>463</v>
      </c>
      <c r="J16" s="181" t="s">
        <v>176</v>
      </c>
      <c r="K16" s="193" t="s">
        <v>494</v>
      </c>
      <c r="L16" s="193" t="s">
        <v>494</v>
      </c>
      <c r="N16" s="387" t="s">
        <v>787</v>
      </c>
      <c r="O16" s="387">
        <f>SUM(O12:O15)</f>
        <v>4.625</v>
      </c>
      <c r="P16" s="387">
        <f t="shared" ref="P16:R16" si="3">SUM(P12:P15)</f>
        <v>11.75</v>
      </c>
      <c r="Q16" s="387">
        <f t="shared" si="3"/>
        <v>2.875</v>
      </c>
      <c r="R16" s="387">
        <f t="shared" si="3"/>
        <v>20.625</v>
      </c>
    </row>
    <row r="17" spans="8:19" x14ac:dyDescent="0.25">
      <c r="H17" s="234" t="s">
        <v>464</v>
      </c>
      <c r="I17" s="239" t="s">
        <v>465</v>
      </c>
      <c r="J17" s="181" t="s">
        <v>176</v>
      </c>
      <c r="K17" s="193" t="s">
        <v>494</v>
      </c>
      <c r="L17" s="193" t="s">
        <v>494</v>
      </c>
    </row>
    <row r="18" spans="8:19" x14ac:dyDescent="0.25">
      <c r="H18" s="234" t="s">
        <v>466</v>
      </c>
      <c r="I18" s="239" t="s">
        <v>467</v>
      </c>
      <c r="J18" s="180" t="s">
        <v>175</v>
      </c>
      <c r="K18" s="193" t="s">
        <v>494</v>
      </c>
      <c r="L18" s="193" t="s">
        <v>494</v>
      </c>
      <c r="N18" s="136" t="s">
        <v>788</v>
      </c>
      <c r="O18" s="136" t="s">
        <v>789</v>
      </c>
      <c r="P18" s="136" t="s">
        <v>790</v>
      </c>
      <c r="Q18" s="136" t="s">
        <v>789</v>
      </c>
      <c r="R18" s="136" t="s">
        <v>791</v>
      </c>
      <c r="S18" s="388" t="s">
        <v>792</v>
      </c>
    </row>
    <row r="19" spans="8:19" x14ac:dyDescent="0.25">
      <c r="H19" s="234" t="s">
        <v>468</v>
      </c>
      <c r="I19" s="239" t="s">
        <v>469</v>
      </c>
      <c r="J19" s="180" t="s">
        <v>175</v>
      </c>
      <c r="K19" s="193" t="s">
        <v>494</v>
      </c>
      <c r="L19" s="193" t="s">
        <v>494</v>
      </c>
      <c r="N19" s="136"/>
      <c r="O19" s="389">
        <v>42891</v>
      </c>
      <c r="P19" s="389">
        <v>42898</v>
      </c>
      <c r="Q19" s="389">
        <v>42912</v>
      </c>
      <c r="R19" s="389">
        <v>42898</v>
      </c>
      <c r="S19" s="136"/>
    </row>
    <row r="20" spans="8:19" x14ac:dyDescent="0.25">
      <c r="H20" s="234" t="s">
        <v>470</v>
      </c>
      <c r="I20" s="239" t="s">
        <v>471</v>
      </c>
      <c r="J20" s="180" t="s">
        <v>175</v>
      </c>
      <c r="K20" s="193" t="s">
        <v>494</v>
      </c>
      <c r="L20" s="193" t="s">
        <v>494</v>
      </c>
      <c r="N20" s="136"/>
      <c r="O20" s="136"/>
      <c r="P20" s="389">
        <v>42905</v>
      </c>
      <c r="Q20" s="136"/>
      <c r="R20" s="389">
        <v>42912</v>
      </c>
      <c r="S20" s="136"/>
    </row>
    <row r="21" spans="8:19" x14ac:dyDescent="0.25">
      <c r="H21" s="234" t="s">
        <v>472</v>
      </c>
      <c r="I21" s="239" t="s">
        <v>473</v>
      </c>
      <c r="J21" s="180" t="s">
        <v>175</v>
      </c>
      <c r="K21" s="193" t="s">
        <v>494</v>
      </c>
      <c r="L21" s="193" t="s">
        <v>494</v>
      </c>
      <c r="N21" s="136"/>
      <c r="O21" s="136"/>
      <c r="P21" s="136"/>
      <c r="Q21" s="136"/>
      <c r="R21" s="389">
        <v>42919</v>
      </c>
      <c r="S21" s="136"/>
    </row>
    <row r="22" spans="8:19" x14ac:dyDescent="0.25">
      <c r="H22" s="234" t="s">
        <v>474</v>
      </c>
      <c r="I22" s="239" t="s">
        <v>475</v>
      </c>
      <c r="J22" s="180" t="s">
        <v>175</v>
      </c>
      <c r="K22" s="240" t="s">
        <v>174</v>
      </c>
      <c r="L22" s="193" t="s">
        <v>494</v>
      </c>
      <c r="N22" s="136"/>
      <c r="O22" s="136"/>
      <c r="P22" s="136"/>
      <c r="Q22" s="136"/>
      <c r="R22" s="389">
        <v>42926</v>
      </c>
      <c r="S22" s="136"/>
    </row>
    <row r="23" spans="8:19" x14ac:dyDescent="0.25">
      <c r="H23" s="234" t="s">
        <v>496</v>
      </c>
      <c r="I23" s="239" t="s">
        <v>497</v>
      </c>
      <c r="J23" s="193"/>
      <c r="K23" s="233" t="s">
        <v>426</v>
      </c>
      <c r="L23" s="193"/>
      <c r="N23" s="136" t="s">
        <v>966</v>
      </c>
      <c r="O23" s="136"/>
      <c r="P23" s="136" t="s">
        <v>795</v>
      </c>
      <c r="Q23" s="136"/>
      <c r="R23" s="136"/>
      <c r="S23" s="136"/>
    </row>
    <row r="24" spans="8:19" x14ac:dyDescent="0.25">
      <c r="H24" s="234" t="s">
        <v>498</v>
      </c>
      <c r="I24" s="239" t="s">
        <v>499</v>
      </c>
      <c r="J24" s="193"/>
      <c r="K24" s="233" t="s">
        <v>426</v>
      </c>
      <c r="L24" s="193"/>
      <c r="N24" s="136" t="s">
        <v>794</v>
      </c>
      <c r="O24" s="136"/>
      <c r="P24" s="136" t="s">
        <v>796</v>
      </c>
      <c r="Q24" s="136"/>
      <c r="R24" s="136"/>
      <c r="S24" s="136"/>
    </row>
    <row r="25" spans="8:19" x14ac:dyDescent="0.25">
      <c r="N25" s="136" t="s">
        <v>793</v>
      </c>
      <c r="O25" s="136"/>
      <c r="P25" s="136" t="s">
        <v>796</v>
      </c>
      <c r="Q25" s="136"/>
      <c r="R25" s="136"/>
      <c r="S25" s="136"/>
    </row>
    <row r="28" spans="8:19" x14ac:dyDescent="0.25">
      <c r="I28" s="392" t="s">
        <v>816</v>
      </c>
    </row>
    <row r="29" spans="8:19" x14ac:dyDescent="0.25">
      <c r="I29" s="393" t="s">
        <v>817</v>
      </c>
    </row>
    <row r="30" spans="8:19" x14ac:dyDescent="0.25">
      <c r="I30" s="408" t="s">
        <v>905</v>
      </c>
    </row>
  </sheetData>
  <mergeCells count="2">
    <mergeCell ref="E1:F1"/>
    <mergeCell ref="H1:I1"/>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
  <sheetViews>
    <sheetView workbookViewId="0">
      <selection activeCell="I9" sqref="I9"/>
    </sheetView>
  </sheetViews>
  <sheetFormatPr defaultColWidth="8.875" defaultRowHeight="15.75" x14ac:dyDescent="0.25"/>
  <cols>
    <col min="2" max="2" width="12" bestFit="1" customWidth="1"/>
    <col min="3" max="3" width="47.625" customWidth="1"/>
    <col min="4" max="4" width="16.375" bestFit="1" customWidth="1"/>
  </cols>
  <sheetData>
    <row r="1" spans="1:8" x14ac:dyDescent="0.25">
      <c r="F1" s="460" t="s">
        <v>178</v>
      </c>
      <c r="G1" s="460"/>
      <c r="H1" s="460"/>
    </row>
    <row r="2" spans="1:8" ht="32.25" thickBot="1" x14ac:dyDescent="0.3">
      <c r="B2" s="168" t="s">
        <v>159</v>
      </c>
      <c r="C2" s="169" t="s">
        <v>160</v>
      </c>
      <c r="D2" s="169" t="s">
        <v>161</v>
      </c>
    </row>
    <row r="3" spans="1:8" ht="45.75" customHeight="1" thickBot="1" x14ac:dyDescent="0.3">
      <c r="A3" s="456" t="s">
        <v>162</v>
      </c>
      <c r="B3" s="457"/>
      <c r="C3" s="170"/>
      <c r="D3" s="195" t="s">
        <v>163</v>
      </c>
    </row>
    <row r="4" spans="1:8" ht="45" customHeight="1" thickBot="1" x14ac:dyDescent="0.3">
      <c r="A4" s="456"/>
      <c r="B4" s="458"/>
      <c r="C4" s="171"/>
      <c r="D4" s="196" t="s">
        <v>255</v>
      </c>
    </row>
    <row r="5" spans="1:8" ht="48" customHeight="1" thickBot="1" x14ac:dyDescent="0.3">
      <c r="A5" s="456"/>
      <c r="B5" s="458"/>
      <c r="C5" s="171"/>
      <c r="D5" s="197" t="s">
        <v>165</v>
      </c>
    </row>
    <row r="6" spans="1:8" ht="34.5" customHeight="1" thickBot="1" x14ac:dyDescent="0.3">
      <c r="A6" s="456"/>
      <c r="B6" s="459"/>
      <c r="C6" s="172"/>
      <c r="D6" s="198" t="s">
        <v>166</v>
      </c>
    </row>
    <row r="8" spans="1:8" x14ac:dyDescent="0.25">
      <c r="A8" s="183" t="s">
        <v>167</v>
      </c>
      <c r="B8" s="173"/>
      <c r="C8" s="174"/>
      <c r="D8" s="156" t="s">
        <v>168</v>
      </c>
    </row>
  </sheetData>
  <mergeCells count="3">
    <mergeCell ref="A3:A6"/>
    <mergeCell ref="B3:B6"/>
    <mergeCell ref="F1:H1"/>
  </mergeCell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4"/>
  <sheetViews>
    <sheetView workbookViewId="0">
      <selection activeCell="G12" sqref="G12"/>
    </sheetView>
  </sheetViews>
  <sheetFormatPr defaultColWidth="8.875" defaultRowHeight="15.75" x14ac:dyDescent="0.25"/>
  <cols>
    <col min="1" max="1" width="12.125" customWidth="1"/>
    <col min="2" max="2" width="8.875" style="175"/>
    <col min="3" max="3" width="11.125" style="175" bestFit="1" customWidth="1"/>
    <col min="4" max="12" width="11.625" style="175" bestFit="1" customWidth="1"/>
    <col min="13" max="15" width="12.625" style="175" bestFit="1" customWidth="1"/>
  </cols>
  <sheetData>
    <row r="1" spans="1:15" x14ac:dyDescent="0.25">
      <c r="A1" s="182"/>
    </row>
    <row r="2" spans="1:15" x14ac:dyDescent="0.25">
      <c r="A2" s="184" t="s">
        <v>169</v>
      </c>
      <c r="N2" s="193"/>
      <c r="O2" s="193"/>
    </row>
    <row r="3" spans="1:15" x14ac:dyDescent="0.25">
      <c r="A3" s="461"/>
      <c r="B3" s="176" t="s">
        <v>172</v>
      </c>
      <c r="C3" s="176" t="s">
        <v>177</v>
      </c>
      <c r="D3" s="177" t="s">
        <v>251</v>
      </c>
      <c r="E3"/>
      <c r="F3"/>
      <c r="G3"/>
      <c r="H3"/>
      <c r="I3"/>
      <c r="J3"/>
      <c r="K3"/>
      <c r="L3"/>
      <c r="M3"/>
      <c r="N3"/>
      <c r="O3"/>
    </row>
    <row r="4" spans="1:15" x14ac:dyDescent="0.25">
      <c r="A4" s="461"/>
      <c r="B4" s="154" t="s">
        <v>173</v>
      </c>
      <c r="C4" s="178" t="s">
        <v>163</v>
      </c>
      <c r="D4" s="193"/>
      <c r="E4" s="193"/>
      <c r="F4" s="193"/>
      <c r="G4" s="193"/>
      <c r="H4" s="193"/>
      <c r="I4" s="193"/>
      <c r="J4" s="193"/>
      <c r="K4" s="193"/>
      <c r="L4" s="193"/>
      <c r="M4" s="193"/>
      <c r="N4" s="193"/>
      <c r="O4" s="193"/>
    </row>
    <row r="5" spans="1:15" x14ac:dyDescent="0.25">
      <c r="A5" s="461"/>
      <c r="B5" s="154" t="s">
        <v>174</v>
      </c>
      <c r="C5" s="179" t="s">
        <v>164</v>
      </c>
      <c r="D5" s="193"/>
      <c r="E5" s="193"/>
      <c r="F5" s="193"/>
      <c r="G5" s="193"/>
      <c r="H5" s="193"/>
      <c r="I5" s="193"/>
      <c r="J5" s="193"/>
      <c r="K5" s="193"/>
      <c r="L5" s="193"/>
      <c r="M5" s="193"/>
      <c r="N5" s="193"/>
      <c r="O5" s="193"/>
    </row>
    <row r="6" spans="1:15" x14ac:dyDescent="0.25">
      <c r="A6" s="461"/>
      <c r="B6" s="154" t="s">
        <v>175</v>
      </c>
      <c r="C6" s="180" t="s">
        <v>165</v>
      </c>
      <c r="D6" s="193"/>
      <c r="E6" s="193"/>
      <c r="F6" s="193"/>
      <c r="G6" s="193"/>
      <c r="H6" s="193"/>
      <c r="I6" s="193"/>
      <c r="J6" s="193"/>
      <c r="K6" s="193"/>
      <c r="L6" s="193"/>
      <c r="M6" s="193"/>
      <c r="N6" s="193"/>
      <c r="O6" s="193"/>
    </row>
    <row r="7" spans="1:15" x14ac:dyDescent="0.25">
      <c r="A7" s="461"/>
      <c r="B7" s="154" t="s">
        <v>176</v>
      </c>
      <c r="C7" s="181" t="s">
        <v>166</v>
      </c>
      <c r="D7" s="193"/>
      <c r="E7" s="193"/>
      <c r="F7" s="193"/>
      <c r="G7" s="193"/>
      <c r="H7" s="193"/>
      <c r="I7" s="193"/>
      <c r="J7" s="193"/>
      <c r="K7" s="193"/>
      <c r="L7" s="193"/>
      <c r="M7" s="193"/>
      <c r="N7" s="193"/>
      <c r="O7" s="193"/>
    </row>
    <row r="8" spans="1:15" x14ac:dyDescent="0.25">
      <c r="A8" s="155"/>
    </row>
    <row r="10" spans="1:15" x14ac:dyDescent="0.25">
      <c r="F10" s="193"/>
      <c r="G10" s="193"/>
      <c r="H10" s="193"/>
      <c r="I10" s="193"/>
      <c r="J10" s="193"/>
      <c r="K10" s="193"/>
      <c r="L10" s="193"/>
      <c r="M10" s="193"/>
    </row>
    <row r="11" spans="1:15" x14ac:dyDescent="0.25">
      <c r="A11" s="185" t="s">
        <v>170</v>
      </c>
      <c r="E11" s="193"/>
      <c r="F11" s="193"/>
      <c r="G11" s="193"/>
      <c r="H11" s="193"/>
      <c r="I11" s="193"/>
      <c r="J11" s="193"/>
      <c r="K11" s="193"/>
      <c r="L11" s="193"/>
      <c r="M11" s="193"/>
      <c r="N11"/>
      <c r="O11"/>
    </row>
    <row r="12" spans="1:15" x14ac:dyDescent="0.25">
      <c r="A12" s="462"/>
      <c r="B12" s="176" t="s">
        <v>172</v>
      </c>
      <c r="C12" s="176" t="s">
        <v>177</v>
      </c>
      <c r="D12" s="177" t="s">
        <v>171</v>
      </c>
      <c r="E12" s="193"/>
      <c r="F12" s="193"/>
      <c r="G12" s="193"/>
      <c r="H12" s="193"/>
      <c r="I12" s="193"/>
      <c r="J12" s="193"/>
      <c r="K12" s="193"/>
      <c r="L12" s="193"/>
      <c r="M12" s="193"/>
      <c r="N12"/>
      <c r="O12"/>
    </row>
    <row r="13" spans="1:15" x14ac:dyDescent="0.25">
      <c r="A13" s="462"/>
      <c r="B13" s="154" t="s">
        <v>173</v>
      </c>
      <c r="C13" s="178" t="s">
        <v>163</v>
      </c>
      <c r="D13" s="193"/>
      <c r="E13" s="193"/>
      <c r="F13" s="193"/>
      <c r="G13" s="193"/>
      <c r="H13" s="193"/>
      <c r="I13" s="193"/>
      <c r="J13" s="193"/>
      <c r="K13" s="193"/>
      <c r="L13" s="193"/>
      <c r="M13" s="193"/>
      <c r="N13"/>
      <c r="O13"/>
    </row>
    <row r="14" spans="1:15" x14ac:dyDescent="0.25">
      <c r="A14" s="462"/>
      <c r="B14" s="154" t="s">
        <v>174</v>
      </c>
      <c r="C14" s="179" t="s">
        <v>164</v>
      </c>
      <c r="D14" s="193"/>
      <c r="E14" s="193"/>
      <c r="F14" s="193"/>
      <c r="G14" s="193"/>
      <c r="H14" s="193"/>
      <c r="I14" s="193"/>
      <c r="J14" s="193"/>
      <c r="K14" s="193"/>
      <c r="L14" s="193"/>
      <c r="M14" s="193"/>
      <c r="N14"/>
      <c r="O14"/>
    </row>
    <row r="15" spans="1:15" x14ac:dyDescent="0.25">
      <c r="A15" s="462"/>
      <c r="B15" s="154" t="s">
        <v>175</v>
      </c>
      <c r="C15" s="180" t="s">
        <v>165</v>
      </c>
      <c r="D15" s="193"/>
      <c r="E15" s="193"/>
      <c r="F15" s="193"/>
      <c r="G15" s="193"/>
      <c r="H15" s="193"/>
      <c r="I15" s="193"/>
      <c r="J15" s="193"/>
      <c r="K15" s="193"/>
      <c r="L15" s="193"/>
      <c r="M15" s="193"/>
      <c r="N15"/>
      <c r="O15"/>
    </row>
    <row r="16" spans="1:15" x14ac:dyDescent="0.25">
      <c r="A16" s="462"/>
      <c r="B16" s="154" t="s">
        <v>176</v>
      </c>
      <c r="C16" s="181" t="s">
        <v>166</v>
      </c>
      <c r="D16" s="193"/>
      <c r="E16" s="193"/>
      <c r="F16" s="193"/>
      <c r="G16" s="193"/>
      <c r="H16" s="193"/>
      <c r="I16" s="193"/>
      <c r="J16" s="193"/>
      <c r="K16" s="193"/>
      <c r="L16" s="193"/>
      <c r="M16" s="193"/>
      <c r="N16"/>
      <c r="O16"/>
    </row>
    <row r="17" spans="1:15" x14ac:dyDescent="0.25">
      <c r="A17" s="155"/>
      <c r="D17" s="193"/>
      <c r="E17" s="193"/>
      <c r="F17" s="193"/>
      <c r="G17" s="193"/>
      <c r="H17" s="193"/>
      <c r="I17" s="193"/>
      <c r="J17" s="193"/>
      <c r="K17" s="193"/>
      <c r="L17" s="193"/>
      <c r="M17" s="193"/>
      <c r="N17"/>
      <c r="O17"/>
    </row>
    <row r="18" spans="1:15" x14ac:dyDescent="0.25">
      <c r="A18" s="155"/>
      <c r="D18" s="193"/>
      <c r="E18" s="193"/>
      <c r="F18" s="193"/>
      <c r="G18" s="193"/>
      <c r="H18" s="193"/>
      <c r="I18" s="193"/>
      <c r="J18" s="193"/>
      <c r="K18" s="193"/>
      <c r="L18" s="193"/>
      <c r="M18" s="193"/>
    </row>
    <row r="19" spans="1:15" x14ac:dyDescent="0.25">
      <c r="A19" s="155"/>
      <c r="D19" s="193"/>
      <c r="E19" s="193"/>
      <c r="F19" s="193"/>
      <c r="G19" s="193"/>
      <c r="H19" s="193"/>
      <c r="I19" s="193"/>
      <c r="J19" s="193"/>
      <c r="K19" s="193"/>
      <c r="L19" s="193"/>
      <c r="M19" s="193"/>
    </row>
    <row r="20" spans="1:15" x14ac:dyDescent="0.25">
      <c r="A20" s="155"/>
      <c r="D20" s="193"/>
      <c r="E20" s="193"/>
      <c r="F20" s="193"/>
      <c r="G20" s="193"/>
      <c r="H20" s="193"/>
      <c r="I20" s="193"/>
      <c r="J20" s="193"/>
      <c r="K20" s="193"/>
      <c r="L20" s="193"/>
      <c r="M20" s="193"/>
    </row>
    <row r="21" spans="1:15" x14ac:dyDescent="0.25">
      <c r="A21" s="155"/>
      <c r="D21" s="193"/>
      <c r="E21" s="193"/>
      <c r="F21" s="193"/>
      <c r="G21" s="193"/>
      <c r="H21" s="193"/>
      <c r="I21" s="193"/>
      <c r="J21" s="193"/>
      <c r="K21" s="193"/>
      <c r="L21" s="193"/>
      <c r="M21" s="193"/>
    </row>
    <row r="22" spans="1:15" x14ac:dyDescent="0.25">
      <c r="A22" s="155"/>
      <c r="D22" s="193"/>
      <c r="E22" s="193"/>
      <c r="F22" s="193"/>
      <c r="G22" s="193"/>
      <c r="H22" s="193"/>
      <c r="I22" s="193"/>
      <c r="J22" s="193"/>
      <c r="K22" s="193"/>
      <c r="L22" s="193"/>
      <c r="M22" s="193"/>
    </row>
    <row r="23" spans="1:15" x14ac:dyDescent="0.25">
      <c r="A23" s="155"/>
      <c r="D23" s="193"/>
      <c r="E23" s="193"/>
      <c r="F23" s="193"/>
      <c r="G23" s="193"/>
      <c r="H23" s="193"/>
      <c r="I23" s="193"/>
      <c r="J23" s="193"/>
      <c r="K23" s="193"/>
      <c r="L23" s="193"/>
      <c r="M23" s="193"/>
    </row>
    <row r="24" spans="1:15" x14ac:dyDescent="0.25">
      <c r="A24" s="155"/>
      <c r="D24" s="193"/>
      <c r="E24" s="193"/>
      <c r="F24" s="193"/>
      <c r="G24" s="193"/>
      <c r="H24" s="193"/>
      <c r="I24" s="193"/>
      <c r="J24" s="193"/>
      <c r="K24" s="193"/>
      <c r="L24" s="193"/>
      <c r="M24" s="193"/>
    </row>
    <row r="25" spans="1:15" x14ac:dyDescent="0.25">
      <c r="A25" s="155"/>
      <c r="D25" s="193"/>
      <c r="E25" s="193"/>
      <c r="F25" s="193"/>
      <c r="G25" s="193"/>
      <c r="H25" s="193"/>
      <c r="I25" s="193"/>
      <c r="J25" s="193"/>
      <c r="K25" s="193"/>
      <c r="L25" s="193"/>
      <c r="M25" s="193"/>
    </row>
    <row r="26" spans="1:15" x14ac:dyDescent="0.25">
      <c r="A26" s="155"/>
      <c r="D26" s="193"/>
      <c r="E26" s="193"/>
      <c r="F26" s="193"/>
      <c r="G26" s="193"/>
      <c r="H26" s="193"/>
      <c r="I26" s="193"/>
      <c r="J26" s="193"/>
      <c r="K26" s="193"/>
      <c r="L26" s="193"/>
      <c r="M26" s="193"/>
    </row>
    <row r="28" spans="1:15" x14ac:dyDescent="0.25">
      <c r="F28" s="193"/>
      <c r="G28" s="193"/>
      <c r="H28" s="193"/>
      <c r="I28" s="193"/>
      <c r="L28"/>
      <c r="M28"/>
      <c r="N28"/>
      <c r="O28"/>
    </row>
    <row r="29" spans="1:15" x14ac:dyDescent="0.25">
      <c r="A29" s="193"/>
      <c r="B29" s="193"/>
      <c r="C29" s="193"/>
      <c r="D29" s="193"/>
      <c r="E29" s="193"/>
      <c r="H29"/>
      <c r="I29"/>
      <c r="J29"/>
      <c r="K29"/>
      <c r="L29"/>
      <c r="M29"/>
      <c r="N29"/>
      <c r="O29"/>
    </row>
    <row r="30" spans="1:15" ht="15.75" customHeight="1" x14ac:dyDescent="0.25">
      <c r="A30" s="193"/>
      <c r="B30" s="193"/>
      <c r="C30" s="193"/>
      <c r="D30" s="193"/>
      <c r="E30" s="193"/>
      <c r="H30"/>
      <c r="I30"/>
      <c r="J30"/>
      <c r="K30"/>
      <c r="L30"/>
      <c r="M30"/>
      <c r="N30"/>
      <c r="O30"/>
    </row>
    <row r="31" spans="1:15" x14ac:dyDescent="0.25">
      <c r="A31" s="193"/>
      <c r="B31" s="193"/>
      <c r="C31" s="193"/>
      <c r="D31" s="193"/>
      <c r="E31" s="193"/>
      <c r="H31"/>
      <c r="I31"/>
      <c r="J31"/>
      <c r="K31"/>
      <c r="L31"/>
      <c r="M31"/>
      <c r="N31"/>
      <c r="O31"/>
    </row>
    <row r="32" spans="1:15" x14ac:dyDescent="0.25">
      <c r="A32" s="193"/>
      <c r="B32" s="193"/>
      <c r="C32" s="193"/>
      <c r="D32" s="193"/>
      <c r="E32" s="193"/>
      <c r="H32"/>
      <c r="I32"/>
      <c r="J32"/>
      <c r="K32"/>
      <c r="L32"/>
      <c r="M32"/>
      <c r="N32"/>
      <c r="O32"/>
    </row>
    <row r="33" spans="1:15" x14ac:dyDescent="0.25">
      <c r="A33" s="193"/>
      <c r="B33" s="193"/>
      <c r="C33" s="193"/>
      <c r="D33" s="193"/>
      <c r="E33" s="193"/>
      <c r="H33"/>
      <c r="I33"/>
      <c r="J33"/>
      <c r="K33"/>
      <c r="L33"/>
      <c r="M33"/>
      <c r="N33"/>
      <c r="O33"/>
    </row>
    <row r="34" spans="1:15" x14ac:dyDescent="0.25">
      <c r="A34" s="193"/>
      <c r="B34" s="193"/>
      <c r="C34" s="193"/>
      <c r="D34" s="193"/>
      <c r="E34" s="193"/>
      <c r="H34"/>
      <c r="I34"/>
      <c r="J34"/>
      <c r="K34"/>
      <c r="L34"/>
      <c r="M34"/>
      <c r="N34"/>
      <c r="O34"/>
    </row>
    <row r="35" spans="1:15" x14ac:dyDescent="0.25">
      <c r="A35" s="155"/>
      <c r="D35" s="193"/>
      <c r="E35" s="193"/>
      <c r="F35" s="193"/>
      <c r="G35" s="193"/>
      <c r="H35" s="193"/>
      <c r="I35" s="193"/>
      <c r="L35"/>
      <c r="M35"/>
      <c r="N35"/>
      <c r="O35"/>
    </row>
    <row r="36" spans="1:15" x14ac:dyDescent="0.25">
      <c r="A36" s="155"/>
      <c r="D36" s="193"/>
      <c r="E36" s="193"/>
      <c r="F36" s="193"/>
      <c r="G36" s="193"/>
      <c r="H36" s="193"/>
      <c r="I36" s="193"/>
      <c r="L36"/>
      <c r="M36"/>
      <c r="N36"/>
      <c r="O36"/>
    </row>
    <row r="37" spans="1:15" x14ac:dyDescent="0.25">
      <c r="A37" s="155"/>
      <c r="D37" s="193"/>
      <c r="E37" s="193"/>
      <c r="F37" s="193"/>
      <c r="G37" s="193"/>
      <c r="H37" s="193"/>
      <c r="I37" s="193"/>
    </row>
    <row r="38" spans="1:15" x14ac:dyDescent="0.25">
      <c r="A38" s="155"/>
      <c r="D38" s="193"/>
      <c r="E38" s="193"/>
      <c r="F38" s="193"/>
      <c r="G38" s="193"/>
      <c r="H38" s="193"/>
      <c r="I38" s="193"/>
    </row>
    <row r="39" spans="1:15" x14ac:dyDescent="0.25">
      <c r="A39" s="155"/>
    </row>
    <row r="40" spans="1:15" x14ac:dyDescent="0.25">
      <c r="A40" s="155"/>
    </row>
    <row r="41" spans="1:15" x14ac:dyDescent="0.25">
      <c r="A41" s="155"/>
    </row>
    <row r="42" spans="1:15" x14ac:dyDescent="0.25">
      <c r="A42" s="155"/>
    </row>
    <row r="43" spans="1:15" x14ac:dyDescent="0.25">
      <c r="A43" s="155"/>
    </row>
    <row r="44" spans="1:15" x14ac:dyDescent="0.25">
      <c r="A44" s="155"/>
    </row>
  </sheetData>
  <mergeCells count="2">
    <mergeCell ref="A3:A7"/>
    <mergeCell ref="A12:A16"/>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32"/>
  <sheetViews>
    <sheetView zoomScale="70" zoomScaleNormal="70" zoomScalePageLayoutView="70" workbookViewId="0">
      <pane xSplit="4" ySplit="2" topLeftCell="Q3" activePane="bottomRight" state="frozen"/>
      <selection pane="topRight" activeCell="D1" sqref="D1"/>
      <selection pane="bottomLeft" activeCell="A3" sqref="A3"/>
      <selection pane="bottomRight" activeCell="S32" sqref="S3:T32"/>
    </sheetView>
  </sheetViews>
  <sheetFormatPr defaultColWidth="8.625" defaultRowHeight="12.75" x14ac:dyDescent="0.2"/>
  <cols>
    <col min="1" max="1" width="16.625" style="25" bestFit="1" customWidth="1"/>
    <col min="2" max="2" width="39.375" style="76" customWidth="1"/>
    <col min="3" max="3" width="14" style="4" customWidth="1"/>
    <col min="4" max="4" width="20.125" style="25" customWidth="1"/>
    <col min="5" max="5" width="52.625" style="27" bestFit="1" customWidth="1"/>
    <col min="6" max="6" width="15.375" style="4" customWidth="1"/>
    <col min="7" max="7" width="36.5" style="27" bestFit="1" customWidth="1"/>
    <col min="8" max="8" width="54.625" style="31" customWidth="1"/>
    <col min="9" max="9" width="38.375" style="45" customWidth="1"/>
    <col min="10" max="10" width="36.5" style="45" customWidth="1"/>
    <col min="11" max="12" width="17.125" style="31" customWidth="1"/>
    <col min="13" max="13" width="25.875" style="27" bestFit="1" customWidth="1"/>
    <col min="14" max="14" width="49.625" style="4" hidden="1" customWidth="1"/>
    <col min="15" max="15" width="43.625" style="49" bestFit="1" customWidth="1"/>
    <col min="16" max="16" width="32.875" style="49" customWidth="1"/>
    <col min="17" max="17" width="10.75" style="69" customWidth="1"/>
    <col min="18" max="18" width="17.25" style="69" customWidth="1"/>
    <col min="19" max="19" width="15.625" style="69" customWidth="1"/>
    <col min="20" max="20" width="17.125" style="69" customWidth="1"/>
    <col min="21" max="21" width="16.5" style="69" customWidth="1"/>
    <col min="22" max="22" width="5.75" style="69" customWidth="1"/>
    <col min="23" max="23" width="17.375" style="11" customWidth="1"/>
    <col min="24" max="24" width="29.125" style="11" customWidth="1"/>
    <col min="25" max="25" width="15" style="11" bestFit="1" customWidth="1"/>
    <col min="26" max="26" width="11.5" style="11" bestFit="1" customWidth="1"/>
    <col min="27" max="27" width="15" style="11" bestFit="1" customWidth="1"/>
    <col min="28" max="28" width="13" style="11" customWidth="1"/>
    <col min="29" max="31" width="11.5" style="11" bestFit="1" customWidth="1"/>
    <col min="32" max="32" width="12.875" style="11" customWidth="1"/>
    <col min="33" max="35" width="15" style="11" bestFit="1" customWidth="1"/>
    <col min="36" max="36" width="11.5" style="40" customWidth="1"/>
    <col min="37" max="39" width="12.125" style="4" bestFit="1" customWidth="1"/>
    <col min="40" max="40" width="10.125" style="4" bestFit="1" customWidth="1"/>
    <col min="41" max="16384" width="8.625" style="4"/>
  </cols>
  <sheetData>
    <row r="1" spans="1:40" ht="16.149999999999999" customHeight="1" thickBot="1" x14ac:dyDescent="0.25">
      <c r="B1" s="25"/>
      <c r="C1" s="25"/>
      <c r="E1" s="25"/>
      <c r="F1" s="25"/>
      <c r="G1" s="25"/>
      <c r="H1" s="25"/>
      <c r="I1" s="25"/>
      <c r="J1" s="25"/>
      <c r="K1" s="25"/>
      <c r="L1" s="25"/>
      <c r="M1" s="25"/>
      <c r="N1" s="25"/>
      <c r="O1" s="25"/>
      <c r="P1" s="25"/>
      <c r="Q1" s="25"/>
      <c r="R1" s="25"/>
      <c r="S1" s="25"/>
      <c r="T1" s="25"/>
      <c r="U1" s="25"/>
      <c r="V1" s="25"/>
      <c r="W1" s="25"/>
      <c r="X1" s="25"/>
      <c r="Y1" s="444" t="s">
        <v>12</v>
      </c>
      <c r="Z1" s="445"/>
      <c r="AA1" s="445"/>
      <c r="AB1" s="446"/>
      <c r="AC1" s="444" t="s">
        <v>13</v>
      </c>
      <c r="AD1" s="445"/>
      <c r="AE1" s="445"/>
      <c r="AF1" s="446"/>
      <c r="AG1" s="447" t="s">
        <v>14</v>
      </c>
      <c r="AH1" s="448"/>
      <c r="AI1" s="448"/>
      <c r="AJ1" s="448"/>
      <c r="AK1" s="447" t="s">
        <v>68</v>
      </c>
      <c r="AL1" s="448"/>
      <c r="AM1" s="448"/>
      <c r="AN1" s="448"/>
    </row>
    <row r="2" spans="1:40" s="278" customFormat="1" ht="38.25" x14ac:dyDescent="0.25">
      <c r="A2" s="44" t="s">
        <v>71</v>
      </c>
      <c r="B2" s="1" t="s">
        <v>99</v>
      </c>
      <c r="C2" s="1" t="s">
        <v>6</v>
      </c>
      <c r="D2" s="24" t="s">
        <v>100</v>
      </c>
      <c r="E2" s="28" t="s">
        <v>45</v>
      </c>
      <c r="F2" s="1" t="s">
        <v>0</v>
      </c>
      <c r="G2" s="52" t="s">
        <v>43</v>
      </c>
      <c r="H2" s="53" t="s">
        <v>3</v>
      </c>
      <c r="I2" s="53" t="s">
        <v>31</v>
      </c>
      <c r="J2" s="53" t="s">
        <v>32</v>
      </c>
      <c r="K2" s="16" t="s">
        <v>1</v>
      </c>
      <c r="L2" s="48" t="s">
        <v>102</v>
      </c>
      <c r="M2" s="19" t="s">
        <v>44</v>
      </c>
      <c r="N2" s="15" t="s">
        <v>5</v>
      </c>
      <c r="O2" s="58" t="s">
        <v>2</v>
      </c>
      <c r="P2" s="383" t="s">
        <v>777</v>
      </c>
      <c r="Q2" s="386" t="s">
        <v>780</v>
      </c>
      <c r="R2" s="71" t="s">
        <v>9</v>
      </c>
      <c r="S2" s="71" t="s">
        <v>7</v>
      </c>
      <c r="T2" s="71" t="s">
        <v>8</v>
      </c>
      <c r="U2" s="72" t="s">
        <v>146</v>
      </c>
      <c r="V2" s="106" t="s">
        <v>147</v>
      </c>
      <c r="W2" s="270" t="s">
        <v>15</v>
      </c>
      <c r="X2" s="270" t="s">
        <v>33</v>
      </c>
      <c r="Y2" s="32" t="s">
        <v>16</v>
      </c>
      <c r="Z2" s="14" t="s">
        <v>17</v>
      </c>
      <c r="AA2" s="14" t="s">
        <v>18</v>
      </c>
      <c r="AB2" s="14" t="s">
        <v>66</v>
      </c>
      <c r="AC2" s="14" t="s">
        <v>16</v>
      </c>
      <c r="AD2" s="14" t="s">
        <v>17</v>
      </c>
      <c r="AE2" s="14" t="s">
        <v>18</v>
      </c>
      <c r="AF2" s="14" t="s">
        <v>66</v>
      </c>
      <c r="AG2" s="14" t="s">
        <v>16</v>
      </c>
      <c r="AH2" s="14" t="s">
        <v>17</v>
      </c>
      <c r="AI2" s="41" t="s">
        <v>18</v>
      </c>
      <c r="AJ2" s="14" t="s">
        <v>67</v>
      </c>
      <c r="AK2" s="32" t="s">
        <v>16</v>
      </c>
      <c r="AL2" s="14" t="s">
        <v>17</v>
      </c>
      <c r="AM2" s="41" t="s">
        <v>18</v>
      </c>
      <c r="AN2" s="14" t="s">
        <v>67</v>
      </c>
    </row>
    <row r="3" spans="1:40" ht="51" x14ac:dyDescent="0.2">
      <c r="A3" s="411" t="s">
        <v>72</v>
      </c>
      <c r="B3" s="277" t="str">
        <f t="shared" ref="B3" si="0">CONCATENATE("Indicatore ",C3," - ",D3)</f>
        <v>Indicatore 1 - Counterparty rating</v>
      </c>
      <c r="C3" s="21">
        <v>1</v>
      </c>
      <c r="D3" s="78" t="s">
        <v>845</v>
      </c>
      <c r="E3" s="77" t="s">
        <v>846</v>
      </c>
      <c r="F3" s="21" t="s">
        <v>847</v>
      </c>
      <c r="G3" s="202" t="s">
        <v>65</v>
      </c>
      <c r="H3" s="189" t="s">
        <v>909</v>
      </c>
      <c r="I3" s="78" t="s">
        <v>59</v>
      </c>
      <c r="J3" s="78" t="s">
        <v>28</v>
      </c>
      <c r="K3" s="189" t="s">
        <v>848</v>
      </c>
      <c r="L3" s="189" t="s">
        <v>433</v>
      </c>
      <c r="M3" s="102" t="s">
        <v>849</v>
      </c>
      <c r="N3" s="236"/>
      <c r="O3" s="77" t="s">
        <v>850</v>
      </c>
      <c r="P3" s="77" t="s">
        <v>904</v>
      </c>
      <c r="Q3" s="6">
        <v>1</v>
      </c>
      <c r="R3" s="6" t="s">
        <v>10</v>
      </c>
      <c r="S3" s="6" t="s">
        <v>10</v>
      </c>
      <c r="T3" s="6" t="s">
        <v>10</v>
      </c>
      <c r="U3" s="6"/>
      <c r="V3" s="6"/>
      <c r="W3" s="407" t="s">
        <v>4</v>
      </c>
      <c r="X3" s="22"/>
      <c r="Y3" s="33"/>
      <c r="Z3" s="22"/>
      <c r="AA3" s="22"/>
      <c r="AB3" s="22"/>
      <c r="AC3" s="22"/>
      <c r="AD3" s="22"/>
      <c r="AE3" s="22"/>
      <c r="AF3" s="22"/>
      <c r="AG3" s="22"/>
      <c r="AH3" s="22"/>
      <c r="AI3" s="42"/>
      <c r="AJ3" s="22"/>
      <c r="AK3" s="279"/>
      <c r="AL3" s="20"/>
      <c r="AM3" s="20"/>
      <c r="AN3" s="20"/>
    </row>
    <row r="4" spans="1:40" ht="25.5" x14ac:dyDescent="0.2">
      <c r="A4" s="365" t="s">
        <v>72</v>
      </c>
      <c r="B4" s="277" t="str">
        <f t="shared" ref="B4:B32" si="1">CONCATENATE("Indicatore ",C4," - ",D4)</f>
        <v>Indicatore 2 - CRR Default</v>
      </c>
      <c r="C4" s="21">
        <v>2</v>
      </c>
      <c r="D4" s="78" t="s">
        <v>47</v>
      </c>
      <c r="E4" s="77" t="s">
        <v>477</v>
      </c>
      <c r="F4" s="21" t="s">
        <v>279</v>
      </c>
      <c r="G4" s="202" t="s">
        <v>65</v>
      </c>
      <c r="H4" s="189" t="s">
        <v>105</v>
      </c>
      <c r="I4" s="78" t="s">
        <v>28</v>
      </c>
      <c r="J4" s="78" t="s">
        <v>28</v>
      </c>
      <c r="K4" s="189" t="s">
        <v>50</v>
      </c>
      <c r="L4" s="189" t="s">
        <v>106</v>
      </c>
      <c r="M4" s="102" t="s">
        <v>51</v>
      </c>
      <c r="N4" s="236"/>
      <c r="O4" s="77" t="s">
        <v>286</v>
      </c>
      <c r="P4" s="77" t="s">
        <v>494</v>
      </c>
      <c r="Q4" s="6" t="str">
        <f>IF(P4="ok","clone",0)</f>
        <v>clone</v>
      </c>
      <c r="R4" s="6" t="s">
        <v>10</v>
      </c>
      <c r="S4" s="6" t="s">
        <v>10</v>
      </c>
      <c r="T4" s="6" t="s">
        <v>10</v>
      </c>
      <c r="U4" s="6"/>
      <c r="V4" s="6"/>
      <c r="W4" s="258" t="s">
        <v>4</v>
      </c>
      <c r="X4" s="22"/>
      <c r="Y4" s="33"/>
      <c r="Z4" s="22"/>
      <c r="AA4" s="22"/>
      <c r="AB4" s="22"/>
      <c r="AC4" s="22"/>
      <c r="AD4" s="22"/>
      <c r="AE4" s="22"/>
      <c r="AF4" s="22"/>
      <c r="AG4" s="22"/>
      <c r="AH4" s="22"/>
      <c r="AI4" s="42"/>
      <c r="AJ4" s="22"/>
      <c r="AK4" s="279"/>
      <c r="AL4" s="20"/>
      <c r="AM4" s="20"/>
      <c r="AN4" s="20"/>
    </row>
    <row r="5" spans="1:40" ht="178.5" x14ac:dyDescent="0.2">
      <c r="A5" s="406" t="s">
        <v>72</v>
      </c>
      <c r="B5" s="277" t="s">
        <v>855</v>
      </c>
      <c r="C5" s="21">
        <v>3</v>
      </c>
      <c r="D5" s="78" t="s">
        <v>856</v>
      </c>
      <c r="E5" s="77" t="s">
        <v>857</v>
      </c>
      <c r="F5" s="21" t="s">
        <v>46</v>
      </c>
      <c r="G5" s="202" t="s">
        <v>858</v>
      </c>
      <c r="H5" s="189" t="s">
        <v>859</v>
      </c>
      <c r="I5" s="78" t="s">
        <v>860</v>
      </c>
      <c r="J5" s="78" t="s">
        <v>861</v>
      </c>
      <c r="K5" s="189" t="s">
        <v>179</v>
      </c>
      <c r="L5" s="189" t="s">
        <v>862</v>
      </c>
      <c r="M5" s="102" t="s">
        <v>863</v>
      </c>
      <c r="N5" s="236"/>
      <c r="O5" s="77" t="s">
        <v>864</v>
      </c>
      <c r="P5" s="238" t="s">
        <v>911</v>
      </c>
      <c r="Q5" s="6">
        <v>1</v>
      </c>
      <c r="R5" s="6" t="s">
        <v>10</v>
      </c>
      <c r="S5" s="6" t="s">
        <v>10</v>
      </c>
      <c r="T5" s="6" t="s">
        <v>10</v>
      </c>
      <c r="U5" s="6" t="s">
        <v>913</v>
      </c>
      <c r="V5" s="6"/>
      <c r="W5" s="258" t="s">
        <v>10</v>
      </c>
      <c r="X5" s="22"/>
      <c r="Y5" s="33" t="s">
        <v>19</v>
      </c>
      <c r="Z5" s="22">
        <v>0</v>
      </c>
      <c r="AA5" s="22" t="s">
        <v>19</v>
      </c>
      <c r="AB5" s="23"/>
      <c r="AC5" s="23">
        <v>1000000</v>
      </c>
      <c r="AD5" s="23">
        <v>0</v>
      </c>
      <c r="AE5" s="23">
        <v>-1000000</v>
      </c>
      <c r="AF5" s="22"/>
      <c r="AG5" s="23" t="s">
        <v>851</v>
      </c>
      <c r="AH5" s="23" t="s">
        <v>851</v>
      </c>
      <c r="AI5" s="43" t="s">
        <v>851</v>
      </c>
      <c r="AJ5" s="22"/>
      <c r="AK5" s="279"/>
      <c r="AL5" s="20"/>
      <c r="AM5" s="20"/>
      <c r="AN5" s="20"/>
    </row>
    <row r="6" spans="1:40" ht="204" x14ac:dyDescent="0.2">
      <c r="A6" s="406" t="s">
        <v>72</v>
      </c>
      <c r="B6" s="277" t="s">
        <v>865</v>
      </c>
      <c r="C6" s="21">
        <v>4</v>
      </c>
      <c r="D6" s="78" t="s">
        <v>866</v>
      </c>
      <c r="E6" s="77" t="s">
        <v>867</v>
      </c>
      <c r="F6" s="21" t="s">
        <v>46</v>
      </c>
      <c r="G6" s="202" t="s">
        <v>858</v>
      </c>
      <c r="H6" s="189" t="s">
        <v>868</v>
      </c>
      <c r="I6" s="78" t="s">
        <v>869</v>
      </c>
      <c r="J6" s="78" t="s">
        <v>870</v>
      </c>
      <c r="K6" s="189" t="s">
        <v>179</v>
      </c>
      <c r="L6" s="189" t="s">
        <v>862</v>
      </c>
      <c r="M6" s="102" t="s">
        <v>863</v>
      </c>
      <c r="N6" s="236"/>
      <c r="O6" s="77" t="s">
        <v>871</v>
      </c>
      <c r="P6" s="238" t="s">
        <v>912</v>
      </c>
      <c r="Q6" s="6" t="s">
        <v>781</v>
      </c>
      <c r="R6" s="6" t="s">
        <v>10</v>
      </c>
      <c r="S6" s="6" t="s">
        <v>10</v>
      </c>
      <c r="T6" s="6" t="s">
        <v>10</v>
      </c>
      <c r="U6" s="6" t="s">
        <v>913</v>
      </c>
      <c r="V6" s="6"/>
      <c r="W6" s="258" t="s">
        <v>10</v>
      </c>
      <c r="X6" s="22"/>
      <c r="Y6" s="33" t="s">
        <v>19</v>
      </c>
      <c r="Z6" s="22">
        <v>0</v>
      </c>
      <c r="AA6" s="22" t="s">
        <v>19</v>
      </c>
      <c r="AB6" s="23"/>
      <c r="AC6" s="23">
        <v>1000000</v>
      </c>
      <c r="AD6" s="23">
        <v>0</v>
      </c>
      <c r="AE6" s="23" t="s">
        <v>852</v>
      </c>
      <c r="AF6" s="22"/>
      <c r="AG6" s="23" t="s">
        <v>852</v>
      </c>
      <c r="AH6" s="23" t="s">
        <v>852</v>
      </c>
      <c r="AI6" s="43" t="s">
        <v>852</v>
      </c>
      <c r="AJ6" s="22"/>
      <c r="AK6" s="279"/>
      <c r="AL6" s="20"/>
      <c r="AM6" s="20"/>
      <c r="AN6" s="20"/>
    </row>
    <row r="7" spans="1:40" ht="255" x14ac:dyDescent="0.2">
      <c r="A7" s="406" t="s">
        <v>72</v>
      </c>
      <c r="B7" s="277" t="s">
        <v>872</v>
      </c>
      <c r="C7" s="21">
        <v>5</v>
      </c>
      <c r="D7" s="78" t="s">
        <v>873</v>
      </c>
      <c r="E7" s="77" t="s">
        <v>874</v>
      </c>
      <c r="F7" s="21" t="s">
        <v>46</v>
      </c>
      <c r="G7" s="202" t="s">
        <v>875</v>
      </c>
      <c r="H7" s="189" t="s">
        <v>876</v>
      </c>
      <c r="I7" s="78" t="s">
        <v>877</v>
      </c>
      <c r="J7" s="78" t="s">
        <v>878</v>
      </c>
      <c r="K7" s="189" t="s">
        <v>179</v>
      </c>
      <c r="L7" s="189" t="s">
        <v>862</v>
      </c>
      <c r="M7" s="102" t="s">
        <v>863</v>
      </c>
      <c r="N7" s="236"/>
      <c r="O7" s="77" t="s">
        <v>879</v>
      </c>
      <c r="P7" s="238" t="s">
        <v>916</v>
      </c>
      <c r="Q7" s="6" t="s">
        <v>781</v>
      </c>
      <c r="R7" s="6" t="s">
        <v>10</v>
      </c>
      <c r="S7" s="6" t="s">
        <v>10</v>
      </c>
      <c r="T7" s="6" t="s">
        <v>10</v>
      </c>
      <c r="U7" s="6" t="s">
        <v>913</v>
      </c>
      <c r="V7" s="6"/>
      <c r="W7" s="258" t="s">
        <v>10</v>
      </c>
      <c r="X7" s="22"/>
      <c r="Y7" s="33" t="s">
        <v>19</v>
      </c>
      <c r="Z7" s="22">
        <v>0</v>
      </c>
      <c r="AA7" s="22" t="s">
        <v>19</v>
      </c>
      <c r="AB7" s="23"/>
      <c r="AC7" s="23">
        <v>1000000</v>
      </c>
      <c r="AD7" s="23" t="s">
        <v>853</v>
      </c>
      <c r="AE7" s="23" t="s">
        <v>854</v>
      </c>
      <c r="AF7" s="22"/>
      <c r="AG7" s="23">
        <v>1000000</v>
      </c>
      <c r="AH7" s="23" t="s">
        <v>853</v>
      </c>
      <c r="AI7" s="43" t="s">
        <v>854</v>
      </c>
      <c r="AJ7" s="22"/>
      <c r="AK7" s="279"/>
      <c r="AL7" s="20"/>
      <c r="AM7" s="20"/>
      <c r="AN7" s="20"/>
    </row>
    <row r="8" spans="1:40" ht="38.25" x14ac:dyDescent="0.2">
      <c r="A8" s="365" t="s">
        <v>72</v>
      </c>
      <c r="B8" s="277" t="str">
        <f t="shared" si="1"/>
        <v>Indicatore 6 - Past Due</v>
      </c>
      <c r="C8" s="21">
        <v>6</v>
      </c>
      <c r="D8" s="78" t="s">
        <v>48</v>
      </c>
      <c r="E8" s="77" t="s">
        <v>478</v>
      </c>
      <c r="F8" s="21" t="s">
        <v>279</v>
      </c>
      <c r="G8" s="202" t="s">
        <v>65</v>
      </c>
      <c r="H8" s="189" t="s">
        <v>107</v>
      </c>
      <c r="I8" s="78" t="s">
        <v>59</v>
      </c>
      <c r="J8" s="78" t="s">
        <v>28</v>
      </c>
      <c r="K8" s="189" t="s">
        <v>52</v>
      </c>
      <c r="L8" s="189" t="s">
        <v>106</v>
      </c>
      <c r="M8" s="102" t="s">
        <v>35</v>
      </c>
      <c r="N8" s="236"/>
      <c r="O8" s="77" t="s">
        <v>287</v>
      </c>
      <c r="P8" s="77" t="s">
        <v>494</v>
      </c>
      <c r="Q8" s="6" t="str">
        <f t="shared" ref="Q8:Q31" si="2">IF(P8="ok","clone",0)</f>
        <v>clone</v>
      </c>
      <c r="R8" s="6" t="s">
        <v>10</v>
      </c>
      <c r="S8" s="6" t="s">
        <v>10</v>
      </c>
      <c r="T8" s="6" t="s">
        <v>10</v>
      </c>
      <c r="U8" s="6"/>
      <c r="V8" s="6"/>
      <c r="W8" s="258" t="s">
        <v>4</v>
      </c>
      <c r="X8" s="22"/>
      <c r="Y8" s="33"/>
      <c r="Z8" s="22"/>
      <c r="AA8" s="22"/>
      <c r="AB8" s="23"/>
      <c r="AC8" s="23"/>
      <c r="AD8" s="23"/>
      <c r="AE8" s="23"/>
      <c r="AF8" s="22"/>
      <c r="AG8" s="23"/>
      <c r="AH8" s="23"/>
      <c r="AI8" s="43"/>
      <c r="AJ8" s="22"/>
      <c r="AK8" s="279"/>
      <c r="AL8" s="20"/>
      <c r="AM8" s="20"/>
      <c r="AN8" s="20"/>
    </row>
    <row r="9" spans="1:40" ht="63.75" x14ac:dyDescent="0.2">
      <c r="A9" s="365" t="s">
        <v>72</v>
      </c>
      <c r="B9" s="277" t="str">
        <f t="shared" si="1"/>
        <v>Indicatore 7 - Forborne NPE</v>
      </c>
      <c r="C9" s="21">
        <f t="shared" ref="C9:C20" si="3">C8+1</f>
        <v>7</v>
      </c>
      <c r="D9" s="78" t="s">
        <v>49</v>
      </c>
      <c r="E9" s="77" t="s">
        <v>476</v>
      </c>
      <c r="F9" s="21" t="s">
        <v>279</v>
      </c>
      <c r="G9" s="202" t="s">
        <v>65</v>
      </c>
      <c r="H9" s="189" t="s">
        <v>108</v>
      </c>
      <c r="I9" s="78" t="s">
        <v>28</v>
      </c>
      <c r="J9" s="78" t="s">
        <v>28</v>
      </c>
      <c r="K9" s="189" t="s">
        <v>52</v>
      </c>
      <c r="L9" s="189" t="s">
        <v>106</v>
      </c>
      <c r="M9" s="102" t="s">
        <v>53</v>
      </c>
      <c r="N9" s="236"/>
      <c r="O9" s="77" t="s">
        <v>288</v>
      </c>
      <c r="P9" s="77" t="s">
        <v>494</v>
      </c>
      <c r="Q9" s="6" t="str">
        <f t="shared" si="2"/>
        <v>clone</v>
      </c>
      <c r="R9" s="6" t="s">
        <v>10</v>
      </c>
      <c r="S9" s="6" t="s">
        <v>10</v>
      </c>
      <c r="T9" s="6" t="s">
        <v>10</v>
      </c>
      <c r="U9" s="6"/>
      <c r="V9" s="6"/>
      <c r="W9" s="258" t="s">
        <v>4</v>
      </c>
      <c r="X9" s="22"/>
      <c r="Y9" s="33"/>
      <c r="Z9" s="22"/>
      <c r="AA9" s="22"/>
      <c r="AB9" s="22"/>
      <c r="AC9" s="22"/>
      <c r="AD9" s="22"/>
      <c r="AE9" s="22"/>
      <c r="AF9" s="22"/>
      <c r="AG9" s="22"/>
      <c r="AH9" s="22"/>
      <c r="AI9" s="42"/>
      <c r="AJ9" s="22"/>
      <c r="AK9" s="279"/>
      <c r="AL9" s="20"/>
      <c r="AM9" s="20"/>
      <c r="AN9" s="20"/>
    </row>
    <row r="10" spans="1:40" ht="51" x14ac:dyDescent="0.2">
      <c r="A10" s="411" t="s">
        <v>72</v>
      </c>
      <c r="B10" s="277" t="s">
        <v>880</v>
      </c>
      <c r="C10" s="21">
        <v>9</v>
      </c>
      <c r="D10" s="78" t="s">
        <v>881</v>
      </c>
      <c r="E10" s="77" t="s">
        <v>65</v>
      </c>
      <c r="F10" s="21" t="s">
        <v>46</v>
      </c>
      <c r="G10" s="202" t="s">
        <v>65</v>
      </c>
      <c r="H10" s="189" t="s">
        <v>882</v>
      </c>
      <c r="I10" s="78" t="s">
        <v>28</v>
      </c>
      <c r="J10" s="78" t="s">
        <v>28</v>
      </c>
      <c r="K10" s="189" t="s">
        <v>179</v>
      </c>
      <c r="L10" s="189" t="s">
        <v>433</v>
      </c>
      <c r="M10" s="102" t="s">
        <v>35</v>
      </c>
      <c r="N10" s="236"/>
      <c r="O10" s="77" t="s">
        <v>883</v>
      </c>
      <c r="P10" s="77" t="s">
        <v>898</v>
      </c>
      <c r="Q10" s="6">
        <v>1</v>
      </c>
      <c r="R10" s="6" t="s">
        <v>10</v>
      </c>
      <c r="S10" s="6" t="s">
        <v>10</v>
      </c>
      <c r="T10" s="6" t="s">
        <v>10</v>
      </c>
      <c r="U10" s="6"/>
      <c r="V10" s="6"/>
      <c r="W10" s="407" t="s">
        <v>4</v>
      </c>
      <c r="X10" s="22"/>
      <c r="Y10" s="33"/>
      <c r="Z10" s="22"/>
      <c r="AA10" s="22"/>
      <c r="AB10" s="22"/>
      <c r="AC10" s="22"/>
      <c r="AD10" s="22"/>
      <c r="AE10" s="22"/>
      <c r="AF10" s="22"/>
      <c r="AG10" s="22"/>
      <c r="AH10" s="22"/>
      <c r="AI10" s="42"/>
      <c r="AJ10" s="22"/>
      <c r="AK10" s="279"/>
      <c r="AL10" s="20"/>
      <c r="AM10" s="20"/>
      <c r="AN10" s="20"/>
    </row>
    <row r="11" spans="1:40" ht="51" x14ac:dyDescent="0.2">
      <c r="A11" s="365" t="s">
        <v>72</v>
      </c>
      <c r="B11" s="277" t="str">
        <f t="shared" si="1"/>
        <v>Indicatore 10 - Protesto di cambiali o di assegni</v>
      </c>
      <c r="C11" s="21">
        <v>10</v>
      </c>
      <c r="D11" s="78" t="s">
        <v>110</v>
      </c>
      <c r="E11" s="77" t="s">
        <v>65</v>
      </c>
      <c r="F11" s="21" t="s">
        <v>279</v>
      </c>
      <c r="G11" s="202" t="s">
        <v>65</v>
      </c>
      <c r="H11" s="189" t="s">
        <v>111</v>
      </c>
      <c r="I11" s="78" t="s">
        <v>28</v>
      </c>
      <c r="J11" s="78" t="s">
        <v>28</v>
      </c>
      <c r="K11" s="189" t="s">
        <v>52</v>
      </c>
      <c r="L11" s="189" t="s">
        <v>114</v>
      </c>
      <c r="M11" s="102" t="s">
        <v>69</v>
      </c>
      <c r="N11" s="236"/>
      <c r="O11" s="77" t="s">
        <v>289</v>
      </c>
      <c r="P11" s="77" t="s">
        <v>494</v>
      </c>
      <c r="Q11" s="6" t="str">
        <f t="shared" si="2"/>
        <v>clone</v>
      </c>
      <c r="R11" s="6" t="s">
        <v>10</v>
      </c>
      <c r="S11" s="6" t="s">
        <v>10</v>
      </c>
      <c r="T11" s="6" t="s">
        <v>10</v>
      </c>
      <c r="U11" s="6"/>
      <c r="V11" s="6"/>
      <c r="W11" s="258" t="s">
        <v>4</v>
      </c>
      <c r="X11" s="22"/>
      <c r="Y11" s="33"/>
      <c r="Z11" s="22"/>
      <c r="AA11" s="22"/>
      <c r="AB11" s="22"/>
      <c r="AC11" s="22"/>
      <c r="AD11" s="22"/>
      <c r="AE11" s="22"/>
      <c r="AF11" s="22"/>
      <c r="AG11" s="22"/>
      <c r="AH11" s="22"/>
      <c r="AI11" s="194"/>
      <c r="AJ11" s="81"/>
      <c r="AK11" s="280"/>
      <c r="AL11" s="281"/>
      <c r="AM11" s="281"/>
      <c r="AN11" s="281"/>
    </row>
    <row r="12" spans="1:40" ht="51" x14ac:dyDescent="0.2">
      <c r="A12" s="365" t="s">
        <v>72</v>
      </c>
      <c r="B12" s="277" t="str">
        <f t="shared" si="1"/>
        <v>Indicatore 11 - Proposta di sistemazione delle esposizioni mediante soluzione a saldo e stralcio</v>
      </c>
      <c r="C12" s="21">
        <f t="shared" si="3"/>
        <v>11</v>
      </c>
      <c r="D12" s="78" t="s">
        <v>112</v>
      </c>
      <c r="E12" s="77" t="s">
        <v>65</v>
      </c>
      <c r="F12" s="21" t="s">
        <v>279</v>
      </c>
      <c r="G12" s="202" t="s">
        <v>65</v>
      </c>
      <c r="H12" s="189" t="s">
        <v>113</v>
      </c>
      <c r="I12" s="78" t="s">
        <v>28</v>
      </c>
      <c r="J12" s="78" t="s">
        <v>28</v>
      </c>
      <c r="K12" s="189" t="s">
        <v>52</v>
      </c>
      <c r="L12" s="189" t="s">
        <v>106</v>
      </c>
      <c r="M12" s="102" t="s">
        <v>55</v>
      </c>
      <c r="N12" s="236"/>
      <c r="O12" s="77" t="s">
        <v>290</v>
      </c>
      <c r="P12" s="77" t="s">
        <v>494</v>
      </c>
      <c r="Q12" s="6" t="str">
        <f t="shared" si="2"/>
        <v>clone</v>
      </c>
      <c r="R12" s="6" t="s">
        <v>10</v>
      </c>
      <c r="S12" s="6" t="s">
        <v>10</v>
      </c>
      <c r="T12" s="6" t="s">
        <v>10</v>
      </c>
      <c r="U12" s="6"/>
      <c r="V12" s="6"/>
      <c r="W12" s="258" t="s">
        <v>4</v>
      </c>
      <c r="X12" s="22"/>
      <c r="Y12" s="33"/>
      <c r="Z12" s="22"/>
      <c r="AA12" s="22"/>
      <c r="AB12" s="22"/>
      <c r="AC12" s="22"/>
      <c r="AD12" s="22"/>
      <c r="AE12" s="22"/>
      <c r="AF12" s="22"/>
      <c r="AG12" s="22"/>
      <c r="AH12" s="22"/>
      <c r="AI12" s="194"/>
      <c r="AJ12" s="81"/>
      <c r="AK12" s="280"/>
      <c r="AL12" s="281"/>
      <c r="AM12" s="281"/>
      <c r="AN12" s="281"/>
    </row>
    <row r="13" spans="1:40" ht="127.5" x14ac:dyDescent="0.2">
      <c r="A13" s="365" t="s">
        <v>72</v>
      </c>
      <c r="B13" s="277" t="str">
        <f t="shared" si="1"/>
        <v>Indicatore 12 - Segnalazione a sofferenze nella Centrale dei Rischi, se di importi congrui</v>
      </c>
      <c r="C13" s="21">
        <f t="shared" si="3"/>
        <v>12</v>
      </c>
      <c r="D13" s="78" t="s">
        <v>115</v>
      </c>
      <c r="E13" s="77" t="s">
        <v>65</v>
      </c>
      <c r="F13" s="21" t="s">
        <v>279</v>
      </c>
      <c r="G13" s="202" t="s">
        <v>65</v>
      </c>
      <c r="H13" s="77" t="s">
        <v>116</v>
      </c>
      <c r="I13" s="78" t="s">
        <v>40</v>
      </c>
      <c r="J13" s="78" t="s">
        <v>41</v>
      </c>
      <c r="K13" s="189" t="s">
        <v>179</v>
      </c>
      <c r="L13" s="189" t="s">
        <v>106</v>
      </c>
      <c r="M13" s="102" t="s">
        <v>56</v>
      </c>
      <c r="N13" s="77" t="s">
        <v>42</v>
      </c>
      <c r="O13" s="237" t="s">
        <v>291</v>
      </c>
      <c r="P13" s="77" t="s">
        <v>494</v>
      </c>
      <c r="Q13" s="6" t="str">
        <f t="shared" si="2"/>
        <v>clone</v>
      </c>
      <c r="R13" s="6" t="s">
        <v>10</v>
      </c>
      <c r="S13" s="6" t="s">
        <v>10</v>
      </c>
      <c r="T13" s="6" t="s">
        <v>10</v>
      </c>
      <c r="U13" s="6"/>
      <c r="V13" s="6"/>
      <c r="W13" s="36" t="s">
        <v>10</v>
      </c>
      <c r="X13" s="55" t="s">
        <v>37</v>
      </c>
      <c r="Y13" s="282" t="s">
        <v>19</v>
      </c>
      <c r="Z13" s="283">
        <v>0</v>
      </c>
      <c r="AA13" s="283">
        <v>100</v>
      </c>
      <c r="AB13" s="283"/>
      <c r="AC13" s="284" t="s">
        <v>38</v>
      </c>
      <c r="AD13" s="285">
        <v>0</v>
      </c>
      <c r="AE13" s="285">
        <v>100</v>
      </c>
      <c r="AF13" s="285"/>
      <c r="AG13" s="283" t="s">
        <v>38</v>
      </c>
      <c r="AH13" s="283" t="s">
        <v>38</v>
      </c>
      <c r="AI13" s="286" t="s">
        <v>38</v>
      </c>
      <c r="AJ13" s="250"/>
      <c r="AK13" s="287" t="s">
        <v>38</v>
      </c>
      <c r="AL13" s="250" t="s">
        <v>38</v>
      </c>
      <c r="AM13" s="281"/>
      <c r="AN13" s="250" t="s">
        <v>38</v>
      </c>
    </row>
    <row r="14" spans="1:40" ht="51" x14ac:dyDescent="0.2">
      <c r="A14" s="365" t="s">
        <v>72</v>
      </c>
      <c r="B14" s="277" t="str">
        <f t="shared" si="1"/>
        <v>Indicatore 13 - Inadempimenti rispetto agli obblighi di pagamento dei titoli di debito emessi</v>
      </c>
      <c r="C14" s="21">
        <f t="shared" si="3"/>
        <v>13</v>
      </c>
      <c r="D14" s="78" t="s">
        <v>118</v>
      </c>
      <c r="E14" s="77" t="s">
        <v>65</v>
      </c>
      <c r="F14" s="21" t="s">
        <v>279</v>
      </c>
      <c r="G14" s="202" t="s">
        <v>65</v>
      </c>
      <c r="H14" s="189" t="s">
        <v>119</v>
      </c>
      <c r="I14" s="78"/>
      <c r="J14" s="78"/>
      <c r="K14" s="189" t="s">
        <v>52</v>
      </c>
      <c r="L14" s="189" t="s">
        <v>114</v>
      </c>
      <c r="M14" s="102" t="s">
        <v>69</v>
      </c>
      <c r="N14" s="236"/>
      <c r="O14" s="77" t="s">
        <v>292</v>
      </c>
      <c r="P14" s="77" t="s">
        <v>494</v>
      </c>
      <c r="Q14" s="6" t="str">
        <f t="shared" si="2"/>
        <v>clone</v>
      </c>
      <c r="R14" s="6" t="s">
        <v>10</v>
      </c>
      <c r="S14" s="6" t="s">
        <v>10</v>
      </c>
      <c r="T14" s="6" t="s">
        <v>10</v>
      </c>
      <c r="U14" s="6"/>
      <c r="V14" s="6"/>
      <c r="W14" s="258" t="s">
        <v>4</v>
      </c>
      <c r="X14" s="22"/>
      <c r="Y14" s="33"/>
      <c r="Z14" s="22"/>
      <c r="AA14" s="22"/>
      <c r="AB14" s="22"/>
      <c r="AC14" s="22"/>
      <c r="AD14" s="22"/>
      <c r="AE14" s="22"/>
      <c r="AF14" s="22"/>
      <c r="AG14" s="22"/>
      <c r="AH14" s="22"/>
      <c r="AI14" s="194"/>
      <c r="AJ14" s="81"/>
      <c r="AK14" s="280"/>
      <c r="AL14" s="281"/>
      <c r="AM14" s="281"/>
      <c r="AN14" s="281"/>
    </row>
    <row r="15" spans="1:40" ht="89.25" x14ac:dyDescent="0.2">
      <c r="A15" s="381" t="s">
        <v>72</v>
      </c>
      <c r="B15" s="382" t="str">
        <f t="shared" si="1"/>
        <v>Indicatore 14 - Avvio di una procedura concorsuale per il debitore</v>
      </c>
      <c r="C15" s="21">
        <f t="shared" si="3"/>
        <v>14</v>
      </c>
      <c r="D15" s="78" t="s">
        <v>120</v>
      </c>
      <c r="E15" s="77" t="s">
        <v>58</v>
      </c>
      <c r="F15" s="21" t="s">
        <v>279</v>
      </c>
      <c r="G15" s="202" t="s">
        <v>65</v>
      </c>
      <c r="H15" s="189" t="s">
        <v>121</v>
      </c>
      <c r="I15" s="78"/>
      <c r="J15" s="78"/>
      <c r="K15" s="189" t="s">
        <v>52</v>
      </c>
      <c r="L15" s="47" t="s">
        <v>433</v>
      </c>
      <c r="M15" s="203" t="s">
        <v>259</v>
      </c>
      <c r="N15" s="236"/>
      <c r="O15" s="77" t="s">
        <v>906</v>
      </c>
      <c r="P15" s="216" t="s">
        <v>915</v>
      </c>
      <c r="Q15" s="6">
        <v>1</v>
      </c>
      <c r="R15" s="6" t="s">
        <v>10</v>
      </c>
      <c r="S15" s="6" t="s">
        <v>10</v>
      </c>
      <c r="T15" s="6" t="s">
        <v>10</v>
      </c>
      <c r="U15" s="6"/>
      <c r="V15" s="6"/>
      <c r="W15" s="258" t="s">
        <v>4</v>
      </c>
      <c r="X15" s="22"/>
      <c r="Y15" s="33"/>
      <c r="Z15" s="22"/>
      <c r="AA15" s="22"/>
      <c r="AB15" s="22"/>
      <c r="AC15" s="22"/>
      <c r="AD15" s="22"/>
      <c r="AE15" s="22"/>
      <c r="AF15" s="22"/>
      <c r="AG15" s="22"/>
      <c r="AH15" s="22"/>
      <c r="AI15" s="194"/>
      <c r="AJ15" s="81"/>
      <c r="AK15" s="280"/>
      <c r="AL15" s="281"/>
      <c r="AM15" s="281"/>
      <c r="AN15" s="281"/>
    </row>
    <row r="16" spans="1:40" ht="38.25" x14ac:dyDescent="0.2">
      <c r="A16" s="365" t="s">
        <v>72</v>
      </c>
      <c r="B16" s="277" t="str">
        <f t="shared" si="1"/>
        <v>Indicatore 15 - Gravi fenomeni gestione personale</v>
      </c>
      <c r="C16" s="21">
        <f t="shared" si="3"/>
        <v>15</v>
      </c>
      <c r="D16" s="204" t="s">
        <v>90</v>
      </c>
      <c r="E16" s="77" t="s">
        <v>65</v>
      </c>
      <c r="F16" s="21" t="s">
        <v>279</v>
      </c>
      <c r="G16" s="186" t="s">
        <v>103</v>
      </c>
      <c r="H16" s="238" t="s">
        <v>78</v>
      </c>
      <c r="I16" s="78"/>
      <c r="J16" s="78"/>
      <c r="K16" s="189" t="s">
        <v>52</v>
      </c>
      <c r="L16" s="189" t="s">
        <v>114</v>
      </c>
      <c r="M16" s="102" t="s">
        <v>69</v>
      </c>
      <c r="N16" s="190" t="s">
        <v>98</v>
      </c>
      <c r="O16" s="77" t="s">
        <v>293</v>
      </c>
      <c r="P16" s="77" t="s">
        <v>494</v>
      </c>
      <c r="Q16" s="6" t="str">
        <f t="shared" si="2"/>
        <v>clone</v>
      </c>
      <c r="R16" s="6" t="s">
        <v>10</v>
      </c>
      <c r="S16" s="6" t="s">
        <v>10</v>
      </c>
      <c r="T16" s="6" t="s">
        <v>10</v>
      </c>
      <c r="U16" s="6"/>
      <c r="V16" s="6"/>
      <c r="W16" s="258" t="s">
        <v>4</v>
      </c>
      <c r="X16" s="22"/>
      <c r="Y16" s="33"/>
      <c r="Z16" s="22"/>
      <c r="AA16" s="22"/>
      <c r="AB16" s="22"/>
      <c r="AC16" s="22"/>
      <c r="AD16" s="22"/>
      <c r="AE16" s="22"/>
      <c r="AF16" s="22"/>
      <c r="AG16" s="22"/>
      <c r="AH16" s="22"/>
      <c r="AI16" s="42"/>
      <c r="AJ16" s="22"/>
      <c r="AK16" s="279"/>
      <c r="AL16" s="20"/>
      <c r="AM16" s="20"/>
      <c r="AN16" s="20"/>
    </row>
    <row r="17" spans="1:40" ht="38.25" x14ac:dyDescent="0.2">
      <c r="A17" s="365" t="s">
        <v>72</v>
      </c>
      <c r="B17" s="277" t="str">
        <f t="shared" si="1"/>
        <v>Indicatore 17 - Decanalizzazione ed emissione di portafoglio comodo o abusivo</v>
      </c>
      <c r="C17" s="21">
        <v>17</v>
      </c>
      <c r="D17" s="204" t="s">
        <v>80</v>
      </c>
      <c r="E17" s="77" t="s">
        <v>65</v>
      </c>
      <c r="F17" s="21" t="s">
        <v>279</v>
      </c>
      <c r="G17" s="186" t="s">
        <v>103</v>
      </c>
      <c r="H17" s="238" t="s">
        <v>80</v>
      </c>
      <c r="I17" s="78"/>
      <c r="J17" s="78"/>
      <c r="K17" s="189" t="s">
        <v>52</v>
      </c>
      <c r="L17" s="189" t="s">
        <v>114</v>
      </c>
      <c r="M17" s="102" t="s">
        <v>69</v>
      </c>
      <c r="N17" s="190" t="s">
        <v>98</v>
      </c>
      <c r="O17" s="77" t="s">
        <v>294</v>
      </c>
      <c r="P17" s="77" t="s">
        <v>494</v>
      </c>
      <c r="Q17" s="6" t="str">
        <f t="shared" si="2"/>
        <v>clone</v>
      </c>
      <c r="R17" s="6" t="s">
        <v>10</v>
      </c>
      <c r="S17" s="6" t="s">
        <v>10</v>
      </c>
      <c r="T17" s="6" t="s">
        <v>10</v>
      </c>
      <c r="U17" s="6"/>
      <c r="V17" s="6"/>
      <c r="W17" s="258" t="s">
        <v>4</v>
      </c>
      <c r="X17" s="22"/>
      <c r="Y17" s="33"/>
      <c r="Z17" s="22"/>
      <c r="AA17" s="22"/>
      <c r="AB17" s="22"/>
      <c r="AC17" s="22"/>
      <c r="AD17" s="22"/>
      <c r="AE17" s="22"/>
      <c r="AF17" s="22"/>
      <c r="AG17" s="22"/>
      <c r="AH17" s="22"/>
      <c r="AI17" s="42"/>
      <c r="AJ17" s="22"/>
      <c r="AK17" s="279"/>
      <c r="AL17" s="20"/>
      <c r="AM17" s="20"/>
      <c r="AN17" s="20"/>
    </row>
    <row r="18" spans="1:40" ht="63.75" x14ac:dyDescent="0.2">
      <c r="A18" s="365" t="s">
        <v>72</v>
      </c>
      <c r="B18" s="277" t="str">
        <f t="shared" si="1"/>
        <v>Indicatore 18 - Coinvolgimento in reati gravi con conseguenze economiche e giudiziali</v>
      </c>
      <c r="C18" s="21">
        <f t="shared" si="3"/>
        <v>18</v>
      </c>
      <c r="D18" s="204" t="s">
        <v>91</v>
      </c>
      <c r="E18" s="77" t="s">
        <v>65</v>
      </c>
      <c r="F18" s="21" t="s">
        <v>279</v>
      </c>
      <c r="G18" s="186" t="s">
        <v>103</v>
      </c>
      <c r="H18" s="238" t="s">
        <v>81</v>
      </c>
      <c r="I18" s="78"/>
      <c r="J18" s="78"/>
      <c r="K18" s="189" t="s">
        <v>52</v>
      </c>
      <c r="L18" s="189" t="s">
        <v>114</v>
      </c>
      <c r="M18" s="102" t="s">
        <v>69</v>
      </c>
      <c r="N18" s="190" t="s">
        <v>98</v>
      </c>
      <c r="O18" s="77" t="s">
        <v>295</v>
      </c>
      <c r="P18" s="77" t="s">
        <v>494</v>
      </c>
      <c r="Q18" s="6" t="str">
        <f t="shared" si="2"/>
        <v>clone</v>
      </c>
      <c r="R18" s="6" t="s">
        <v>10</v>
      </c>
      <c r="S18" s="6" t="s">
        <v>10</v>
      </c>
      <c r="T18" s="6" t="s">
        <v>10</v>
      </c>
      <c r="U18" s="6"/>
      <c r="V18" s="6"/>
      <c r="W18" s="258" t="s">
        <v>4</v>
      </c>
      <c r="X18" s="22"/>
      <c r="Y18" s="33"/>
      <c r="Z18" s="22"/>
      <c r="AA18" s="22"/>
      <c r="AB18" s="22"/>
      <c r="AC18" s="22"/>
      <c r="AD18" s="22"/>
      <c r="AE18" s="22"/>
      <c r="AF18" s="22"/>
      <c r="AG18" s="22"/>
      <c r="AH18" s="22"/>
      <c r="AI18" s="42"/>
      <c r="AJ18" s="22"/>
      <c r="AK18" s="279"/>
      <c r="AL18" s="20"/>
      <c r="AM18" s="20"/>
      <c r="AN18" s="20"/>
    </row>
    <row r="19" spans="1:40" ht="38.25" x14ac:dyDescent="0.2">
      <c r="A19" s="384" t="s">
        <v>72</v>
      </c>
      <c r="B19" s="382" t="str">
        <f t="shared" si="1"/>
        <v>Indicatore 19 - Richiesta ammissione ad una procedura concorsuale per il debitore</v>
      </c>
      <c r="C19" s="21">
        <f t="shared" si="3"/>
        <v>19</v>
      </c>
      <c r="D19" s="204" t="s">
        <v>92</v>
      </c>
      <c r="E19" s="77" t="s">
        <v>65</v>
      </c>
      <c r="F19" s="21" t="s">
        <v>279</v>
      </c>
      <c r="G19" s="186" t="s">
        <v>103</v>
      </c>
      <c r="H19" s="238" t="s">
        <v>82</v>
      </c>
      <c r="I19" s="78"/>
      <c r="J19" s="78"/>
      <c r="K19" s="189" t="s">
        <v>52</v>
      </c>
      <c r="L19" s="47" t="s">
        <v>433</v>
      </c>
      <c r="M19" s="203" t="s">
        <v>259</v>
      </c>
      <c r="N19" s="190" t="s">
        <v>98</v>
      </c>
      <c r="O19" s="77" t="s">
        <v>315</v>
      </c>
      <c r="P19" s="77" t="s">
        <v>315</v>
      </c>
      <c r="Q19" s="6" t="s">
        <v>781</v>
      </c>
      <c r="R19" s="6" t="s">
        <v>10</v>
      </c>
      <c r="S19" s="6" t="s">
        <v>10</v>
      </c>
      <c r="T19" s="6" t="s">
        <v>10</v>
      </c>
      <c r="U19" s="6"/>
      <c r="V19" s="6"/>
      <c r="W19" s="258" t="s">
        <v>4</v>
      </c>
      <c r="X19" s="22"/>
      <c r="Y19" s="33"/>
      <c r="Z19" s="22"/>
      <c r="AA19" s="22"/>
      <c r="AB19" s="22"/>
      <c r="AC19" s="22"/>
      <c r="AD19" s="22"/>
      <c r="AE19" s="22"/>
      <c r="AF19" s="22"/>
      <c r="AG19" s="22"/>
      <c r="AH19" s="22"/>
      <c r="AI19" s="42"/>
      <c r="AJ19" s="22"/>
      <c r="AK19" s="279"/>
      <c r="AL19" s="20"/>
      <c r="AM19" s="20"/>
      <c r="AN19" s="20"/>
    </row>
    <row r="20" spans="1:40" ht="38.25" x14ac:dyDescent="0.2">
      <c r="A20" s="384" t="s">
        <v>72</v>
      </c>
      <c r="B20" s="382" t="str">
        <f t="shared" si="1"/>
        <v>Indicatore 20 - Deposito/Pubblicazione di accordo ristrutturazione per liquidazione</v>
      </c>
      <c r="C20" s="21">
        <f t="shared" si="3"/>
        <v>20</v>
      </c>
      <c r="D20" s="204" t="s">
        <v>93</v>
      </c>
      <c r="E20" s="77" t="s">
        <v>65</v>
      </c>
      <c r="F20" s="21" t="s">
        <v>279</v>
      </c>
      <c r="G20" s="186" t="s">
        <v>103</v>
      </c>
      <c r="H20" s="238" t="s">
        <v>83</v>
      </c>
      <c r="I20" s="78"/>
      <c r="J20" s="78"/>
      <c r="K20" s="189" t="s">
        <v>52</v>
      </c>
      <c r="L20" s="47" t="s">
        <v>433</v>
      </c>
      <c r="M20" s="203" t="s">
        <v>259</v>
      </c>
      <c r="N20" s="190" t="s">
        <v>98</v>
      </c>
      <c r="O20" s="77" t="s">
        <v>316</v>
      </c>
      <c r="P20" s="77" t="s">
        <v>316</v>
      </c>
      <c r="Q20" s="6" t="s">
        <v>781</v>
      </c>
      <c r="R20" s="6" t="s">
        <v>10</v>
      </c>
      <c r="S20" s="6" t="s">
        <v>10</v>
      </c>
      <c r="T20" s="6" t="s">
        <v>10</v>
      </c>
      <c r="U20" s="6"/>
      <c r="V20" s="6"/>
      <c r="W20" s="258" t="s">
        <v>4</v>
      </c>
      <c r="X20" s="22"/>
      <c r="Y20" s="33"/>
      <c r="Z20" s="22"/>
      <c r="AA20" s="22"/>
      <c r="AB20" s="22"/>
      <c r="AC20" s="22"/>
      <c r="AD20" s="22"/>
      <c r="AE20" s="22"/>
      <c r="AF20" s="22"/>
      <c r="AG20" s="22"/>
      <c r="AH20" s="22"/>
      <c r="AI20" s="42"/>
      <c r="AJ20" s="22"/>
      <c r="AK20" s="279"/>
      <c r="AL20" s="20"/>
      <c r="AM20" s="20"/>
      <c r="AN20" s="20"/>
    </row>
    <row r="21" spans="1:40" ht="38.25" x14ac:dyDescent="0.2">
      <c r="A21" s="411" t="s">
        <v>72</v>
      </c>
      <c r="B21" s="382" t="s">
        <v>884</v>
      </c>
      <c r="C21" s="21">
        <v>21</v>
      </c>
      <c r="D21" s="204" t="s">
        <v>885</v>
      </c>
      <c r="E21" s="77" t="s">
        <v>65</v>
      </c>
      <c r="F21" s="21" t="s">
        <v>46</v>
      </c>
      <c r="G21" s="186" t="s">
        <v>103</v>
      </c>
      <c r="H21" s="238" t="s">
        <v>886</v>
      </c>
      <c r="I21" s="78"/>
      <c r="J21" s="78"/>
      <c r="K21" s="189" t="s">
        <v>52</v>
      </c>
      <c r="L21" s="47" t="s">
        <v>114</v>
      </c>
      <c r="M21" s="203" t="s">
        <v>69</v>
      </c>
      <c r="N21" s="190" t="s">
        <v>98</v>
      </c>
      <c r="O21" s="55" t="s">
        <v>887</v>
      </c>
      <c r="P21" s="55" t="s">
        <v>899</v>
      </c>
      <c r="Q21" s="6">
        <v>1</v>
      </c>
      <c r="R21" s="6" t="s">
        <v>10</v>
      </c>
      <c r="S21" s="6" t="s">
        <v>10</v>
      </c>
      <c r="T21" s="6" t="s">
        <v>10</v>
      </c>
      <c r="U21" s="6"/>
      <c r="V21" s="6"/>
      <c r="W21" s="407" t="s">
        <v>4</v>
      </c>
      <c r="X21" s="22"/>
      <c r="Y21" s="33"/>
      <c r="Z21" s="22"/>
      <c r="AA21" s="22"/>
      <c r="AB21" s="22"/>
      <c r="AC21" s="22"/>
      <c r="AD21" s="22"/>
      <c r="AE21" s="22"/>
      <c r="AF21" s="22"/>
      <c r="AG21" s="22"/>
      <c r="AH21" s="22"/>
      <c r="AI21" s="42"/>
      <c r="AJ21" s="22"/>
      <c r="AK21" s="279"/>
      <c r="AL21" s="20"/>
      <c r="AM21" s="20"/>
      <c r="AN21" s="20"/>
    </row>
    <row r="22" spans="1:40" ht="38.25" x14ac:dyDescent="0.2">
      <c r="A22" s="365" t="s">
        <v>72</v>
      </c>
      <c r="B22" s="277" t="str">
        <f t="shared" si="1"/>
        <v>Indicatore 22 - Debiti scaduti di importo significativo nei confronti di Enti pubblici</v>
      </c>
      <c r="C22" s="21">
        <v>22</v>
      </c>
      <c r="D22" s="204" t="s">
        <v>94</v>
      </c>
      <c r="E22" s="77" t="s">
        <v>65</v>
      </c>
      <c r="F22" s="21" t="s">
        <v>279</v>
      </c>
      <c r="G22" s="186" t="s">
        <v>103</v>
      </c>
      <c r="H22" s="238" t="s">
        <v>84</v>
      </c>
      <c r="I22" s="78"/>
      <c r="J22" s="78"/>
      <c r="K22" s="189" t="s">
        <v>52</v>
      </c>
      <c r="L22" s="189" t="s">
        <v>114</v>
      </c>
      <c r="M22" s="102" t="s">
        <v>69</v>
      </c>
      <c r="N22" s="190" t="s">
        <v>98</v>
      </c>
      <c r="O22" s="77" t="s">
        <v>296</v>
      </c>
      <c r="P22" s="77" t="s">
        <v>494</v>
      </c>
      <c r="Q22" s="6" t="str">
        <f t="shared" si="2"/>
        <v>clone</v>
      </c>
      <c r="R22" s="6" t="s">
        <v>10</v>
      </c>
      <c r="S22" s="6" t="s">
        <v>10</v>
      </c>
      <c r="T22" s="6" t="s">
        <v>10</v>
      </c>
      <c r="U22" s="6"/>
      <c r="V22" s="6"/>
      <c r="W22" s="258" t="s">
        <v>4</v>
      </c>
      <c r="X22" s="22"/>
      <c r="Y22" s="33"/>
      <c r="Z22" s="22"/>
      <c r="AA22" s="22"/>
      <c r="AB22" s="22"/>
      <c r="AC22" s="22"/>
      <c r="AD22" s="22"/>
      <c r="AE22" s="22"/>
      <c r="AF22" s="22"/>
      <c r="AG22" s="22"/>
      <c r="AH22" s="22"/>
      <c r="AI22" s="42"/>
      <c r="AJ22" s="22"/>
      <c r="AK22" s="279"/>
      <c r="AL22" s="20"/>
      <c r="AM22" s="20"/>
      <c r="AN22" s="20"/>
    </row>
    <row r="23" spans="1:40" ht="51" x14ac:dyDescent="0.2">
      <c r="A23" s="409" t="s">
        <v>72</v>
      </c>
      <c r="B23" s="277" t="str">
        <f>CONCATENATE("Indicatore ",C23," - ",D23)</f>
        <v>Indicatore 23 - Rating</v>
      </c>
      <c r="C23" s="21">
        <v>23</v>
      </c>
      <c r="D23" s="410" t="s">
        <v>907</v>
      </c>
      <c r="E23" s="77" t="s">
        <v>846</v>
      </c>
      <c r="F23" s="21" t="s">
        <v>847</v>
      </c>
      <c r="G23" s="202" t="s">
        <v>65</v>
      </c>
      <c r="H23" s="372" t="s">
        <v>910</v>
      </c>
      <c r="I23" s="78"/>
      <c r="J23" s="78"/>
      <c r="K23" s="189" t="s">
        <v>848</v>
      </c>
      <c r="L23" s="189" t="s">
        <v>433</v>
      </c>
      <c r="M23" s="102" t="s">
        <v>849</v>
      </c>
      <c r="N23" s="236"/>
      <c r="O23" s="77" t="s">
        <v>908</v>
      </c>
      <c r="P23" s="216" t="s">
        <v>914</v>
      </c>
      <c r="Q23" s="6">
        <v>1</v>
      </c>
      <c r="R23" s="6" t="s">
        <v>10</v>
      </c>
      <c r="S23" s="6" t="s">
        <v>10</v>
      </c>
      <c r="T23" s="6" t="s">
        <v>10</v>
      </c>
      <c r="U23" s="6"/>
      <c r="V23" s="6"/>
      <c r="W23" s="407" t="s">
        <v>4</v>
      </c>
      <c r="X23" s="22"/>
      <c r="Y23" s="33"/>
      <c r="Z23" s="22"/>
      <c r="AA23" s="22"/>
      <c r="AB23" s="22"/>
      <c r="AC23" s="22"/>
      <c r="AD23" s="22"/>
      <c r="AE23" s="22"/>
      <c r="AF23" s="22"/>
      <c r="AG23" s="22"/>
      <c r="AH23" s="22"/>
      <c r="AI23" s="42"/>
      <c r="AJ23" s="22"/>
      <c r="AK23" s="279"/>
      <c r="AL23" s="20"/>
      <c r="AM23" s="20"/>
      <c r="AN23" s="20"/>
    </row>
    <row r="24" spans="1:40" ht="25.5" x14ac:dyDescent="0.2">
      <c r="A24" s="365" t="s">
        <v>72</v>
      </c>
      <c r="B24" s="277" t="str">
        <f t="shared" si="1"/>
        <v>Indicatore 26 - Past due public creditors / employees</v>
      </c>
      <c r="C24" s="21">
        <v>26</v>
      </c>
      <c r="D24" s="78" t="s">
        <v>61</v>
      </c>
      <c r="E24" s="77" t="s">
        <v>479</v>
      </c>
      <c r="F24" s="21" t="s">
        <v>279</v>
      </c>
      <c r="G24" s="186" t="s">
        <v>103</v>
      </c>
      <c r="H24" s="189" t="s">
        <v>128</v>
      </c>
      <c r="I24" s="78"/>
      <c r="J24" s="78"/>
      <c r="K24" s="189" t="s">
        <v>52</v>
      </c>
      <c r="L24" s="189" t="s">
        <v>114</v>
      </c>
      <c r="M24" s="102" t="s">
        <v>69</v>
      </c>
      <c r="N24" s="190" t="s">
        <v>98</v>
      </c>
      <c r="O24" s="77" t="s">
        <v>297</v>
      </c>
      <c r="P24" s="77" t="s">
        <v>494</v>
      </c>
      <c r="Q24" s="6" t="str">
        <f t="shared" si="2"/>
        <v>clone</v>
      </c>
      <c r="R24" s="6" t="s">
        <v>10</v>
      </c>
      <c r="S24" s="6" t="s">
        <v>10</v>
      </c>
      <c r="T24" s="6" t="s">
        <v>10</v>
      </c>
      <c r="U24" s="6"/>
      <c r="V24" s="6"/>
      <c r="W24" s="258" t="s">
        <v>4</v>
      </c>
      <c r="X24" s="22"/>
      <c r="Y24" s="33"/>
      <c r="Z24" s="22"/>
      <c r="AA24" s="22"/>
      <c r="AB24" s="22"/>
      <c r="AC24" s="22"/>
      <c r="AD24" s="22"/>
      <c r="AE24" s="22"/>
      <c r="AF24" s="22"/>
      <c r="AG24" s="22"/>
      <c r="AH24" s="22"/>
      <c r="AI24" s="42"/>
      <c r="AJ24" s="22"/>
      <c r="AK24" s="279"/>
      <c r="AL24" s="20"/>
      <c r="AM24" s="20"/>
      <c r="AN24" s="20"/>
    </row>
    <row r="25" spans="1:40" ht="25.5" x14ac:dyDescent="0.2">
      <c r="A25" s="365" t="s">
        <v>72</v>
      </c>
      <c r="B25" s="277" t="str">
        <f t="shared" si="1"/>
        <v>Indicatore 27 - Collateral Value Decrease</v>
      </c>
      <c r="C25" s="21">
        <v>27</v>
      </c>
      <c r="D25" s="78" t="s">
        <v>62</v>
      </c>
      <c r="E25" s="77" t="s">
        <v>480</v>
      </c>
      <c r="F25" s="21" t="s">
        <v>279</v>
      </c>
      <c r="G25" s="186" t="s">
        <v>103</v>
      </c>
      <c r="H25" s="189" t="s">
        <v>130</v>
      </c>
      <c r="I25" s="78"/>
      <c r="J25" s="78"/>
      <c r="K25" s="189" t="s">
        <v>52</v>
      </c>
      <c r="L25" s="189" t="s">
        <v>114</v>
      </c>
      <c r="M25" s="102" t="s">
        <v>69</v>
      </c>
      <c r="N25" s="190" t="s">
        <v>98</v>
      </c>
      <c r="O25" s="77" t="s">
        <v>298</v>
      </c>
      <c r="P25" s="77" t="s">
        <v>494</v>
      </c>
      <c r="Q25" s="6" t="str">
        <f t="shared" si="2"/>
        <v>clone</v>
      </c>
      <c r="R25" s="6" t="s">
        <v>10</v>
      </c>
      <c r="S25" s="6" t="s">
        <v>10</v>
      </c>
      <c r="T25" s="6" t="s">
        <v>10</v>
      </c>
      <c r="U25" s="6"/>
      <c r="V25" s="6"/>
      <c r="W25" s="258" t="s">
        <v>4</v>
      </c>
      <c r="X25" s="22"/>
      <c r="Y25" s="33"/>
      <c r="Z25" s="22"/>
      <c r="AA25" s="22"/>
      <c r="AB25" s="22"/>
      <c r="AC25" s="22"/>
      <c r="AD25" s="22"/>
      <c r="AE25" s="22"/>
      <c r="AF25" s="22"/>
      <c r="AG25" s="22"/>
      <c r="AH25" s="22"/>
      <c r="AI25" s="42"/>
      <c r="AJ25" s="22"/>
      <c r="AK25" s="279"/>
      <c r="AL25" s="20"/>
      <c r="AM25" s="20"/>
      <c r="AN25" s="20"/>
    </row>
    <row r="26" spans="1:40" ht="25.5" x14ac:dyDescent="0.2">
      <c r="A26" s="365" t="s">
        <v>72</v>
      </c>
      <c r="B26" s="277" t="str">
        <f t="shared" si="1"/>
        <v>Indicatore 28 - Delta Cashflow</v>
      </c>
      <c r="C26" s="21">
        <v>28</v>
      </c>
      <c r="D26" s="78" t="s">
        <v>63</v>
      </c>
      <c r="E26" s="77" t="s">
        <v>481</v>
      </c>
      <c r="F26" s="21" t="s">
        <v>279</v>
      </c>
      <c r="G26" s="186" t="s">
        <v>103</v>
      </c>
      <c r="H26" s="189" t="s">
        <v>129</v>
      </c>
      <c r="I26" s="78"/>
      <c r="J26" s="78"/>
      <c r="K26" s="189" t="s">
        <v>52</v>
      </c>
      <c r="L26" s="189" t="s">
        <v>114</v>
      </c>
      <c r="M26" s="102" t="s">
        <v>69</v>
      </c>
      <c r="N26" s="190" t="s">
        <v>98</v>
      </c>
      <c r="O26" s="77" t="s">
        <v>299</v>
      </c>
      <c r="P26" s="77" t="s">
        <v>494</v>
      </c>
      <c r="Q26" s="6" t="str">
        <f t="shared" si="2"/>
        <v>clone</v>
      </c>
      <c r="R26" s="6" t="s">
        <v>10</v>
      </c>
      <c r="S26" s="6" t="s">
        <v>10</v>
      </c>
      <c r="T26" s="6" t="s">
        <v>10</v>
      </c>
      <c r="U26" s="6"/>
      <c r="V26" s="6"/>
      <c r="W26" s="258" t="s">
        <v>4</v>
      </c>
      <c r="X26" s="22"/>
      <c r="Y26" s="33"/>
      <c r="Z26" s="22"/>
      <c r="AA26" s="22"/>
      <c r="AB26" s="22"/>
      <c r="AC26" s="22"/>
      <c r="AD26" s="22"/>
      <c r="AE26" s="22"/>
      <c r="AF26" s="22"/>
      <c r="AG26" s="22"/>
      <c r="AH26" s="22"/>
      <c r="AI26" s="42"/>
      <c r="AJ26" s="22"/>
      <c r="AK26" s="279"/>
      <c r="AL26" s="20"/>
      <c r="AM26" s="20"/>
      <c r="AN26" s="20"/>
    </row>
    <row r="27" spans="1:40" ht="51" x14ac:dyDescent="0.2">
      <c r="A27" s="365" t="s">
        <v>72</v>
      </c>
      <c r="B27" s="277" t="str">
        <f t="shared" si="1"/>
        <v>Indicatore 29 - Covenant Breach</v>
      </c>
      <c r="C27" s="21">
        <v>29</v>
      </c>
      <c r="D27" s="78" t="s">
        <v>64</v>
      </c>
      <c r="E27" s="77" t="s">
        <v>482</v>
      </c>
      <c r="F27" s="21" t="s">
        <v>279</v>
      </c>
      <c r="G27" s="186" t="s">
        <v>103</v>
      </c>
      <c r="H27" s="189" t="s">
        <v>151</v>
      </c>
      <c r="I27" s="78"/>
      <c r="J27" s="78"/>
      <c r="K27" s="189" t="s">
        <v>52</v>
      </c>
      <c r="L27" s="189" t="s">
        <v>433</v>
      </c>
      <c r="M27" s="102" t="s">
        <v>70</v>
      </c>
      <c r="N27" s="236" t="s">
        <v>64</v>
      </c>
      <c r="O27" s="77" t="s">
        <v>300</v>
      </c>
      <c r="P27" s="77" t="s">
        <v>494</v>
      </c>
      <c r="Q27" s="6" t="str">
        <f t="shared" si="2"/>
        <v>clone</v>
      </c>
      <c r="R27" s="6" t="s">
        <v>10</v>
      </c>
      <c r="S27" s="6" t="s">
        <v>10</v>
      </c>
      <c r="T27" s="6" t="s">
        <v>10</v>
      </c>
      <c r="U27" s="6"/>
      <c r="V27" s="6"/>
      <c r="W27" s="258" t="s">
        <v>4</v>
      </c>
      <c r="X27" s="22"/>
      <c r="Y27" s="33"/>
      <c r="Z27" s="22"/>
      <c r="AA27" s="22"/>
      <c r="AB27" s="22"/>
      <c r="AC27" s="22"/>
      <c r="AD27" s="22"/>
      <c r="AE27" s="22"/>
      <c r="AF27" s="22"/>
      <c r="AG27" s="22"/>
      <c r="AH27" s="22"/>
      <c r="AI27" s="42"/>
      <c r="AJ27" s="22"/>
      <c r="AK27" s="279"/>
      <c r="AL27" s="20"/>
      <c r="AM27" s="20"/>
      <c r="AN27" s="20"/>
    </row>
    <row r="28" spans="1:40" ht="25.5" x14ac:dyDescent="0.2">
      <c r="A28" s="411" t="s">
        <v>72</v>
      </c>
      <c r="B28" s="277" t="s">
        <v>888</v>
      </c>
      <c r="C28" s="21">
        <v>30</v>
      </c>
      <c r="D28" s="78" t="s">
        <v>889</v>
      </c>
      <c r="E28" s="77" t="s">
        <v>890</v>
      </c>
      <c r="F28" s="21" t="s">
        <v>39</v>
      </c>
      <c r="G28" s="186" t="s">
        <v>103</v>
      </c>
      <c r="H28" s="187" t="s">
        <v>891</v>
      </c>
      <c r="I28" s="188"/>
      <c r="J28" s="188"/>
      <c r="K28" s="189" t="s">
        <v>52</v>
      </c>
      <c r="L28" s="189" t="s">
        <v>114</v>
      </c>
      <c r="M28" s="102" t="s">
        <v>69</v>
      </c>
      <c r="N28" s="190" t="s">
        <v>98</v>
      </c>
      <c r="O28" s="77" t="s">
        <v>892</v>
      </c>
      <c r="P28" s="77" t="s">
        <v>900</v>
      </c>
      <c r="Q28" s="6">
        <v>1</v>
      </c>
      <c r="R28" s="6" t="s">
        <v>10</v>
      </c>
      <c r="S28" s="6" t="s">
        <v>10</v>
      </c>
      <c r="T28" s="6" t="s">
        <v>10</v>
      </c>
      <c r="U28" s="6"/>
      <c r="V28" s="6"/>
      <c r="W28" s="407" t="s">
        <v>4</v>
      </c>
      <c r="X28" s="22"/>
      <c r="Y28" s="34"/>
      <c r="Z28" s="23"/>
      <c r="AA28" s="23"/>
      <c r="AB28" s="23"/>
      <c r="AC28" s="23"/>
      <c r="AD28" s="23"/>
      <c r="AE28" s="23"/>
      <c r="AF28" s="22"/>
      <c r="AG28" s="23"/>
      <c r="AH28" s="23"/>
      <c r="AI28" s="43"/>
      <c r="AJ28" s="22"/>
      <c r="AK28" s="279"/>
      <c r="AL28" s="20"/>
      <c r="AM28" s="20"/>
      <c r="AN28" s="20"/>
    </row>
    <row r="29" spans="1:40" s="289" customFormat="1" ht="25.5" x14ac:dyDescent="0.2">
      <c r="A29" s="384" t="s">
        <v>72</v>
      </c>
      <c r="B29" s="382" t="str">
        <f>CONCATENATE("Indicatore ",C29," - ",D29)</f>
        <v>Indicatore 31 - Covenant non rispettato e non sanato</v>
      </c>
      <c r="C29" s="21">
        <v>31</v>
      </c>
      <c r="D29" s="78" t="s">
        <v>152</v>
      </c>
      <c r="E29" s="77" t="s">
        <v>65</v>
      </c>
      <c r="F29" s="21" t="s">
        <v>279</v>
      </c>
      <c r="G29" s="186" t="s">
        <v>103</v>
      </c>
      <c r="H29" s="187" t="s">
        <v>154</v>
      </c>
      <c r="I29" s="188"/>
      <c r="J29" s="188"/>
      <c r="K29" s="189" t="s">
        <v>52</v>
      </c>
      <c r="L29" s="189" t="s">
        <v>114</v>
      </c>
      <c r="M29" s="102" t="s">
        <v>69</v>
      </c>
      <c r="N29" s="190"/>
      <c r="O29" s="77" t="s">
        <v>301</v>
      </c>
      <c r="P29" s="77" t="s">
        <v>778</v>
      </c>
      <c r="Q29" s="6">
        <v>1</v>
      </c>
      <c r="R29" s="6" t="s">
        <v>10</v>
      </c>
      <c r="S29" s="6" t="s">
        <v>10</v>
      </c>
      <c r="T29" s="6" t="s">
        <v>10</v>
      </c>
      <c r="U29" s="6"/>
      <c r="V29" s="6"/>
      <c r="W29" s="407" t="s">
        <v>4</v>
      </c>
      <c r="X29" s="78"/>
      <c r="Y29" s="191"/>
      <c r="Z29" s="188"/>
      <c r="AA29" s="188"/>
      <c r="AB29" s="188"/>
      <c r="AC29" s="188"/>
      <c r="AD29" s="188"/>
      <c r="AE29" s="188"/>
      <c r="AF29" s="78"/>
      <c r="AG29" s="188"/>
      <c r="AH29" s="188"/>
      <c r="AI29" s="192"/>
      <c r="AJ29" s="78"/>
      <c r="AK29" s="288"/>
      <c r="AL29" s="236"/>
      <c r="AM29" s="236"/>
      <c r="AN29" s="236"/>
    </row>
    <row r="30" spans="1:40" ht="25.5" x14ac:dyDescent="0.2">
      <c r="A30" s="365" t="s">
        <v>72</v>
      </c>
      <c r="B30" s="277" t="str">
        <f t="shared" si="1"/>
        <v>Indicatore 34 - Incrocio Assegni bancari</v>
      </c>
      <c r="C30" s="21">
        <v>34</v>
      </c>
      <c r="D30" s="78" t="s">
        <v>142</v>
      </c>
      <c r="E30" s="77" t="s">
        <v>65</v>
      </c>
      <c r="F30" s="21" t="s">
        <v>279</v>
      </c>
      <c r="G30" s="186" t="s">
        <v>103</v>
      </c>
      <c r="H30" s="187" t="s">
        <v>144</v>
      </c>
      <c r="I30" s="188"/>
      <c r="J30" s="188"/>
      <c r="K30" s="189" t="s">
        <v>52</v>
      </c>
      <c r="L30" s="189" t="s">
        <v>109</v>
      </c>
      <c r="M30" s="102" t="s">
        <v>69</v>
      </c>
      <c r="N30" s="190" t="s">
        <v>98</v>
      </c>
      <c r="O30" s="77" t="s">
        <v>302</v>
      </c>
      <c r="P30" s="77" t="s">
        <v>494</v>
      </c>
      <c r="Q30" s="6" t="str">
        <f t="shared" si="2"/>
        <v>clone</v>
      </c>
      <c r="R30" s="6" t="s">
        <v>10</v>
      </c>
      <c r="S30" s="6" t="s">
        <v>10</v>
      </c>
      <c r="T30" s="6" t="s">
        <v>10</v>
      </c>
      <c r="U30" s="6"/>
      <c r="V30" s="6"/>
      <c r="W30" s="258" t="s">
        <v>4</v>
      </c>
      <c r="X30" s="22"/>
      <c r="Y30" s="34"/>
      <c r="Z30" s="23"/>
      <c r="AA30" s="23"/>
      <c r="AB30" s="23"/>
      <c r="AC30" s="23"/>
      <c r="AD30" s="23"/>
      <c r="AE30" s="23"/>
      <c r="AF30" s="22"/>
      <c r="AG30" s="23"/>
      <c r="AH30" s="23"/>
      <c r="AI30" s="43"/>
      <c r="AJ30" s="22"/>
      <c r="AK30" s="279"/>
      <c r="AL30" s="20"/>
      <c r="AM30" s="20"/>
      <c r="AN30" s="20"/>
    </row>
    <row r="31" spans="1:40" ht="76.5" x14ac:dyDescent="0.2">
      <c r="A31" s="365" t="s">
        <v>72</v>
      </c>
      <c r="B31" s="277" t="str">
        <f t="shared" si="1"/>
        <v>Indicatore 35 - Coinvolgimento famigliari in reati gravi</v>
      </c>
      <c r="C31" s="21">
        <f>C30+1</f>
        <v>35</v>
      </c>
      <c r="D31" s="78" t="s">
        <v>143</v>
      </c>
      <c r="E31" s="77" t="s">
        <v>65</v>
      </c>
      <c r="F31" s="21" t="s">
        <v>279</v>
      </c>
      <c r="G31" s="186" t="s">
        <v>103</v>
      </c>
      <c r="H31" s="187" t="s">
        <v>145</v>
      </c>
      <c r="I31" s="188"/>
      <c r="J31" s="188"/>
      <c r="K31" s="189" t="s">
        <v>52</v>
      </c>
      <c r="L31" s="189" t="s">
        <v>109</v>
      </c>
      <c r="M31" s="102" t="s">
        <v>69</v>
      </c>
      <c r="N31" s="190" t="s">
        <v>98</v>
      </c>
      <c r="O31" s="77" t="s">
        <v>303</v>
      </c>
      <c r="P31" s="77" t="s">
        <v>494</v>
      </c>
      <c r="Q31" s="6" t="str">
        <f t="shared" si="2"/>
        <v>clone</v>
      </c>
      <c r="R31" s="6" t="s">
        <v>10</v>
      </c>
      <c r="S31" s="6" t="s">
        <v>10</v>
      </c>
      <c r="T31" s="6" t="s">
        <v>10</v>
      </c>
      <c r="U31" s="6"/>
      <c r="V31" s="6"/>
      <c r="W31" s="258" t="s">
        <v>4</v>
      </c>
      <c r="X31" s="22"/>
      <c r="Y31" s="34"/>
      <c r="Z31" s="23"/>
      <c r="AA31" s="23"/>
      <c r="AB31" s="23"/>
      <c r="AC31" s="23"/>
      <c r="AD31" s="23"/>
      <c r="AE31" s="23"/>
      <c r="AF31" s="22"/>
      <c r="AG31" s="23"/>
      <c r="AH31" s="23"/>
      <c r="AI31" s="43"/>
      <c r="AJ31" s="22"/>
      <c r="AK31" s="279"/>
      <c r="AL31" s="20"/>
      <c r="AM31" s="20"/>
      <c r="AN31" s="20"/>
    </row>
    <row r="32" spans="1:40" s="289" customFormat="1" ht="153" x14ac:dyDescent="0.2">
      <c r="A32" s="411" t="s">
        <v>72</v>
      </c>
      <c r="B32" s="382" t="str">
        <f t="shared" si="1"/>
        <v>Indicatore 36 - Avvio procedura concorsuale con soglie</v>
      </c>
      <c r="C32" s="21">
        <f>C31+1</f>
        <v>36</v>
      </c>
      <c r="D32" s="78" t="s">
        <v>893</v>
      </c>
      <c r="E32" s="77" t="s">
        <v>58</v>
      </c>
      <c r="F32" s="21" t="s">
        <v>97</v>
      </c>
      <c r="G32" s="186" t="s">
        <v>103</v>
      </c>
      <c r="H32" s="187" t="s">
        <v>894</v>
      </c>
      <c r="I32" s="188"/>
      <c r="J32" s="188"/>
      <c r="K32" s="189" t="s">
        <v>895</v>
      </c>
      <c r="L32" s="189" t="s">
        <v>109</v>
      </c>
      <c r="M32" s="102" t="s">
        <v>896</v>
      </c>
      <c r="N32" s="190" t="s">
        <v>98</v>
      </c>
      <c r="O32" s="77" t="s">
        <v>897</v>
      </c>
      <c r="P32" s="77" t="s">
        <v>901</v>
      </c>
      <c r="Q32" s="6">
        <v>1</v>
      </c>
      <c r="R32" s="6" t="s">
        <v>10</v>
      </c>
      <c r="S32" s="6" t="s">
        <v>10</v>
      </c>
      <c r="T32" s="6" t="s">
        <v>10</v>
      </c>
      <c r="U32" s="6"/>
      <c r="V32" s="6"/>
      <c r="W32" s="407" t="s">
        <v>4</v>
      </c>
      <c r="X32" s="78"/>
      <c r="Y32" s="191"/>
      <c r="Z32" s="188"/>
      <c r="AA32" s="188"/>
      <c r="AB32" s="188"/>
      <c r="AC32" s="188"/>
      <c r="AD32" s="188"/>
      <c r="AE32" s="188"/>
      <c r="AF32" s="78"/>
      <c r="AG32" s="188"/>
      <c r="AH32" s="188"/>
      <c r="AI32" s="192"/>
      <c r="AJ32" s="78"/>
      <c r="AK32" s="288"/>
      <c r="AL32" s="236"/>
      <c r="AM32" s="236"/>
      <c r="AN32" s="236"/>
    </row>
  </sheetData>
  <autoFilter ref="A2:AN32"/>
  <mergeCells count="4">
    <mergeCell ref="Y1:AB1"/>
    <mergeCell ref="AC1:AF1"/>
    <mergeCell ref="AG1:AJ1"/>
    <mergeCell ref="AK1:AN1"/>
  </mergeCells>
  <conditionalFormatting sqref="T1:T2 T33:T1048576">
    <cfRule type="cellIs" dxfId="91" priority="30" operator="equal">
      <formula>"OK"</formula>
    </cfRule>
    <cfRule type="cellIs" dxfId="90" priority="32" operator="equal">
      <formula>"OK"</formula>
    </cfRule>
  </conditionalFormatting>
  <conditionalFormatting sqref="Q33:S1048576 Q1:S2 Q4:R4 R5:R7 Q22:R22 R21 Q24:R27 R23 R28 Q29:R31 Q8:R20">
    <cfRule type="cellIs" dxfId="89" priority="31" operator="equal">
      <formula>"Y"</formula>
    </cfRule>
  </conditionalFormatting>
  <conditionalFormatting sqref="Q3:R3">
    <cfRule type="cellIs" dxfId="88" priority="12" operator="equal">
      <formula>"Y"</formula>
    </cfRule>
  </conditionalFormatting>
  <conditionalFormatting sqref="R32">
    <cfRule type="cellIs" dxfId="87" priority="10" operator="equal">
      <formula>"Y"</formula>
    </cfRule>
  </conditionalFormatting>
  <conditionalFormatting sqref="Q5:Q7">
    <cfRule type="cellIs" dxfId="86" priority="9" operator="equal">
      <formula>"Y"</formula>
    </cfRule>
  </conditionalFormatting>
  <conditionalFormatting sqref="Q21">
    <cfRule type="cellIs" dxfId="85" priority="7" operator="equal">
      <formula>"Y"</formula>
    </cfRule>
  </conditionalFormatting>
  <conditionalFormatting sqref="Q28">
    <cfRule type="cellIs" dxfId="84" priority="5" operator="equal">
      <formula>"Y"</formula>
    </cfRule>
  </conditionalFormatting>
  <conditionalFormatting sqref="Q32">
    <cfRule type="cellIs" dxfId="83" priority="3" operator="equal">
      <formula>"Y"</formula>
    </cfRule>
  </conditionalFormatting>
  <conditionalFormatting sqref="Q23">
    <cfRule type="cellIs" dxfId="82" priority="2" operator="equal">
      <formula>"Y"</formula>
    </cfRule>
  </conditionalFormatting>
  <conditionalFormatting sqref="S3:T32">
    <cfRule type="cellIs" dxfId="81" priority="1" operator="equal">
      <formula>"Y"</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33"/>
  <sheetViews>
    <sheetView tabSelected="1" zoomScale="70" zoomScaleNormal="70" zoomScalePageLayoutView="70" workbookViewId="0">
      <pane xSplit="3" ySplit="2" topLeftCell="P15" activePane="bottomRight" state="frozen"/>
      <selection pane="topRight" activeCell="D1" sqref="D1"/>
      <selection pane="bottomLeft" activeCell="A3" sqref="A3"/>
      <selection pane="bottomRight" activeCell="B32" sqref="B32"/>
    </sheetView>
  </sheetViews>
  <sheetFormatPr defaultColWidth="8.625" defaultRowHeight="12.75" x14ac:dyDescent="0.2"/>
  <cols>
    <col min="1" max="1" width="16.625" style="25" bestFit="1" customWidth="1"/>
    <col min="2" max="2" width="52.5" style="76" customWidth="1"/>
    <col min="3" max="3" width="6.5" style="4" bestFit="1" customWidth="1"/>
    <col min="4" max="4" width="29.625" style="25" bestFit="1" customWidth="1"/>
    <col min="5" max="5" width="12.625" style="27" bestFit="1" customWidth="1"/>
    <col min="6" max="6" width="17.875" style="4" bestFit="1" customWidth="1"/>
    <col min="7" max="7" width="55.125" style="27" bestFit="1" customWidth="1"/>
    <col min="8" max="8" width="78.75" style="50" customWidth="1"/>
    <col min="9" max="9" width="57.625" style="62" customWidth="1"/>
    <col min="10" max="10" width="28" style="45" customWidth="1"/>
    <col min="11" max="12" width="17.125" style="31" customWidth="1"/>
    <col min="13" max="13" width="26.375" style="27" bestFit="1" customWidth="1"/>
    <col min="14" max="14" width="56.625" style="4" customWidth="1"/>
    <col min="15" max="15" width="34.625" style="49" customWidth="1"/>
    <col min="16" max="16" width="41.875" style="49" customWidth="1"/>
    <col min="17" max="18" width="13.125" style="69" customWidth="1"/>
    <col min="19" max="19" width="14.875" style="69" customWidth="1"/>
    <col min="20" max="20" width="15.625" style="69" customWidth="1"/>
    <col min="21" max="21" width="22" style="69" customWidth="1"/>
    <col min="22" max="22" width="18.875" style="69" customWidth="1"/>
    <col min="23" max="23" width="7.75" style="69" bestFit="1" customWidth="1"/>
    <col min="24" max="24" width="7" style="69" bestFit="1" customWidth="1"/>
    <col min="25" max="25" width="20" style="11" bestFit="1" customWidth="1"/>
    <col min="26" max="26" width="68.75" style="11" bestFit="1" customWidth="1"/>
    <col min="27" max="27" width="12.25" style="11" bestFit="1" customWidth="1"/>
    <col min="28" max="28" width="11" style="4" customWidth="1"/>
    <col min="29" max="31" width="8.625" style="4"/>
    <col min="32" max="32" width="13.375" style="4" customWidth="1"/>
    <col min="33" max="36" width="8.625" style="4"/>
    <col min="37" max="37" width="15.875" style="11" customWidth="1"/>
    <col min="38" max="38" width="18.25" style="11" customWidth="1"/>
    <col min="39" max="39" width="14.625" style="11" customWidth="1"/>
    <col min="40" max="40" width="17.375" style="11" customWidth="1"/>
    <col min="41" max="41" width="50.625" style="4" bestFit="1" customWidth="1"/>
    <col min="42" max="16384" width="8.625" style="4"/>
  </cols>
  <sheetData>
    <row r="1" spans="1:41" ht="13.5" thickBot="1" x14ac:dyDescent="0.25">
      <c r="B1" s="4"/>
      <c r="O1" s="27"/>
      <c r="P1" s="27"/>
      <c r="Y1" s="70"/>
      <c r="Z1" s="70"/>
      <c r="AB1" s="449" t="s">
        <v>12</v>
      </c>
      <c r="AC1" s="449"/>
      <c r="AD1" s="449"/>
      <c r="AE1" s="449" t="s">
        <v>13</v>
      </c>
      <c r="AF1" s="449"/>
      <c r="AG1" s="449"/>
      <c r="AH1" s="449" t="s">
        <v>14</v>
      </c>
      <c r="AI1" s="449"/>
      <c r="AJ1" s="449"/>
      <c r="AK1" s="105" t="s">
        <v>136</v>
      </c>
      <c r="AL1" s="105" t="s">
        <v>136</v>
      </c>
      <c r="AM1" s="105" t="s">
        <v>139</v>
      </c>
      <c r="AN1" s="105" t="s">
        <v>140</v>
      </c>
    </row>
    <row r="2" spans="1:41" s="278" customFormat="1" ht="25.5" x14ac:dyDescent="0.2">
      <c r="A2" s="44" t="s">
        <v>71</v>
      </c>
      <c r="B2" s="1" t="s">
        <v>101</v>
      </c>
      <c r="C2" s="1" t="s">
        <v>6</v>
      </c>
      <c r="D2" s="24" t="s">
        <v>100</v>
      </c>
      <c r="E2" s="28" t="s">
        <v>45</v>
      </c>
      <c r="F2" s="1" t="s">
        <v>0</v>
      </c>
      <c r="G2" s="52" t="s">
        <v>43</v>
      </c>
      <c r="H2" s="52" t="s">
        <v>3</v>
      </c>
      <c r="I2" s="52" t="s">
        <v>31</v>
      </c>
      <c r="J2" s="53" t="s">
        <v>32</v>
      </c>
      <c r="K2" s="199" t="s">
        <v>1</v>
      </c>
      <c r="L2" s="48" t="s">
        <v>102</v>
      </c>
      <c r="M2" s="19" t="s">
        <v>44</v>
      </c>
      <c r="N2" s="15" t="s">
        <v>5</v>
      </c>
      <c r="O2" s="58" t="s">
        <v>2</v>
      </c>
      <c r="P2" s="383" t="s">
        <v>779</v>
      </c>
      <c r="Q2" s="71" t="s">
        <v>278</v>
      </c>
      <c r="R2" s="71" t="s">
        <v>9</v>
      </c>
      <c r="S2" s="71" t="s">
        <v>7</v>
      </c>
      <c r="T2" s="71" t="s">
        <v>134</v>
      </c>
      <c r="U2" s="71" t="s">
        <v>135</v>
      </c>
      <c r="V2" s="71" t="s">
        <v>8</v>
      </c>
      <c r="W2" s="72" t="s">
        <v>146</v>
      </c>
      <c r="X2" s="106" t="s">
        <v>147</v>
      </c>
      <c r="Y2" s="270" t="s">
        <v>15</v>
      </c>
      <c r="Z2" s="270" t="s">
        <v>33</v>
      </c>
      <c r="AA2" s="290" t="s">
        <v>141</v>
      </c>
      <c r="AB2" s="291" t="s">
        <v>16</v>
      </c>
      <c r="AC2" s="291" t="s">
        <v>17</v>
      </c>
      <c r="AD2" s="291" t="s">
        <v>18</v>
      </c>
      <c r="AE2" s="291" t="s">
        <v>16</v>
      </c>
      <c r="AF2" s="291" t="s">
        <v>17</v>
      </c>
      <c r="AG2" s="291" t="s">
        <v>18</v>
      </c>
      <c r="AH2" s="291" t="s">
        <v>16</v>
      </c>
      <c r="AI2" s="291" t="s">
        <v>17</v>
      </c>
      <c r="AJ2" s="291" t="s">
        <v>18</v>
      </c>
      <c r="AK2" s="104" t="s">
        <v>137</v>
      </c>
      <c r="AL2" s="104" t="s">
        <v>138</v>
      </c>
      <c r="AM2" s="104" t="s">
        <v>137</v>
      </c>
      <c r="AN2" s="104" t="s">
        <v>137</v>
      </c>
      <c r="AO2" s="4"/>
    </row>
    <row r="3" spans="1:41" s="2" customFormat="1" ht="25.5" x14ac:dyDescent="0.2">
      <c r="A3" s="241" t="s">
        <v>35</v>
      </c>
      <c r="B3" s="212" t="str">
        <f t="shared" ref="B3:B33" si="0">CONCATENATE("Indicatore ",C3," - ",D3)</f>
        <v>Indicatore 200 - XRA_MEANMISS_SCONF_L3M</v>
      </c>
      <c r="C3" s="213">
        <v>200</v>
      </c>
      <c r="D3" s="47" t="s">
        <v>335</v>
      </c>
      <c r="E3" s="79" t="s">
        <v>65</v>
      </c>
      <c r="F3" s="21" t="s">
        <v>117</v>
      </c>
      <c r="G3" s="214" t="s">
        <v>103</v>
      </c>
      <c r="H3" s="59" t="s">
        <v>218</v>
      </c>
      <c r="I3" s="54" t="s">
        <v>337</v>
      </c>
      <c r="J3" s="26" t="s">
        <v>28</v>
      </c>
      <c r="K3" s="199" t="s">
        <v>493</v>
      </c>
      <c r="L3" s="47" t="s">
        <v>328</v>
      </c>
      <c r="M3" s="292" t="s">
        <v>626</v>
      </c>
      <c r="N3" s="100" t="s">
        <v>329</v>
      </c>
      <c r="O3" s="47" t="s">
        <v>340</v>
      </c>
      <c r="P3" s="390" t="s">
        <v>494</v>
      </c>
      <c r="Q3" s="6" t="s">
        <v>812</v>
      </c>
      <c r="R3" s="6" t="s">
        <v>10</v>
      </c>
      <c r="S3" s="6" t="s">
        <v>10</v>
      </c>
      <c r="T3" s="6"/>
      <c r="U3" s="6"/>
      <c r="V3" s="6"/>
      <c r="W3" s="6"/>
      <c r="X3" s="6"/>
      <c r="Y3" s="377"/>
      <c r="Z3" s="55" t="s">
        <v>194</v>
      </c>
      <c r="AA3" s="293" t="s">
        <v>587</v>
      </c>
      <c r="AB3" s="294" t="s">
        <v>28</v>
      </c>
      <c r="AC3" s="294" t="s">
        <v>28</v>
      </c>
      <c r="AD3" s="294" t="s">
        <v>28</v>
      </c>
      <c r="AE3" s="294" t="s">
        <v>28</v>
      </c>
      <c r="AF3" s="294" t="s">
        <v>28</v>
      </c>
      <c r="AG3" s="294" t="s">
        <v>28</v>
      </c>
      <c r="AH3" s="294" t="s">
        <v>28</v>
      </c>
      <c r="AI3" s="294" t="s">
        <v>28</v>
      </c>
      <c r="AJ3" s="294" t="s">
        <v>28</v>
      </c>
      <c r="AK3" s="295"/>
      <c r="AL3" s="293"/>
      <c r="AM3" s="296"/>
      <c r="AN3" s="297"/>
    </row>
    <row r="4" spans="1:41" s="2" customFormat="1" ht="25.5" x14ac:dyDescent="0.2">
      <c r="A4" s="241" t="s">
        <v>35</v>
      </c>
      <c r="B4" s="212" t="str">
        <f t="shared" si="0"/>
        <v>Indicatore 203 - XRA_MAX_NUM_GG_L3M</v>
      </c>
      <c r="C4" s="213">
        <f>'Indicatore Simulativi'!C4+1</f>
        <v>203</v>
      </c>
      <c r="D4" s="47" t="s">
        <v>199</v>
      </c>
      <c r="E4" s="79" t="s">
        <v>65</v>
      </c>
      <c r="F4" s="21" t="s">
        <v>117</v>
      </c>
      <c r="G4" s="214" t="s">
        <v>103</v>
      </c>
      <c r="H4" s="59" t="s">
        <v>630</v>
      </c>
      <c r="I4" s="54" t="s">
        <v>30</v>
      </c>
      <c r="J4" s="26" t="s">
        <v>28</v>
      </c>
      <c r="K4" s="199" t="s">
        <v>493</v>
      </c>
      <c r="L4" s="47" t="s">
        <v>328</v>
      </c>
      <c r="M4" s="292" t="s">
        <v>626</v>
      </c>
      <c r="N4" s="99" t="s">
        <v>345</v>
      </c>
      <c r="O4" s="47" t="s">
        <v>344</v>
      </c>
      <c r="P4" s="390" t="s">
        <v>494</v>
      </c>
      <c r="Q4" s="6" t="s">
        <v>812</v>
      </c>
      <c r="R4" s="6" t="s">
        <v>10</v>
      </c>
      <c r="S4" s="6" t="s">
        <v>10</v>
      </c>
      <c r="T4" s="6"/>
      <c r="U4" s="6"/>
      <c r="V4" s="6"/>
      <c r="W4" s="6"/>
      <c r="X4" s="6"/>
      <c r="Y4" s="377"/>
      <c r="Z4" s="55" t="s">
        <v>194</v>
      </c>
      <c r="AA4" s="293" t="s">
        <v>587</v>
      </c>
      <c r="AB4" s="294" t="s">
        <v>28</v>
      </c>
      <c r="AC4" s="294" t="s">
        <v>28</v>
      </c>
      <c r="AD4" s="294" t="s">
        <v>28</v>
      </c>
      <c r="AE4" s="294" t="s">
        <v>28</v>
      </c>
      <c r="AF4" s="294" t="s">
        <v>28</v>
      </c>
      <c r="AG4" s="294" t="s">
        <v>28</v>
      </c>
      <c r="AH4" s="294" t="s">
        <v>28</v>
      </c>
      <c r="AI4" s="294" t="s">
        <v>28</v>
      </c>
      <c r="AJ4" s="294" t="s">
        <v>28</v>
      </c>
      <c r="AK4" s="295"/>
      <c r="AL4" s="293"/>
      <c r="AM4" s="296"/>
      <c r="AN4" s="297"/>
    </row>
    <row r="5" spans="1:41" s="2" customFormat="1" ht="204" x14ac:dyDescent="0.2">
      <c r="A5" s="262" t="s">
        <v>35</v>
      </c>
      <c r="B5" s="212" t="str">
        <f t="shared" si="0"/>
        <v xml:space="preserve">Indicatore 52 - XRA_NOSCONF_CONT_L3M </v>
      </c>
      <c r="C5" s="213">
        <v>52</v>
      </c>
      <c r="D5" s="47" t="s">
        <v>184</v>
      </c>
      <c r="E5" s="79" t="s">
        <v>65</v>
      </c>
      <c r="F5" s="21" t="s">
        <v>117</v>
      </c>
      <c r="G5" s="214" t="s">
        <v>103</v>
      </c>
      <c r="H5" s="59" t="s">
        <v>484</v>
      </c>
      <c r="I5" s="54" t="s">
        <v>28</v>
      </c>
      <c r="J5" s="26" t="s">
        <v>28</v>
      </c>
      <c r="K5" s="199" t="s">
        <v>281</v>
      </c>
      <c r="L5" s="47" t="s">
        <v>328</v>
      </c>
      <c r="M5" s="292" t="s">
        <v>626</v>
      </c>
      <c r="N5" s="101" t="s">
        <v>332</v>
      </c>
      <c r="O5" s="37" t="s">
        <v>331</v>
      </c>
      <c r="P5" s="37" t="s">
        <v>824</v>
      </c>
      <c r="Q5" s="6" t="s">
        <v>781</v>
      </c>
      <c r="R5" s="6" t="s">
        <v>10</v>
      </c>
      <c r="S5" s="6" t="s">
        <v>10</v>
      </c>
      <c r="T5" s="6"/>
      <c r="U5" s="6"/>
      <c r="V5" s="6"/>
      <c r="W5" s="6"/>
      <c r="X5" s="6"/>
      <c r="Y5" s="36"/>
      <c r="Z5" s="55" t="s">
        <v>194</v>
      </c>
      <c r="AA5" s="293" t="s">
        <v>587</v>
      </c>
      <c r="AB5" s="294" t="s">
        <v>28</v>
      </c>
      <c r="AC5" s="294" t="s">
        <v>28</v>
      </c>
      <c r="AD5" s="294" t="s">
        <v>28</v>
      </c>
      <c r="AE5" s="294" t="s">
        <v>28</v>
      </c>
      <c r="AF5" s="294" t="s">
        <v>28</v>
      </c>
      <c r="AG5" s="294" t="s">
        <v>28</v>
      </c>
      <c r="AH5" s="294" t="s">
        <v>28</v>
      </c>
      <c r="AI5" s="294" t="s">
        <v>28</v>
      </c>
      <c r="AJ5" s="294" t="s">
        <v>28</v>
      </c>
      <c r="AK5" s="295"/>
      <c r="AL5" s="293"/>
      <c r="AM5" s="296"/>
      <c r="AN5" s="297"/>
    </row>
    <row r="6" spans="1:41" s="2" customFormat="1" ht="102" x14ac:dyDescent="0.2">
      <c r="A6" s="262" t="s">
        <v>35</v>
      </c>
      <c r="B6" s="212" t="str">
        <f t="shared" si="0"/>
        <v>Indicatore 53 - XRA_30GG_100_002</v>
      </c>
      <c r="C6" s="213">
        <f>C5+1</f>
        <v>53</v>
      </c>
      <c r="D6" s="47" t="s">
        <v>256</v>
      </c>
      <c r="E6" s="79" t="s">
        <v>65</v>
      </c>
      <c r="F6" s="21" t="s">
        <v>117</v>
      </c>
      <c r="G6" s="214" t="s">
        <v>103</v>
      </c>
      <c r="H6" s="59" t="s">
        <v>188</v>
      </c>
      <c r="I6" s="54" t="s">
        <v>28</v>
      </c>
      <c r="J6" s="26" t="s">
        <v>28</v>
      </c>
      <c r="K6" s="199" t="s">
        <v>50</v>
      </c>
      <c r="L6" s="47" t="s">
        <v>328</v>
      </c>
      <c r="M6" s="292" t="s">
        <v>626</v>
      </c>
      <c r="N6" s="101" t="s">
        <v>334</v>
      </c>
      <c r="O6" s="77" t="s">
        <v>333</v>
      </c>
      <c r="P6" s="55" t="s">
        <v>494</v>
      </c>
      <c r="Q6" s="6" t="s">
        <v>812</v>
      </c>
      <c r="R6" s="6" t="s">
        <v>10</v>
      </c>
      <c r="S6" s="6" t="s">
        <v>10</v>
      </c>
      <c r="T6" s="6"/>
      <c r="U6" s="6"/>
      <c r="V6" s="6"/>
      <c r="W6" s="6"/>
      <c r="X6" s="6"/>
      <c r="Y6" s="36"/>
      <c r="Z6" s="55" t="s">
        <v>195</v>
      </c>
      <c r="AA6" s="293" t="s">
        <v>587</v>
      </c>
      <c r="AB6" s="294"/>
      <c r="AC6" s="298"/>
      <c r="AD6" s="298"/>
      <c r="AE6" s="294"/>
      <c r="AF6" s="298"/>
      <c r="AG6" s="298"/>
      <c r="AH6" s="298"/>
      <c r="AI6" s="298"/>
      <c r="AJ6" s="298"/>
      <c r="AK6" s="295"/>
      <c r="AL6" s="293"/>
      <c r="AM6" s="296"/>
      <c r="AN6" s="297"/>
    </row>
    <row r="7" spans="1:41" ht="127.5" x14ac:dyDescent="0.2">
      <c r="A7" s="299" t="s">
        <v>34</v>
      </c>
      <c r="B7" s="212" t="str">
        <f t="shared" si="0"/>
        <v>Indicatore 60 - CR0 - PRESENZA DI INFO</v>
      </c>
      <c r="C7" s="213">
        <v>60</v>
      </c>
      <c r="D7" s="47" t="s">
        <v>284</v>
      </c>
      <c r="E7" s="79" t="s">
        <v>65</v>
      </c>
      <c r="F7" s="21" t="s">
        <v>280</v>
      </c>
      <c r="G7" s="214" t="s">
        <v>103</v>
      </c>
      <c r="H7" s="59" t="s">
        <v>379</v>
      </c>
      <c r="I7" s="54"/>
      <c r="J7" s="26"/>
      <c r="K7" s="199" t="s">
        <v>50</v>
      </c>
      <c r="L7" s="47" t="s">
        <v>106</v>
      </c>
      <c r="M7" s="82" t="s">
        <v>506</v>
      </c>
      <c r="N7" s="300" t="s">
        <v>383</v>
      </c>
      <c r="O7" s="55" t="s">
        <v>754</v>
      </c>
      <c r="P7" s="55" t="s">
        <v>818</v>
      </c>
      <c r="Q7" s="6">
        <v>2</v>
      </c>
      <c r="R7" s="6" t="s">
        <v>10</v>
      </c>
      <c r="S7" s="6" t="s">
        <v>10</v>
      </c>
      <c r="T7" s="6"/>
      <c r="U7" s="6"/>
      <c r="V7" s="6"/>
      <c r="W7" s="6"/>
      <c r="X7" s="6"/>
      <c r="Y7" s="36" t="s">
        <v>4</v>
      </c>
      <c r="Z7" s="55"/>
      <c r="AA7" s="293"/>
      <c r="AB7" s="294"/>
      <c r="AC7" s="294"/>
      <c r="AD7" s="294"/>
      <c r="AE7" s="294"/>
      <c r="AF7" s="294"/>
      <c r="AG7" s="294"/>
      <c r="AH7" s="294"/>
      <c r="AI7" s="294"/>
      <c r="AJ7" s="294"/>
      <c r="AK7" s="73"/>
      <c r="AL7" s="301"/>
      <c r="AM7" s="301"/>
      <c r="AN7" s="302"/>
    </row>
    <row r="8" spans="1:41" s="2" customFormat="1" ht="90.75" customHeight="1" x14ac:dyDescent="0.2">
      <c r="A8" s="259" t="s">
        <v>34</v>
      </c>
      <c r="B8" s="212" t="str">
        <f t="shared" si="0"/>
        <v>Indicatore 65 - CR0_TUA</v>
      </c>
      <c r="C8" s="213">
        <v>65</v>
      </c>
      <c r="D8" s="47" t="s">
        <v>511</v>
      </c>
      <c r="E8" s="79" t="s">
        <v>65</v>
      </c>
      <c r="F8" s="21" t="s">
        <v>280</v>
      </c>
      <c r="G8" s="267" t="s">
        <v>502</v>
      </c>
      <c r="H8" s="59" t="s">
        <v>513</v>
      </c>
      <c r="I8" s="54" t="s">
        <v>29</v>
      </c>
      <c r="J8" s="26" t="s">
        <v>27</v>
      </c>
      <c r="K8" s="199" t="s">
        <v>493</v>
      </c>
      <c r="L8" s="47" t="s">
        <v>106</v>
      </c>
      <c r="M8" s="82" t="s">
        <v>506</v>
      </c>
      <c r="N8" s="101" t="s">
        <v>514</v>
      </c>
      <c r="O8" s="77" t="s">
        <v>515</v>
      </c>
      <c r="P8" s="77" t="s">
        <v>826</v>
      </c>
      <c r="Q8" s="6">
        <v>1</v>
      </c>
      <c r="R8" s="6" t="s">
        <v>10</v>
      </c>
      <c r="S8" s="6" t="s">
        <v>10</v>
      </c>
      <c r="T8" s="6"/>
      <c r="U8" s="6"/>
      <c r="V8" s="6"/>
      <c r="W8" s="6"/>
      <c r="X8" s="6"/>
      <c r="Y8" s="36" t="s">
        <v>10</v>
      </c>
      <c r="Z8" s="57"/>
      <c r="AA8" s="303" t="s">
        <v>516</v>
      </c>
      <c r="AB8" s="283" t="s">
        <v>19</v>
      </c>
      <c r="AC8" s="57">
        <v>0</v>
      </c>
      <c r="AD8" s="57" t="s">
        <v>252</v>
      </c>
      <c r="AE8" s="284">
        <v>1000000</v>
      </c>
      <c r="AF8" s="371">
        <v>0</v>
      </c>
      <c r="AG8" s="284" t="s">
        <v>252</v>
      </c>
      <c r="AH8" s="57" t="s">
        <v>252</v>
      </c>
      <c r="AI8" s="57" t="s">
        <v>252</v>
      </c>
      <c r="AJ8" s="57" t="s">
        <v>252</v>
      </c>
      <c r="AK8" s="295" t="s">
        <v>509</v>
      </c>
      <c r="AL8" s="293">
        <v>9999999</v>
      </c>
      <c r="AM8" s="296">
        <v>-1000000</v>
      </c>
      <c r="AN8" s="297">
        <v>0</v>
      </c>
    </row>
    <row r="9" spans="1:41" s="2" customFormat="1" ht="51" x14ac:dyDescent="0.2">
      <c r="A9" s="304" t="s">
        <v>34</v>
      </c>
      <c r="B9" s="212" t="str">
        <f t="shared" si="0"/>
        <v>Indicatore 66 - CR0_UCFBT</v>
      </c>
      <c r="C9" s="213">
        <v>66</v>
      </c>
      <c r="D9" s="47" t="s">
        <v>517</v>
      </c>
      <c r="E9" s="79" t="s">
        <v>65</v>
      </c>
      <c r="F9" s="21" t="s">
        <v>280</v>
      </c>
      <c r="G9" s="267" t="s">
        <v>518</v>
      </c>
      <c r="H9" s="59" t="s">
        <v>633</v>
      </c>
      <c r="I9" s="54" t="s">
        <v>519</v>
      </c>
      <c r="J9" s="26" t="s">
        <v>520</v>
      </c>
      <c r="K9" s="199" t="s">
        <v>493</v>
      </c>
      <c r="L9" s="47" t="s">
        <v>106</v>
      </c>
      <c r="M9" s="82" t="s">
        <v>506</v>
      </c>
      <c r="N9" s="101" t="s">
        <v>521</v>
      </c>
      <c r="O9" s="238" t="s">
        <v>917</v>
      </c>
      <c r="P9" s="238" t="s">
        <v>918</v>
      </c>
      <c r="Q9" s="6">
        <v>2</v>
      </c>
      <c r="R9" s="6" t="s">
        <v>10</v>
      </c>
      <c r="S9" s="6" t="s">
        <v>10</v>
      </c>
      <c r="T9" s="6"/>
      <c r="U9" s="6"/>
      <c r="V9" s="6"/>
      <c r="W9" s="6"/>
      <c r="X9" s="6"/>
      <c r="Y9" s="36" t="s">
        <v>10</v>
      </c>
      <c r="Z9" s="305"/>
      <c r="AA9" s="303" t="s">
        <v>516</v>
      </c>
      <c r="AB9" s="283" t="s">
        <v>19</v>
      </c>
      <c r="AC9" s="57">
        <v>0</v>
      </c>
      <c r="AD9" s="57" t="s">
        <v>252</v>
      </c>
      <c r="AE9" s="284">
        <v>1000000</v>
      </c>
      <c r="AF9" s="371">
        <v>0</v>
      </c>
      <c r="AG9" s="284" t="s">
        <v>252</v>
      </c>
      <c r="AH9" s="57" t="s">
        <v>252</v>
      </c>
      <c r="AI9" s="57" t="s">
        <v>252</v>
      </c>
      <c r="AJ9" s="57" t="s">
        <v>252</v>
      </c>
      <c r="AK9" s="295" t="s">
        <v>509</v>
      </c>
      <c r="AL9" s="293">
        <v>9999999</v>
      </c>
      <c r="AM9" s="296">
        <v>-1000000</v>
      </c>
      <c r="AN9" s="297">
        <v>0</v>
      </c>
    </row>
    <row r="10" spans="1:41" s="2" customFormat="1" ht="87" customHeight="1" x14ac:dyDescent="0.2">
      <c r="A10" s="242" t="s">
        <v>34</v>
      </c>
      <c r="B10" s="212" t="str">
        <f t="shared" si="0"/>
        <v>Indicatore 218 - CR0_TUR</v>
      </c>
      <c r="C10" s="213">
        <f>'Indicatore Simulativi'!C19+1</f>
        <v>218</v>
      </c>
      <c r="D10" s="47" t="s">
        <v>257</v>
      </c>
      <c r="E10" s="79" t="s">
        <v>65</v>
      </c>
      <c r="F10" s="21" t="s">
        <v>280</v>
      </c>
      <c r="G10" s="267" t="s">
        <v>25</v>
      </c>
      <c r="H10" s="59" t="s">
        <v>635</v>
      </c>
      <c r="I10" s="54" t="s">
        <v>29</v>
      </c>
      <c r="J10" s="26" t="s">
        <v>27</v>
      </c>
      <c r="K10" s="199" t="s">
        <v>493</v>
      </c>
      <c r="L10" s="47" t="s">
        <v>106</v>
      </c>
      <c r="M10" s="82" t="s">
        <v>506</v>
      </c>
      <c r="N10" s="101" t="s">
        <v>319</v>
      </c>
      <c r="O10" s="79" t="s">
        <v>317</v>
      </c>
      <c r="P10" s="79" t="s">
        <v>827</v>
      </c>
      <c r="Q10" s="6">
        <v>1</v>
      </c>
      <c r="R10" s="6" t="s">
        <v>10</v>
      </c>
      <c r="S10" s="6" t="s">
        <v>10</v>
      </c>
      <c r="T10" s="6"/>
      <c r="U10" s="6"/>
      <c r="V10" s="6"/>
      <c r="W10" s="6"/>
      <c r="X10" s="6"/>
      <c r="Y10" s="377"/>
      <c r="Z10" s="56"/>
      <c r="AA10" s="303" t="s">
        <v>516</v>
      </c>
      <c r="AB10" s="260" t="s">
        <v>19</v>
      </c>
      <c r="AC10" s="306">
        <v>0</v>
      </c>
      <c r="AD10" s="306" t="s">
        <v>252</v>
      </c>
      <c r="AE10" s="307">
        <v>1000000</v>
      </c>
      <c r="AF10" s="306">
        <v>0</v>
      </c>
      <c r="AG10" s="306" t="s">
        <v>252</v>
      </c>
      <c r="AH10" s="306" t="s">
        <v>252</v>
      </c>
      <c r="AI10" s="306" t="s">
        <v>252</v>
      </c>
      <c r="AJ10" s="306" t="s">
        <v>252</v>
      </c>
      <c r="AK10" s="73"/>
      <c r="AL10" s="73"/>
      <c r="AM10" s="74"/>
      <c r="AN10" s="74"/>
    </row>
    <row r="11" spans="1:41" s="2" customFormat="1" ht="76.5" x14ac:dyDescent="0.2">
      <c r="A11" s="242" t="s">
        <v>34</v>
      </c>
      <c r="B11" s="212" t="str">
        <f t="shared" si="0"/>
        <v>Indicatore 219 - CR0_TUS</v>
      </c>
      <c r="C11" s="213">
        <f>C10+1</f>
        <v>219</v>
      </c>
      <c r="D11" s="47" t="s">
        <v>258</v>
      </c>
      <c r="E11" s="79" t="s">
        <v>65</v>
      </c>
      <c r="F11" s="21" t="s">
        <v>280</v>
      </c>
      <c r="G11" s="267" t="s">
        <v>26</v>
      </c>
      <c r="H11" s="59" t="s">
        <v>634</v>
      </c>
      <c r="I11" s="54" t="s">
        <v>29</v>
      </c>
      <c r="J11" s="26" t="s">
        <v>27</v>
      </c>
      <c r="K11" s="199" t="s">
        <v>493</v>
      </c>
      <c r="L11" s="47" t="s">
        <v>106</v>
      </c>
      <c r="M11" s="82" t="s">
        <v>506</v>
      </c>
      <c r="N11" s="101" t="s">
        <v>320</v>
      </c>
      <c r="O11" s="79" t="s">
        <v>318</v>
      </c>
      <c r="P11" s="79" t="s">
        <v>828</v>
      </c>
      <c r="Q11" s="6">
        <v>1</v>
      </c>
      <c r="R11" s="6" t="s">
        <v>10</v>
      </c>
      <c r="S11" s="6" t="s">
        <v>10</v>
      </c>
      <c r="T11" s="6"/>
      <c r="U11" s="6"/>
      <c r="V11" s="6"/>
      <c r="W11" s="6"/>
      <c r="X11" s="6"/>
      <c r="Y11" s="377"/>
      <c r="Z11" s="56"/>
      <c r="AA11" s="303" t="s">
        <v>516</v>
      </c>
      <c r="AB11" s="260" t="s">
        <v>19</v>
      </c>
      <c r="AC11" s="306">
        <v>0</v>
      </c>
      <c r="AD11" s="306" t="s">
        <v>252</v>
      </c>
      <c r="AE11" s="307">
        <v>1000000</v>
      </c>
      <c r="AF11" s="306">
        <v>0</v>
      </c>
      <c r="AG11" s="306" t="s">
        <v>252</v>
      </c>
      <c r="AH11" s="306" t="s">
        <v>252</v>
      </c>
      <c r="AI11" s="306" t="s">
        <v>252</v>
      </c>
      <c r="AJ11" s="306" t="s">
        <v>252</v>
      </c>
      <c r="AK11" s="73"/>
      <c r="AL11" s="73"/>
      <c r="AM11" s="74"/>
      <c r="AN11" s="74"/>
    </row>
    <row r="12" spans="1:41" ht="63.75" x14ac:dyDescent="0.2">
      <c r="A12" s="299" t="s">
        <v>182</v>
      </c>
      <c r="B12" s="212" t="str">
        <f t="shared" si="0"/>
        <v>Indicatore 70 - AFI - PRESENZA DI INFO</v>
      </c>
      <c r="C12" s="213">
        <v>70</v>
      </c>
      <c r="D12" s="47" t="s">
        <v>283</v>
      </c>
      <c r="E12" s="79" t="s">
        <v>65</v>
      </c>
      <c r="F12" s="21" t="s">
        <v>97</v>
      </c>
      <c r="G12" s="214" t="s">
        <v>103</v>
      </c>
      <c r="H12" s="59" t="s">
        <v>636</v>
      </c>
      <c r="I12" s="54"/>
      <c r="J12" s="26"/>
      <c r="K12" s="199" t="s">
        <v>50</v>
      </c>
      <c r="L12" s="47" t="s">
        <v>106</v>
      </c>
      <c r="M12" s="37" t="s">
        <v>309</v>
      </c>
      <c r="N12" s="300" t="s">
        <v>383</v>
      </c>
      <c r="O12" s="55" t="s">
        <v>369</v>
      </c>
      <c r="P12" s="55" t="s">
        <v>819</v>
      </c>
      <c r="Q12" s="6">
        <v>2</v>
      </c>
      <c r="R12" s="6" t="s">
        <v>10</v>
      </c>
      <c r="S12" s="6" t="s">
        <v>10</v>
      </c>
      <c r="T12" s="6"/>
      <c r="U12" s="6"/>
      <c r="V12" s="6"/>
      <c r="W12" s="6"/>
      <c r="X12" s="6"/>
      <c r="Y12" s="36" t="s">
        <v>4</v>
      </c>
      <c r="Z12" s="55"/>
      <c r="AA12" s="293"/>
      <c r="AB12" s="294"/>
      <c r="AC12" s="294"/>
      <c r="AD12" s="294"/>
      <c r="AE12" s="294"/>
      <c r="AF12" s="294"/>
      <c r="AG12" s="294"/>
      <c r="AH12" s="294"/>
      <c r="AI12" s="294"/>
      <c r="AJ12" s="294"/>
      <c r="AK12" s="73"/>
      <c r="AL12" s="301"/>
      <c r="AM12" s="301"/>
      <c r="AN12" s="302"/>
    </row>
    <row r="13" spans="1:41" s="2" customFormat="1" ht="191.25" x14ac:dyDescent="0.2">
      <c r="A13" s="262" t="s">
        <v>182</v>
      </c>
      <c r="B13" s="212" t="str">
        <f t="shared" si="0"/>
        <v>Indicatore 71 - AFI_MEAN_NOSC_L3M</v>
      </c>
      <c r="C13" s="213">
        <f>C12+1</f>
        <v>71</v>
      </c>
      <c r="D13" s="47" t="s">
        <v>185</v>
      </c>
      <c r="E13" s="79" t="s">
        <v>65</v>
      </c>
      <c r="F13" s="21" t="s">
        <v>97</v>
      </c>
      <c r="G13" s="214" t="s">
        <v>103</v>
      </c>
      <c r="H13" s="59" t="s">
        <v>189</v>
      </c>
      <c r="I13" s="54" t="s">
        <v>308</v>
      </c>
      <c r="J13" s="26" t="s">
        <v>28</v>
      </c>
      <c r="K13" s="199" t="s">
        <v>493</v>
      </c>
      <c r="L13" s="47" t="s">
        <v>106</v>
      </c>
      <c r="M13" s="82" t="s">
        <v>309</v>
      </c>
      <c r="N13" s="100"/>
      <c r="O13" s="79" t="s">
        <v>307</v>
      </c>
      <c r="P13" s="79" t="s">
        <v>494</v>
      </c>
      <c r="Q13" s="6" t="s">
        <v>781</v>
      </c>
      <c r="R13" s="6" t="s">
        <v>10</v>
      </c>
      <c r="S13" s="6" t="s">
        <v>10</v>
      </c>
      <c r="T13" s="6"/>
      <c r="U13" s="6"/>
      <c r="V13" s="6"/>
      <c r="W13" s="6"/>
      <c r="X13" s="6"/>
      <c r="Y13" s="36"/>
      <c r="Z13" s="55" t="s">
        <v>194</v>
      </c>
      <c r="AA13" s="303"/>
      <c r="AB13" s="260" t="s">
        <v>28</v>
      </c>
      <c r="AC13" s="306" t="s">
        <v>28</v>
      </c>
      <c r="AD13" s="306" t="s">
        <v>28</v>
      </c>
      <c r="AE13" s="307" t="s">
        <v>28</v>
      </c>
      <c r="AF13" s="306" t="s">
        <v>28</v>
      </c>
      <c r="AG13" s="306" t="s">
        <v>28</v>
      </c>
      <c r="AH13" s="306" t="s">
        <v>28</v>
      </c>
      <c r="AI13" s="306" t="s">
        <v>28</v>
      </c>
      <c r="AJ13" s="306" t="s">
        <v>28</v>
      </c>
      <c r="AK13" s="295"/>
      <c r="AL13" s="293"/>
      <c r="AM13" s="296"/>
      <c r="AN13" s="297"/>
      <c r="AO13" s="210"/>
    </row>
    <row r="14" spans="1:41" s="309" customFormat="1" ht="76.5" x14ac:dyDescent="0.2">
      <c r="A14" s="308" t="s">
        <v>182</v>
      </c>
      <c r="B14" s="212" t="str">
        <f t="shared" si="0"/>
        <v>Indicatore 72 - AFI_MEAN_NUM_MOV_L3M</v>
      </c>
      <c r="C14" s="213">
        <v>72</v>
      </c>
      <c r="D14" s="47" t="s">
        <v>579</v>
      </c>
      <c r="E14" s="79" t="s">
        <v>65</v>
      </c>
      <c r="F14" s="21" t="s">
        <v>97</v>
      </c>
      <c r="G14" s="214" t="s">
        <v>582</v>
      </c>
      <c r="H14" s="59" t="s">
        <v>580</v>
      </c>
      <c r="I14" s="54" t="s">
        <v>581</v>
      </c>
      <c r="J14" s="26" t="s">
        <v>28</v>
      </c>
      <c r="K14" s="199" t="s">
        <v>493</v>
      </c>
      <c r="L14" s="47" t="s">
        <v>106</v>
      </c>
      <c r="M14" s="82" t="s">
        <v>309</v>
      </c>
      <c r="N14" s="37" t="s">
        <v>637</v>
      </c>
      <c r="O14" s="77" t="s">
        <v>804</v>
      </c>
      <c r="P14" s="55" t="s">
        <v>804</v>
      </c>
      <c r="Q14" s="6">
        <v>3</v>
      </c>
      <c r="R14" s="6" t="s">
        <v>10</v>
      </c>
      <c r="S14" s="6" t="s">
        <v>10</v>
      </c>
      <c r="T14" s="6"/>
      <c r="U14" s="6"/>
      <c r="V14" s="6"/>
      <c r="W14" s="6"/>
      <c r="X14" s="6"/>
      <c r="Y14" s="380"/>
      <c r="Z14" s="55" t="s">
        <v>194</v>
      </c>
      <c r="AA14" s="295"/>
      <c r="AB14" s="295"/>
      <c r="AC14" s="380"/>
      <c r="AD14" s="380"/>
      <c r="AE14" s="380"/>
      <c r="AF14" s="380"/>
      <c r="AG14" s="380"/>
      <c r="AH14" s="380"/>
      <c r="AI14" s="380"/>
      <c r="AJ14" s="380"/>
      <c r="AK14" s="295"/>
      <c r="AL14" s="295"/>
      <c r="AM14" s="284"/>
      <c r="AN14" s="310"/>
    </row>
    <row r="15" spans="1:41" ht="51" x14ac:dyDescent="0.2">
      <c r="A15" s="299" t="s">
        <v>183</v>
      </c>
      <c r="B15" s="212" t="str">
        <f t="shared" si="0"/>
        <v>Indicatore 80 - BILFAM - PRESENZA DI INFO</v>
      </c>
      <c r="C15" s="213">
        <v>80</v>
      </c>
      <c r="D15" s="47" t="s">
        <v>285</v>
      </c>
      <c r="E15" s="79" t="s">
        <v>65</v>
      </c>
      <c r="F15" s="21" t="s">
        <v>97</v>
      </c>
      <c r="G15" s="214" t="s">
        <v>103</v>
      </c>
      <c r="H15" s="59" t="s">
        <v>638</v>
      </c>
      <c r="I15" s="54"/>
      <c r="J15" s="26"/>
      <c r="K15" s="199" t="s">
        <v>50</v>
      </c>
      <c r="L15" s="47" t="s">
        <v>106</v>
      </c>
      <c r="M15" s="37" t="s">
        <v>312</v>
      </c>
      <c r="N15" s="300" t="s">
        <v>383</v>
      </c>
      <c r="O15" s="55" t="s">
        <v>370</v>
      </c>
      <c r="P15" s="55" t="s">
        <v>820</v>
      </c>
      <c r="Q15" s="6">
        <v>2</v>
      </c>
      <c r="R15" s="6" t="s">
        <v>10</v>
      </c>
      <c r="S15" s="6" t="s">
        <v>10</v>
      </c>
      <c r="T15" s="6"/>
      <c r="U15" s="6"/>
      <c r="V15" s="6"/>
      <c r="W15" s="6"/>
      <c r="X15" s="6"/>
      <c r="Y15" s="36" t="s">
        <v>4</v>
      </c>
      <c r="Z15" s="55"/>
      <c r="AA15" s="293"/>
      <c r="AB15" s="294"/>
      <c r="AC15" s="294"/>
      <c r="AD15" s="294"/>
      <c r="AE15" s="294"/>
      <c r="AF15" s="294"/>
      <c r="AG15" s="294"/>
      <c r="AH15" s="294"/>
      <c r="AI15" s="294"/>
      <c r="AJ15" s="294"/>
      <c r="AK15" s="73"/>
      <c r="AL15" s="301"/>
      <c r="AM15" s="301"/>
      <c r="AN15" s="302"/>
    </row>
    <row r="16" spans="1:41" s="2" customFormat="1" ht="76.5" x14ac:dyDescent="0.2">
      <c r="A16" s="299" t="s">
        <v>183</v>
      </c>
      <c r="B16" s="212" t="str">
        <f t="shared" si="0"/>
        <v>Indicatore 83 - BILFAM_RAT_TEC_L3M</v>
      </c>
      <c r="C16" s="213">
        <v>83</v>
      </c>
      <c r="D16" s="47" t="s">
        <v>187</v>
      </c>
      <c r="E16" s="79" t="s">
        <v>65</v>
      </c>
      <c r="F16" s="21" t="s">
        <v>97</v>
      </c>
      <c r="G16" s="214" t="s">
        <v>103</v>
      </c>
      <c r="H16" s="59" t="s">
        <v>190</v>
      </c>
      <c r="I16" s="54" t="s">
        <v>192</v>
      </c>
      <c r="J16" s="26" t="s">
        <v>186</v>
      </c>
      <c r="K16" s="199" t="s">
        <v>493</v>
      </c>
      <c r="L16" s="47" t="s">
        <v>106</v>
      </c>
      <c r="M16" s="51" t="s">
        <v>312</v>
      </c>
      <c r="N16" s="100" t="s">
        <v>384</v>
      </c>
      <c r="O16" s="77" t="s">
        <v>311</v>
      </c>
      <c r="P16" s="77" t="s">
        <v>494</v>
      </c>
      <c r="Q16" s="6" t="s">
        <v>781</v>
      </c>
      <c r="R16" s="6" t="s">
        <v>10</v>
      </c>
      <c r="S16" s="6" t="s">
        <v>10</v>
      </c>
      <c r="T16" s="6"/>
      <c r="U16" s="6"/>
      <c r="V16" s="6"/>
      <c r="W16" s="6"/>
      <c r="X16" s="6"/>
      <c r="Y16" s="36"/>
      <c r="Z16" s="311"/>
      <c r="AA16" s="293"/>
      <c r="AB16" s="260" t="s">
        <v>19</v>
      </c>
      <c r="AC16" s="307">
        <v>0</v>
      </c>
      <c r="AD16" s="307" t="s">
        <v>252</v>
      </c>
      <c r="AE16" s="307">
        <v>1000000</v>
      </c>
      <c r="AF16" s="307">
        <v>999999</v>
      </c>
      <c r="AG16" s="307" t="s">
        <v>252</v>
      </c>
      <c r="AH16" s="307" t="s">
        <v>252</v>
      </c>
      <c r="AI16" s="307" t="s">
        <v>252</v>
      </c>
      <c r="AJ16" s="307" t="s">
        <v>252</v>
      </c>
      <c r="AK16" s="57"/>
      <c r="AL16" s="293"/>
      <c r="AM16" s="57"/>
      <c r="AN16" s="284"/>
    </row>
    <row r="17" spans="1:40" ht="102" x14ac:dyDescent="0.2">
      <c r="A17" s="312" t="s">
        <v>716</v>
      </c>
      <c r="B17" s="212" t="str">
        <f t="shared" si="0"/>
        <v>Indicatore 90 - CRSYS - PRESENZA DI INFO</v>
      </c>
      <c r="C17" s="213">
        <v>90</v>
      </c>
      <c r="D17" s="47" t="s">
        <v>620</v>
      </c>
      <c r="E17" s="79" t="s">
        <v>65</v>
      </c>
      <c r="F17" s="21" t="s">
        <v>96</v>
      </c>
      <c r="G17" s="214" t="s">
        <v>103</v>
      </c>
      <c r="H17" s="59" t="s">
        <v>639</v>
      </c>
      <c r="I17" s="54"/>
      <c r="J17" s="26"/>
      <c r="K17" s="199" t="s">
        <v>50</v>
      </c>
      <c r="L17" s="47" t="s">
        <v>106</v>
      </c>
      <c r="M17" s="82" t="s">
        <v>506</v>
      </c>
      <c r="N17" s="300" t="s">
        <v>383</v>
      </c>
      <c r="O17" s="55" t="s">
        <v>755</v>
      </c>
      <c r="P17" s="55" t="s">
        <v>821</v>
      </c>
      <c r="Q17" s="6">
        <v>3</v>
      </c>
      <c r="R17" s="6" t="s">
        <v>10</v>
      </c>
      <c r="S17" s="6" t="s">
        <v>10</v>
      </c>
      <c r="T17" s="6"/>
      <c r="U17" s="6"/>
      <c r="V17" s="6"/>
      <c r="W17" s="6"/>
      <c r="X17" s="6"/>
      <c r="Y17" s="36" t="s">
        <v>4</v>
      </c>
      <c r="Z17" s="55"/>
      <c r="AA17" s="293"/>
      <c r="AB17" s="294"/>
      <c r="AC17" s="294"/>
      <c r="AD17" s="294"/>
      <c r="AE17" s="294"/>
      <c r="AF17" s="294"/>
      <c r="AG17" s="294"/>
      <c r="AH17" s="294"/>
      <c r="AI17" s="294"/>
      <c r="AJ17" s="294"/>
      <c r="AK17" s="73"/>
      <c r="AL17" s="301"/>
      <c r="AM17" s="301"/>
      <c r="AN17" s="302"/>
    </row>
    <row r="18" spans="1:40" s="2" customFormat="1" ht="76.5" x14ac:dyDescent="0.2">
      <c r="A18" s="313" t="s">
        <v>716</v>
      </c>
      <c r="B18" s="212" t="str">
        <f t="shared" si="0"/>
        <v>Indicatore 91 - CRSYS_TUA</v>
      </c>
      <c r="C18" s="213">
        <f>1+C17</f>
        <v>91</v>
      </c>
      <c r="D18" s="47" t="s">
        <v>500</v>
      </c>
      <c r="E18" s="79" t="s">
        <v>65</v>
      </c>
      <c r="F18" s="21" t="s">
        <v>96</v>
      </c>
      <c r="G18" s="267" t="s">
        <v>502</v>
      </c>
      <c r="H18" s="59" t="s">
        <v>696</v>
      </c>
      <c r="I18" s="54" t="s">
        <v>503</v>
      </c>
      <c r="J18" s="26" t="s">
        <v>504</v>
      </c>
      <c r="K18" s="199" t="s">
        <v>493</v>
      </c>
      <c r="L18" s="47" t="s">
        <v>106</v>
      </c>
      <c r="M18" s="82" t="s">
        <v>506</v>
      </c>
      <c r="N18" s="314" t="s">
        <v>507</v>
      </c>
      <c r="O18" s="77" t="s">
        <v>508</v>
      </c>
      <c r="P18" s="77" t="s">
        <v>841</v>
      </c>
      <c r="Q18" s="6">
        <v>2</v>
      </c>
      <c r="R18" s="6" t="s">
        <v>10</v>
      </c>
      <c r="S18" s="6" t="s">
        <v>10</v>
      </c>
      <c r="T18" s="6"/>
      <c r="U18" s="6"/>
      <c r="V18" s="6"/>
      <c r="W18" s="6"/>
      <c r="X18" s="6"/>
      <c r="Y18" s="36" t="s">
        <v>10</v>
      </c>
      <c r="Z18" s="57"/>
      <c r="AA18" s="303" t="s">
        <v>510</v>
      </c>
      <c r="AB18" s="315" t="s">
        <v>19</v>
      </c>
      <c r="AC18" s="315">
        <v>0</v>
      </c>
      <c r="AD18" s="315" t="s">
        <v>252</v>
      </c>
      <c r="AE18" s="293">
        <v>1000000</v>
      </c>
      <c r="AF18" s="316">
        <v>-9999999</v>
      </c>
      <c r="AG18" s="293" t="s">
        <v>252</v>
      </c>
      <c r="AH18" s="315" t="s">
        <v>252</v>
      </c>
      <c r="AI18" s="315" t="s">
        <v>252</v>
      </c>
      <c r="AJ18" s="315" t="s">
        <v>252</v>
      </c>
      <c r="AK18" s="295" t="s">
        <v>509</v>
      </c>
      <c r="AL18" s="293">
        <v>9999999</v>
      </c>
      <c r="AM18" s="296">
        <v>-1000000</v>
      </c>
      <c r="AN18" s="297">
        <v>0</v>
      </c>
    </row>
    <row r="19" spans="1:40" s="2" customFormat="1" ht="76.5" x14ac:dyDescent="0.2">
      <c r="A19" s="313" t="s">
        <v>716</v>
      </c>
      <c r="B19" s="212" t="str">
        <f t="shared" si="0"/>
        <v>Indicatore 92 - CRSYS_TUR</v>
      </c>
      <c r="C19" s="213">
        <f>1+C18</f>
        <v>92</v>
      </c>
      <c r="D19" s="47" t="s">
        <v>522</v>
      </c>
      <c r="E19" s="79" t="s">
        <v>65</v>
      </c>
      <c r="F19" s="21" t="s">
        <v>96</v>
      </c>
      <c r="G19" s="267" t="s">
        <v>25</v>
      </c>
      <c r="H19" s="59" t="s">
        <v>697</v>
      </c>
      <c r="I19" s="54" t="s">
        <v>503</v>
      </c>
      <c r="J19" s="26" t="s">
        <v>504</v>
      </c>
      <c r="K19" s="199" t="s">
        <v>493</v>
      </c>
      <c r="L19" s="47" t="s">
        <v>106</v>
      </c>
      <c r="M19" s="82" t="s">
        <v>506</v>
      </c>
      <c r="N19" s="101" t="s">
        <v>523</v>
      </c>
      <c r="O19" s="77" t="s">
        <v>524</v>
      </c>
      <c r="P19" s="77" t="s">
        <v>842</v>
      </c>
      <c r="Q19" s="6">
        <v>2</v>
      </c>
      <c r="R19" s="6" t="s">
        <v>10</v>
      </c>
      <c r="S19" s="6" t="s">
        <v>10</v>
      </c>
      <c r="T19" s="6"/>
      <c r="U19" s="6"/>
      <c r="V19" s="6"/>
      <c r="W19" s="6"/>
      <c r="X19" s="6"/>
      <c r="Y19" s="36" t="s">
        <v>10</v>
      </c>
      <c r="Z19" s="57"/>
      <c r="AA19" s="303" t="s">
        <v>510</v>
      </c>
      <c r="AB19" s="315" t="s">
        <v>19</v>
      </c>
      <c r="AC19" s="315">
        <v>0</v>
      </c>
      <c r="AD19" s="315" t="s">
        <v>252</v>
      </c>
      <c r="AE19" s="293">
        <v>1000000</v>
      </c>
      <c r="AF19" s="316">
        <v>-9999999</v>
      </c>
      <c r="AG19" s="293" t="s">
        <v>252</v>
      </c>
      <c r="AH19" s="315" t="s">
        <v>252</v>
      </c>
      <c r="AI19" s="315" t="s">
        <v>252</v>
      </c>
      <c r="AJ19" s="315" t="s">
        <v>252</v>
      </c>
      <c r="AK19" s="295" t="s">
        <v>509</v>
      </c>
      <c r="AL19" s="293">
        <v>9999999</v>
      </c>
      <c r="AM19" s="296">
        <v>-1000000</v>
      </c>
      <c r="AN19" s="297">
        <v>0</v>
      </c>
    </row>
    <row r="20" spans="1:40" s="2" customFormat="1" ht="76.5" x14ac:dyDescent="0.2">
      <c r="A20" s="304" t="s">
        <v>716</v>
      </c>
      <c r="B20" s="212" t="str">
        <f t="shared" si="0"/>
        <v>Indicatore 93 - CRSYS_TUS</v>
      </c>
      <c r="C20" s="213">
        <f>1+C19</f>
        <v>93</v>
      </c>
      <c r="D20" s="47" t="s">
        <v>525</v>
      </c>
      <c r="E20" s="79" t="s">
        <v>65</v>
      </c>
      <c r="F20" s="21" t="s">
        <v>96</v>
      </c>
      <c r="G20" s="267" t="s">
        <v>26</v>
      </c>
      <c r="H20" s="59" t="s">
        <v>698</v>
      </c>
      <c r="I20" s="54" t="s">
        <v>503</v>
      </c>
      <c r="J20" s="26" t="s">
        <v>504</v>
      </c>
      <c r="K20" s="199" t="s">
        <v>493</v>
      </c>
      <c r="L20" s="47" t="s">
        <v>106</v>
      </c>
      <c r="M20" s="82" t="s">
        <v>506</v>
      </c>
      <c r="N20" s="101" t="s">
        <v>526</v>
      </c>
      <c r="O20" s="77" t="s">
        <v>527</v>
      </c>
      <c r="P20" s="77" t="s">
        <v>1029</v>
      </c>
      <c r="Q20" s="6">
        <v>2</v>
      </c>
      <c r="R20" s="6" t="s">
        <v>10</v>
      </c>
      <c r="S20" s="6" t="s">
        <v>10</v>
      </c>
      <c r="T20" s="6"/>
      <c r="U20" s="6"/>
      <c r="V20" s="6"/>
      <c r="W20" s="6"/>
      <c r="X20" s="6"/>
      <c r="Y20" s="36" t="s">
        <v>10</v>
      </c>
      <c r="Z20" s="57"/>
      <c r="AA20" s="303" t="s">
        <v>510</v>
      </c>
      <c r="AB20" s="315" t="s">
        <v>19</v>
      </c>
      <c r="AC20" s="315">
        <v>0</v>
      </c>
      <c r="AD20" s="315" t="s">
        <v>252</v>
      </c>
      <c r="AE20" s="293">
        <v>1000000</v>
      </c>
      <c r="AF20" s="316">
        <v>-9999999</v>
      </c>
      <c r="AG20" s="293" t="s">
        <v>252</v>
      </c>
      <c r="AH20" s="315" t="s">
        <v>252</v>
      </c>
      <c r="AI20" s="315" t="s">
        <v>252</v>
      </c>
      <c r="AJ20" s="315" t="s">
        <v>252</v>
      </c>
      <c r="AK20" s="295" t="s">
        <v>509</v>
      </c>
      <c r="AL20" s="293">
        <v>9999999</v>
      </c>
      <c r="AM20" s="296">
        <v>-1000000</v>
      </c>
      <c r="AN20" s="297">
        <v>0</v>
      </c>
    </row>
    <row r="21" spans="1:40" s="2" customFormat="1" ht="51" x14ac:dyDescent="0.2">
      <c r="A21" s="304" t="s">
        <v>716</v>
      </c>
      <c r="B21" s="212" t="str">
        <f t="shared" si="0"/>
        <v>Indicatore 94 - CRSYS_UCFBT</v>
      </c>
      <c r="C21" s="213">
        <f>1+C20</f>
        <v>94</v>
      </c>
      <c r="D21" s="47" t="s">
        <v>528</v>
      </c>
      <c r="E21" s="79" t="s">
        <v>65</v>
      </c>
      <c r="F21" s="21" t="s">
        <v>96</v>
      </c>
      <c r="G21" s="267" t="s">
        <v>518</v>
      </c>
      <c r="H21" s="59" t="s">
        <v>699</v>
      </c>
      <c r="I21" s="54" t="s">
        <v>529</v>
      </c>
      <c r="J21" s="26" t="s">
        <v>520</v>
      </c>
      <c r="K21" s="199" t="s">
        <v>493</v>
      </c>
      <c r="L21" s="47" t="s">
        <v>106</v>
      </c>
      <c r="M21" s="82" t="s">
        <v>506</v>
      </c>
      <c r="N21" s="101" t="s">
        <v>530</v>
      </c>
      <c r="O21" s="77" t="s">
        <v>531</v>
      </c>
      <c r="P21" s="77" t="s">
        <v>919</v>
      </c>
      <c r="Q21" s="6">
        <v>2</v>
      </c>
      <c r="R21" s="6" t="s">
        <v>10</v>
      </c>
      <c r="S21" s="6" t="s">
        <v>10</v>
      </c>
      <c r="T21" s="6"/>
      <c r="U21" s="6"/>
      <c r="V21" s="6"/>
      <c r="W21" s="6"/>
      <c r="X21" s="6"/>
      <c r="Y21" s="36" t="s">
        <v>10</v>
      </c>
      <c r="Z21" s="305"/>
      <c r="AA21" s="303" t="s">
        <v>510</v>
      </c>
      <c r="AB21" s="315" t="s">
        <v>19</v>
      </c>
      <c r="AC21" s="315">
        <v>0</v>
      </c>
      <c r="AD21" s="315" t="s">
        <v>252</v>
      </c>
      <c r="AE21" s="293">
        <v>1000000</v>
      </c>
      <c r="AF21" s="316">
        <v>-9999999</v>
      </c>
      <c r="AG21" s="293" t="s">
        <v>252</v>
      </c>
      <c r="AH21" s="315" t="s">
        <v>252</v>
      </c>
      <c r="AI21" s="315" t="s">
        <v>252</v>
      </c>
      <c r="AJ21" s="315" t="s">
        <v>252</v>
      </c>
      <c r="AK21" s="295" t="s">
        <v>509</v>
      </c>
      <c r="AL21" s="293">
        <v>9999999</v>
      </c>
      <c r="AM21" s="296">
        <v>-1000000</v>
      </c>
      <c r="AN21" s="297">
        <v>0</v>
      </c>
    </row>
    <row r="22" spans="1:40" s="319" customFormat="1" ht="140.25" x14ac:dyDescent="0.2">
      <c r="A22" s="299" t="s">
        <v>360</v>
      </c>
      <c r="B22" s="212" t="str">
        <f t="shared" si="0"/>
        <v>Indicatore 150 - SCONF_NON_AUTOR_1G</v>
      </c>
      <c r="C22" s="213">
        <v>150</v>
      </c>
      <c r="D22" s="47" t="s">
        <v>621</v>
      </c>
      <c r="E22" s="79" t="s">
        <v>65</v>
      </c>
      <c r="F22" s="21" t="s">
        <v>39</v>
      </c>
      <c r="G22" s="214" t="s">
        <v>103</v>
      </c>
      <c r="H22" s="59" t="s">
        <v>423</v>
      </c>
      <c r="I22" s="54"/>
      <c r="J22" s="26"/>
      <c r="K22" s="199" t="s">
        <v>50</v>
      </c>
      <c r="L22" s="47" t="s">
        <v>328</v>
      </c>
      <c r="M22" s="201" t="s">
        <v>632</v>
      </c>
      <c r="N22" s="99" t="s">
        <v>422</v>
      </c>
      <c r="O22" s="189" t="s">
        <v>421</v>
      </c>
      <c r="P22" s="391" t="s">
        <v>494</v>
      </c>
      <c r="Q22" s="6" t="s">
        <v>781</v>
      </c>
      <c r="R22" s="6" t="s">
        <v>10</v>
      </c>
      <c r="S22" s="6" t="s">
        <v>10</v>
      </c>
      <c r="T22" s="6"/>
      <c r="U22" s="6"/>
      <c r="V22" s="6"/>
      <c r="W22" s="6"/>
      <c r="X22" s="6"/>
      <c r="Y22" s="36"/>
      <c r="Z22" s="77" t="s">
        <v>359</v>
      </c>
      <c r="AA22" s="317"/>
      <c r="AB22" s="75" t="s">
        <v>28</v>
      </c>
      <c r="AC22" s="75" t="s">
        <v>28</v>
      </c>
      <c r="AD22" s="75" t="s">
        <v>28</v>
      </c>
      <c r="AE22" s="75" t="s">
        <v>28</v>
      </c>
      <c r="AF22" s="75" t="s">
        <v>28</v>
      </c>
      <c r="AG22" s="75" t="s">
        <v>28</v>
      </c>
      <c r="AH22" s="75" t="s">
        <v>28</v>
      </c>
      <c r="AI22" s="75" t="s">
        <v>28</v>
      </c>
      <c r="AJ22" s="75" t="s">
        <v>28</v>
      </c>
      <c r="AK22" s="75"/>
      <c r="AL22" s="318"/>
      <c r="AM22" s="318"/>
      <c r="AN22" s="318"/>
    </row>
    <row r="23" spans="1:40" s="319" customFormat="1" ht="89.25" x14ac:dyDescent="0.2">
      <c r="A23" s="299" t="s">
        <v>360</v>
      </c>
      <c r="B23" s="212" t="str">
        <f t="shared" si="0"/>
        <v>Indicatore 151 - SCONF_NON_AUTOR_90G</v>
      </c>
      <c r="C23" s="213">
        <v>151</v>
      </c>
      <c r="D23" s="47" t="s">
        <v>622</v>
      </c>
      <c r="E23" s="79" t="s">
        <v>65</v>
      </c>
      <c r="F23" s="21" t="s">
        <v>39</v>
      </c>
      <c r="G23" s="214" t="s">
        <v>103</v>
      </c>
      <c r="H23" s="59" t="s">
        <v>424</v>
      </c>
      <c r="I23" s="54"/>
      <c r="J23" s="26"/>
      <c r="K23" s="199" t="s">
        <v>50</v>
      </c>
      <c r="L23" s="47" t="s">
        <v>328</v>
      </c>
      <c r="M23" s="379" t="s">
        <v>631</v>
      </c>
      <c r="N23" s="99" t="s">
        <v>420</v>
      </c>
      <c r="O23" s="189" t="s">
        <v>483</v>
      </c>
      <c r="P23" s="391" t="s">
        <v>494</v>
      </c>
      <c r="Q23" s="6" t="s">
        <v>781</v>
      </c>
      <c r="R23" s="6" t="s">
        <v>10</v>
      </c>
      <c r="S23" s="6" t="s">
        <v>10</v>
      </c>
      <c r="T23" s="6"/>
      <c r="U23" s="6"/>
      <c r="V23" s="6"/>
      <c r="W23" s="6"/>
      <c r="X23" s="6"/>
      <c r="Y23" s="36"/>
      <c r="Z23" s="77"/>
      <c r="AA23" s="317"/>
      <c r="AB23" s="75" t="s">
        <v>28</v>
      </c>
      <c r="AC23" s="75" t="s">
        <v>28</v>
      </c>
      <c r="AD23" s="75" t="s">
        <v>28</v>
      </c>
      <c r="AE23" s="75" t="s">
        <v>28</v>
      </c>
      <c r="AF23" s="75" t="s">
        <v>28</v>
      </c>
      <c r="AG23" s="75" t="s">
        <v>28</v>
      </c>
      <c r="AH23" s="75" t="s">
        <v>28</v>
      </c>
      <c r="AI23" s="75" t="s">
        <v>28</v>
      </c>
      <c r="AJ23" s="75" t="s">
        <v>28</v>
      </c>
      <c r="AK23" s="75"/>
      <c r="AL23" s="318"/>
      <c r="AM23" s="318"/>
      <c r="AN23" s="318"/>
    </row>
    <row r="24" spans="1:40" s="2" customFormat="1" ht="25.5" x14ac:dyDescent="0.2">
      <c r="A24" s="320" t="s">
        <v>532</v>
      </c>
      <c r="B24" s="212" t="str">
        <f>CONCATENATE("Indicatore ",C24," - ",D24)</f>
        <v>Indicatore 162 - NPAF_ANT_ACC_60G_L1M</v>
      </c>
      <c r="C24" s="213">
        <v>162</v>
      </c>
      <c r="D24" s="47" t="s">
        <v>533</v>
      </c>
      <c r="E24" s="79" t="s">
        <v>65</v>
      </c>
      <c r="F24" s="21" t="s">
        <v>512</v>
      </c>
      <c r="G24" s="214" t="s">
        <v>103</v>
      </c>
      <c r="H24" s="59" t="s">
        <v>644</v>
      </c>
      <c r="I24" s="54" t="s">
        <v>535</v>
      </c>
      <c r="J24" s="26" t="s">
        <v>536</v>
      </c>
      <c r="K24" s="266" t="s">
        <v>493</v>
      </c>
      <c r="L24" s="47" t="s">
        <v>106</v>
      </c>
      <c r="M24" s="37" t="s">
        <v>532</v>
      </c>
      <c r="N24" s="37" t="s">
        <v>700</v>
      </c>
      <c r="O24" s="238" t="s">
        <v>537</v>
      </c>
      <c r="P24" s="238" t="s">
        <v>920</v>
      </c>
      <c r="Q24" s="6">
        <v>2</v>
      </c>
      <c r="R24" s="6" t="s">
        <v>10</v>
      </c>
      <c r="S24" s="6" t="s">
        <v>10</v>
      </c>
      <c r="T24" s="6"/>
      <c r="U24" s="6"/>
      <c r="V24" s="6"/>
      <c r="W24" s="6"/>
      <c r="X24" s="6"/>
      <c r="Y24" s="36" t="s">
        <v>10</v>
      </c>
      <c r="Z24" s="305"/>
      <c r="AA24" s="293" t="s">
        <v>538</v>
      </c>
      <c r="AB24" s="282" t="s">
        <v>19</v>
      </c>
      <c r="AC24" s="282" t="s">
        <v>19</v>
      </c>
      <c r="AD24" s="282" t="s">
        <v>19</v>
      </c>
      <c r="AE24" s="293">
        <v>1000000</v>
      </c>
      <c r="AF24" s="284">
        <v>0</v>
      </c>
      <c r="AG24" s="293">
        <v>1000000</v>
      </c>
      <c r="AH24" s="282" t="s">
        <v>19</v>
      </c>
      <c r="AI24" s="282" t="s">
        <v>19</v>
      </c>
      <c r="AJ24" s="282" t="s">
        <v>19</v>
      </c>
      <c r="AK24" s="57" t="s">
        <v>509</v>
      </c>
      <c r="AL24" s="293" t="s">
        <v>509</v>
      </c>
      <c r="AM24" s="57">
        <v>9999999</v>
      </c>
      <c r="AN24" s="284">
        <v>0</v>
      </c>
    </row>
    <row r="25" spans="1:40" s="2" customFormat="1" ht="25.5" x14ac:dyDescent="0.2">
      <c r="A25" s="320" t="s">
        <v>532</v>
      </c>
      <c r="B25" s="212" t="str">
        <f t="shared" si="0"/>
        <v xml:space="preserve">Indicatore 163 - NPAF_MAX_GG_L1M </v>
      </c>
      <c r="C25" s="213">
        <f t="shared" ref="C25:C33" si="1">+C24+1</f>
        <v>163</v>
      </c>
      <c r="D25" s="47" t="s">
        <v>539</v>
      </c>
      <c r="E25" s="79" t="s">
        <v>65</v>
      </c>
      <c r="F25" s="21" t="s">
        <v>512</v>
      </c>
      <c r="G25" s="267" t="s">
        <v>650</v>
      </c>
      <c r="H25" s="59" t="s">
        <v>645</v>
      </c>
      <c r="I25" s="54" t="s">
        <v>540</v>
      </c>
      <c r="J25" s="26" t="s">
        <v>28</v>
      </c>
      <c r="K25" s="199" t="s">
        <v>541</v>
      </c>
      <c r="L25" s="47" t="s">
        <v>106</v>
      </c>
      <c r="M25" s="37" t="s">
        <v>532</v>
      </c>
      <c r="N25" s="300" t="s">
        <v>701</v>
      </c>
      <c r="O25" s="102" t="s">
        <v>542</v>
      </c>
      <c r="P25" s="102" t="s">
        <v>797</v>
      </c>
      <c r="Q25" s="6">
        <v>1</v>
      </c>
      <c r="R25" s="6" t="s">
        <v>10</v>
      </c>
      <c r="S25" s="6" t="s">
        <v>10</v>
      </c>
      <c r="T25" s="6"/>
      <c r="U25" s="6"/>
      <c r="V25" s="6"/>
      <c r="W25" s="6"/>
      <c r="X25" s="6"/>
      <c r="Y25" s="36" t="s">
        <v>4</v>
      </c>
      <c r="Z25" s="57" t="s">
        <v>543</v>
      </c>
      <c r="AA25" s="293" t="s">
        <v>538</v>
      </c>
      <c r="AB25" s="269" t="s">
        <v>28</v>
      </c>
      <c r="AC25" s="269" t="s">
        <v>28</v>
      </c>
      <c r="AD25" s="269" t="s">
        <v>28</v>
      </c>
      <c r="AE25" s="302" t="s">
        <v>28</v>
      </c>
      <c r="AF25" s="302" t="s">
        <v>28</v>
      </c>
      <c r="AG25" s="302" t="s">
        <v>28</v>
      </c>
      <c r="AH25" s="269" t="s">
        <v>28</v>
      </c>
      <c r="AI25" s="269" t="s">
        <v>28</v>
      </c>
      <c r="AJ25" s="269" t="s">
        <v>28</v>
      </c>
      <c r="AK25" s="73" t="s">
        <v>28</v>
      </c>
      <c r="AL25" s="301" t="s">
        <v>28</v>
      </c>
      <c r="AM25" s="301" t="s">
        <v>28</v>
      </c>
      <c r="AN25" s="302" t="s">
        <v>28</v>
      </c>
    </row>
    <row r="26" spans="1:40" s="2" customFormat="1" ht="25.5" x14ac:dyDescent="0.2">
      <c r="A26" s="320" t="s">
        <v>544</v>
      </c>
      <c r="B26" s="212" t="str">
        <f t="shared" si="0"/>
        <v>Indicatore 164 - ANTEXP_SCAD_ACC_30G_L1M</v>
      </c>
      <c r="C26" s="213">
        <f t="shared" si="1"/>
        <v>164</v>
      </c>
      <c r="D26" s="47" t="s">
        <v>545</v>
      </c>
      <c r="E26" s="79" t="s">
        <v>65</v>
      </c>
      <c r="F26" s="21" t="s">
        <v>624</v>
      </c>
      <c r="G26" s="267" t="s">
        <v>546</v>
      </c>
      <c r="H26" s="59" t="s">
        <v>640</v>
      </c>
      <c r="I26" s="54" t="s">
        <v>547</v>
      </c>
      <c r="J26" s="26" t="s">
        <v>536</v>
      </c>
      <c r="K26" s="199" t="s">
        <v>493</v>
      </c>
      <c r="L26" s="47" t="s">
        <v>106</v>
      </c>
      <c r="M26" s="37" t="s">
        <v>544</v>
      </c>
      <c r="N26" s="300" t="s">
        <v>702</v>
      </c>
      <c r="O26" s="77" t="s">
        <v>548</v>
      </c>
      <c r="P26" s="77" t="s">
        <v>923</v>
      </c>
      <c r="Q26" s="6">
        <v>2</v>
      </c>
      <c r="R26" s="6" t="s">
        <v>10</v>
      </c>
      <c r="S26" s="6" t="s">
        <v>10</v>
      </c>
      <c r="T26" s="6"/>
      <c r="U26" s="6"/>
      <c r="V26" s="6"/>
      <c r="W26" s="6"/>
      <c r="X26" s="6"/>
      <c r="Y26" s="36" t="s">
        <v>10</v>
      </c>
      <c r="Z26" s="305"/>
      <c r="AA26" s="293" t="s">
        <v>549</v>
      </c>
      <c r="AB26" s="282" t="s">
        <v>19</v>
      </c>
      <c r="AC26" s="282" t="s">
        <v>19</v>
      </c>
      <c r="AD26" s="282" t="s">
        <v>19</v>
      </c>
      <c r="AE26" s="293">
        <v>1000000</v>
      </c>
      <c r="AF26" s="284">
        <v>0</v>
      </c>
      <c r="AG26" s="293">
        <v>1000000</v>
      </c>
      <c r="AH26" s="282" t="s">
        <v>19</v>
      </c>
      <c r="AI26" s="282" t="s">
        <v>19</v>
      </c>
      <c r="AJ26" s="282" t="s">
        <v>19</v>
      </c>
      <c r="AK26" s="57" t="s">
        <v>509</v>
      </c>
      <c r="AL26" s="293" t="s">
        <v>509</v>
      </c>
      <c r="AM26" s="57">
        <v>9999999</v>
      </c>
      <c r="AN26" s="284">
        <v>0</v>
      </c>
    </row>
    <row r="27" spans="1:40" s="2" customFormat="1" ht="25.5" x14ac:dyDescent="0.2">
      <c r="A27" s="320" t="s">
        <v>544</v>
      </c>
      <c r="B27" s="212" t="str">
        <f t="shared" si="0"/>
        <v>Indicatore 165 - ANTEXP_MAX_GG_L1M</v>
      </c>
      <c r="C27" s="213">
        <f t="shared" si="1"/>
        <v>165</v>
      </c>
      <c r="D27" s="47" t="s">
        <v>550</v>
      </c>
      <c r="E27" s="79" t="s">
        <v>65</v>
      </c>
      <c r="F27" s="21" t="s">
        <v>624</v>
      </c>
      <c r="G27" s="267" t="s">
        <v>551</v>
      </c>
      <c r="H27" s="59" t="s">
        <v>641</v>
      </c>
      <c r="I27" s="54" t="s">
        <v>552</v>
      </c>
      <c r="J27" s="26" t="s">
        <v>28</v>
      </c>
      <c r="K27" s="199" t="s">
        <v>541</v>
      </c>
      <c r="L27" s="47" t="s">
        <v>106</v>
      </c>
      <c r="M27" s="37" t="s">
        <v>544</v>
      </c>
      <c r="N27" s="300" t="s">
        <v>703</v>
      </c>
      <c r="O27" s="102" t="s">
        <v>553</v>
      </c>
      <c r="P27" s="102" t="s">
        <v>800</v>
      </c>
      <c r="Q27" s="6">
        <v>1</v>
      </c>
      <c r="R27" s="6" t="s">
        <v>10</v>
      </c>
      <c r="S27" s="6" t="s">
        <v>10</v>
      </c>
      <c r="T27" s="6"/>
      <c r="U27" s="6"/>
      <c r="V27" s="6"/>
      <c r="W27" s="6"/>
      <c r="X27" s="6"/>
      <c r="Y27" s="36" t="s">
        <v>4</v>
      </c>
      <c r="Z27" s="57" t="s">
        <v>543</v>
      </c>
      <c r="AA27" s="293" t="s">
        <v>549</v>
      </c>
      <c r="AB27" s="269" t="s">
        <v>28</v>
      </c>
      <c r="AC27" s="269" t="s">
        <v>28</v>
      </c>
      <c r="AD27" s="269" t="s">
        <v>28</v>
      </c>
      <c r="AE27" s="302" t="s">
        <v>28</v>
      </c>
      <c r="AF27" s="302" t="s">
        <v>28</v>
      </c>
      <c r="AG27" s="302" t="s">
        <v>28</v>
      </c>
      <c r="AH27" s="269" t="s">
        <v>28</v>
      </c>
      <c r="AI27" s="269" t="s">
        <v>28</v>
      </c>
      <c r="AJ27" s="269" t="s">
        <v>28</v>
      </c>
      <c r="AK27" s="73" t="s">
        <v>28</v>
      </c>
      <c r="AL27" s="301" t="s">
        <v>28</v>
      </c>
      <c r="AM27" s="301" t="s">
        <v>28</v>
      </c>
      <c r="AN27" s="302" t="s">
        <v>28</v>
      </c>
    </row>
    <row r="28" spans="1:40" s="2" customFormat="1" ht="25.5" x14ac:dyDescent="0.2">
      <c r="A28" s="320" t="s">
        <v>544</v>
      </c>
      <c r="B28" s="212" t="str">
        <f t="shared" si="0"/>
        <v>Indicatore 166 - FINIMP_SCAD_ACC_30G_L1M</v>
      </c>
      <c r="C28" s="213">
        <f t="shared" si="1"/>
        <v>166</v>
      </c>
      <c r="D28" s="47" t="s">
        <v>554</v>
      </c>
      <c r="E28" s="79" t="s">
        <v>65</v>
      </c>
      <c r="F28" s="21" t="s">
        <v>625</v>
      </c>
      <c r="G28" s="267" t="s">
        <v>555</v>
      </c>
      <c r="H28" s="59" t="s">
        <v>642</v>
      </c>
      <c r="I28" s="54" t="s">
        <v>547</v>
      </c>
      <c r="J28" s="26" t="s">
        <v>536</v>
      </c>
      <c r="K28" s="199" t="s">
        <v>493</v>
      </c>
      <c r="L28" s="47" t="s">
        <v>106</v>
      </c>
      <c r="M28" s="37" t="s">
        <v>544</v>
      </c>
      <c r="N28" s="300" t="s">
        <v>704</v>
      </c>
      <c r="O28" s="77" t="s">
        <v>556</v>
      </c>
      <c r="P28" s="77" t="s">
        <v>921</v>
      </c>
      <c r="Q28" s="6">
        <v>2</v>
      </c>
      <c r="R28" s="6" t="s">
        <v>10</v>
      </c>
      <c r="S28" s="6" t="s">
        <v>10</v>
      </c>
      <c r="T28" s="6"/>
      <c r="U28" s="6"/>
      <c r="V28" s="6"/>
      <c r="W28" s="6"/>
      <c r="X28" s="6"/>
      <c r="Y28" s="36" t="s">
        <v>10</v>
      </c>
      <c r="Z28" s="305"/>
      <c r="AA28" s="293" t="s">
        <v>549</v>
      </c>
      <c r="AB28" s="282" t="s">
        <v>19</v>
      </c>
      <c r="AC28" s="282" t="s">
        <v>19</v>
      </c>
      <c r="AD28" s="282" t="s">
        <v>19</v>
      </c>
      <c r="AE28" s="293">
        <v>1000000</v>
      </c>
      <c r="AF28" s="284">
        <v>0</v>
      </c>
      <c r="AG28" s="293">
        <v>1000000</v>
      </c>
      <c r="AH28" s="282" t="s">
        <v>19</v>
      </c>
      <c r="AI28" s="282" t="s">
        <v>19</v>
      </c>
      <c r="AJ28" s="282" t="s">
        <v>19</v>
      </c>
      <c r="AK28" s="57" t="s">
        <v>509</v>
      </c>
      <c r="AL28" s="293" t="s">
        <v>509</v>
      </c>
      <c r="AM28" s="57">
        <v>9999999</v>
      </c>
      <c r="AN28" s="284">
        <v>0</v>
      </c>
    </row>
    <row r="29" spans="1:40" s="2" customFormat="1" ht="25.5" x14ac:dyDescent="0.2">
      <c r="A29" s="320" t="s">
        <v>544</v>
      </c>
      <c r="B29" s="212" t="str">
        <f t="shared" si="0"/>
        <v>Indicatore 167 - FINIMP_MAX_GG_L1M</v>
      </c>
      <c r="C29" s="213">
        <f t="shared" si="1"/>
        <v>167</v>
      </c>
      <c r="D29" s="47" t="s">
        <v>557</v>
      </c>
      <c r="E29" s="79" t="s">
        <v>65</v>
      </c>
      <c r="F29" s="21" t="s">
        <v>625</v>
      </c>
      <c r="G29" s="267" t="s">
        <v>558</v>
      </c>
      <c r="H29" s="59" t="s">
        <v>643</v>
      </c>
      <c r="I29" s="54" t="s">
        <v>552</v>
      </c>
      <c r="J29" s="26" t="s">
        <v>28</v>
      </c>
      <c r="K29" s="199" t="s">
        <v>541</v>
      </c>
      <c r="L29" s="47" t="s">
        <v>106</v>
      </c>
      <c r="M29" s="37" t="s">
        <v>544</v>
      </c>
      <c r="N29" s="300" t="s">
        <v>705</v>
      </c>
      <c r="O29" s="102" t="s">
        <v>559</v>
      </c>
      <c r="P29" s="102" t="s">
        <v>799</v>
      </c>
      <c r="Q29" s="6">
        <v>1</v>
      </c>
      <c r="R29" s="6" t="s">
        <v>10</v>
      </c>
      <c r="S29" s="6" t="s">
        <v>10</v>
      </c>
      <c r="T29" s="6"/>
      <c r="U29" s="6"/>
      <c r="V29" s="6"/>
      <c r="W29" s="6"/>
      <c r="X29" s="6"/>
      <c r="Y29" s="36" t="s">
        <v>4</v>
      </c>
      <c r="Z29" s="57" t="s">
        <v>543</v>
      </c>
      <c r="AA29" s="293" t="s">
        <v>549</v>
      </c>
      <c r="AB29" s="269" t="s">
        <v>28</v>
      </c>
      <c r="AC29" s="269" t="s">
        <v>28</v>
      </c>
      <c r="AD29" s="269" t="s">
        <v>28</v>
      </c>
      <c r="AE29" s="302" t="s">
        <v>28</v>
      </c>
      <c r="AF29" s="302" t="s">
        <v>28</v>
      </c>
      <c r="AG29" s="302" t="s">
        <v>28</v>
      </c>
      <c r="AH29" s="269" t="s">
        <v>28</v>
      </c>
      <c r="AI29" s="269" t="s">
        <v>28</v>
      </c>
      <c r="AJ29" s="269" t="s">
        <v>28</v>
      </c>
      <c r="AK29" s="73" t="s">
        <v>28</v>
      </c>
      <c r="AL29" s="301" t="s">
        <v>28</v>
      </c>
      <c r="AM29" s="301" t="s">
        <v>28</v>
      </c>
      <c r="AN29" s="302" t="s">
        <v>28</v>
      </c>
    </row>
    <row r="30" spans="1:40" s="2" customFormat="1" ht="25.5" x14ac:dyDescent="0.2">
      <c r="A30" s="320" t="s">
        <v>361</v>
      </c>
      <c r="B30" s="212" t="str">
        <f t="shared" si="0"/>
        <v>Indicatore 168 - EFINS_INSOL_SCAD_TPREC</v>
      </c>
      <c r="C30" s="213">
        <f t="shared" si="1"/>
        <v>168</v>
      </c>
      <c r="D30" s="47" t="s">
        <v>560</v>
      </c>
      <c r="E30" s="79" t="s">
        <v>65</v>
      </c>
      <c r="F30" s="21" t="s">
        <v>501</v>
      </c>
      <c r="G30" s="214" t="s">
        <v>103</v>
      </c>
      <c r="H30" s="59" t="s">
        <v>646</v>
      </c>
      <c r="I30" s="54" t="s">
        <v>561</v>
      </c>
      <c r="J30" s="26" t="s">
        <v>562</v>
      </c>
      <c r="K30" s="266" t="s">
        <v>493</v>
      </c>
      <c r="L30" s="47" t="s">
        <v>106</v>
      </c>
      <c r="M30" s="37" t="s">
        <v>361</v>
      </c>
      <c r="N30" s="300" t="s">
        <v>706</v>
      </c>
      <c r="O30" s="77" t="s">
        <v>362</v>
      </c>
      <c r="P30" s="77" t="s">
        <v>798</v>
      </c>
      <c r="Q30" s="6">
        <v>2</v>
      </c>
      <c r="R30" s="6" t="s">
        <v>10</v>
      </c>
      <c r="S30" s="6" t="s">
        <v>10</v>
      </c>
      <c r="T30" s="6"/>
      <c r="U30" s="6"/>
      <c r="V30" s="6"/>
      <c r="W30" s="6"/>
      <c r="X30" s="6"/>
      <c r="Y30" s="36" t="s">
        <v>4</v>
      </c>
      <c r="Z30" s="378"/>
      <c r="AA30" s="321" t="s">
        <v>563</v>
      </c>
      <c r="AB30" s="287" t="s">
        <v>19</v>
      </c>
      <c r="AC30" s="287" t="s">
        <v>19</v>
      </c>
      <c r="AD30" s="287" t="s">
        <v>19</v>
      </c>
      <c r="AE30" s="293">
        <v>1000000</v>
      </c>
      <c r="AF30" s="78">
        <v>0</v>
      </c>
      <c r="AG30" s="293">
        <v>1000000</v>
      </c>
      <c r="AH30" s="287" t="s">
        <v>19</v>
      </c>
      <c r="AI30" s="287" t="s">
        <v>19</v>
      </c>
      <c r="AJ30" s="287" t="s">
        <v>19</v>
      </c>
      <c r="AK30" s="78" t="s">
        <v>509</v>
      </c>
      <c r="AL30" s="57">
        <v>9999999</v>
      </c>
      <c r="AM30" s="57">
        <v>9999999</v>
      </c>
      <c r="AN30" s="284">
        <v>0</v>
      </c>
    </row>
    <row r="31" spans="1:40" s="2" customFormat="1" ht="25.5" x14ac:dyDescent="0.2">
      <c r="A31" s="320" t="s">
        <v>564</v>
      </c>
      <c r="B31" s="212" t="str">
        <f t="shared" si="0"/>
        <v xml:space="preserve">Indicatore 169 - FACT_ANT_ACC_30G_L1M </v>
      </c>
      <c r="C31" s="213">
        <f t="shared" si="1"/>
        <v>169</v>
      </c>
      <c r="D31" s="47" t="s">
        <v>565</v>
      </c>
      <c r="E31" s="79" t="s">
        <v>65</v>
      </c>
      <c r="F31" s="21" t="s">
        <v>24</v>
      </c>
      <c r="G31" s="267" t="s">
        <v>651</v>
      </c>
      <c r="H31" s="59" t="s">
        <v>647</v>
      </c>
      <c r="I31" s="54" t="s">
        <v>648</v>
      </c>
      <c r="J31" s="26" t="s">
        <v>536</v>
      </c>
      <c r="K31" s="266" t="s">
        <v>493</v>
      </c>
      <c r="L31" s="47" t="s">
        <v>106</v>
      </c>
      <c r="M31" s="37" t="s">
        <v>564</v>
      </c>
      <c r="N31" s="300" t="s">
        <v>707</v>
      </c>
      <c r="O31" s="77" t="s">
        <v>566</v>
      </c>
      <c r="P31" s="77" t="s">
        <v>922</v>
      </c>
      <c r="Q31" s="6">
        <v>2</v>
      </c>
      <c r="R31" s="6" t="s">
        <v>10</v>
      </c>
      <c r="S31" s="6" t="s">
        <v>10</v>
      </c>
      <c r="T31" s="6"/>
      <c r="U31" s="6"/>
      <c r="V31" s="6"/>
      <c r="W31" s="6"/>
      <c r="X31" s="6"/>
      <c r="Y31" s="36" t="s">
        <v>10</v>
      </c>
      <c r="Z31" s="54"/>
      <c r="AA31" s="293" t="s">
        <v>567</v>
      </c>
      <c r="AB31" s="282" t="s">
        <v>19</v>
      </c>
      <c r="AC31" s="282" t="s">
        <v>19</v>
      </c>
      <c r="AD31" s="282" t="s">
        <v>19</v>
      </c>
      <c r="AE31" s="293">
        <v>1000000</v>
      </c>
      <c r="AF31" s="284">
        <v>0</v>
      </c>
      <c r="AG31" s="293">
        <v>1000000</v>
      </c>
      <c r="AH31" s="282" t="s">
        <v>19</v>
      </c>
      <c r="AI31" s="282" t="s">
        <v>19</v>
      </c>
      <c r="AJ31" s="282" t="s">
        <v>19</v>
      </c>
      <c r="AK31" s="57" t="s">
        <v>509</v>
      </c>
      <c r="AL31" s="293" t="s">
        <v>509</v>
      </c>
      <c r="AM31" s="57">
        <v>9999999</v>
      </c>
      <c r="AN31" s="284">
        <v>0</v>
      </c>
    </row>
    <row r="32" spans="1:40" s="2" customFormat="1" ht="25.5" x14ac:dyDescent="0.2">
      <c r="A32" s="320" t="s">
        <v>564</v>
      </c>
      <c r="B32" s="212" t="str">
        <f t="shared" si="0"/>
        <v>Indicatore 170 - FACT_MAX_GG_L1M</v>
      </c>
      <c r="C32" s="213">
        <f t="shared" si="1"/>
        <v>170</v>
      </c>
      <c r="D32" s="47" t="s">
        <v>568</v>
      </c>
      <c r="E32" s="79" t="s">
        <v>65</v>
      </c>
      <c r="F32" s="21" t="s">
        <v>24</v>
      </c>
      <c r="G32" s="267" t="s">
        <v>651</v>
      </c>
      <c r="H32" s="59" t="s">
        <v>645</v>
      </c>
      <c r="I32" s="54" t="s">
        <v>649</v>
      </c>
      <c r="J32" s="26" t="s">
        <v>28</v>
      </c>
      <c r="K32" s="199" t="s">
        <v>541</v>
      </c>
      <c r="L32" s="47" t="s">
        <v>106</v>
      </c>
      <c r="M32" s="79" t="s">
        <v>564</v>
      </c>
      <c r="N32" s="300" t="s">
        <v>701</v>
      </c>
      <c r="O32" s="102" t="s">
        <v>569</v>
      </c>
      <c r="P32" s="77" t="s">
        <v>843</v>
      </c>
      <c r="Q32" s="6">
        <v>1</v>
      </c>
      <c r="R32" s="6" t="s">
        <v>10</v>
      </c>
      <c r="S32" s="6" t="s">
        <v>10</v>
      </c>
      <c r="T32" s="6"/>
      <c r="U32" s="6"/>
      <c r="V32" s="6"/>
      <c r="W32" s="6"/>
      <c r="X32" s="6"/>
      <c r="Y32" s="36" t="s">
        <v>4</v>
      </c>
      <c r="Z32" s="54" t="s">
        <v>543</v>
      </c>
      <c r="AA32" s="293" t="s">
        <v>567</v>
      </c>
      <c r="AB32" s="269" t="s">
        <v>28</v>
      </c>
      <c r="AC32" s="269" t="s">
        <v>28</v>
      </c>
      <c r="AD32" s="269" t="s">
        <v>28</v>
      </c>
      <c r="AE32" s="302" t="s">
        <v>28</v>
      </c>
      <c r="AF32" s="302" t="s">
        <v>28</v>
      </c>
      <c r="AG32" s="302" t="s">
        <v>28</v>
      </c>
      <c r="AH32" s="269" t="s">
        <v>28</v>
      </c>
      <c r="AI32" s="269" t="s">
        <v>28</v>
      </c>
      <c r="AJ32" s="269" t="s">
        <v>28</v>
      </c>
      <c r="AK32" s="73" t="s">
        <v>28</v>
      </c>
      <c r="AL32" s="301" t="s">
        <v>28</v>
      </c>
      <c r="AM32" s="301" t="s">
        <v>28</v>
      </c>
      <c r="AN32" s="302" t="s">
        <v>28</v>
      </c>
    </row>
    <row r="33" spans="1:40" s="2" customFormat="1" ht="25.5" x14ac:dyDescent="0.2">
      <c r="A33" s="320" t="s">
        <v>570</v>
      </c>
      <c r="B33" s="212" t="str">
        <f t="shared" si="0"/>
        <v>Indicatore 171 - PREAM_UTIL_ACC_L1M</v>
      </c>
      <c r="C33" s="213">
        <f t="shared" si="1"/>
        <v>171</v>
      </c>
      <c r="D33" s="47" t="s">
        <v>571</v>
      </c>
      <c r="E33" s="79" t="s">
        <v>65</v>
      </c>
      <c r="F33" s="21" t="s">
        <v>534</v>
      </c>
      <c r="G33" s="214" t="s">
        <v>103</v>
      </c>
      <c r="H33" s="59" t="s">
        <v>572</v>
      </c>
      <c r="I33" s="54" t="s">
        <v>573</v>
      </c>
      <c r="J33" s="26" t="s">
        <v>574</v>
      </c>
      <c r="K33" s="266" t="s">
        <v>493</v>
      </c>
      <c r="L33" s="47" t="s">
        <v>106</v>
      </c>
      <c r="M33" s="79" t="s">
        <v>575</v>
      </c>
      <c r="N33" s="300" t="s">
        <v>576</v>
      </c>
      <c r="O33" s="77" t="s">
        <v>577</v>
      </c>
      <c r="P33" s="77" t="s">
        <v>801</v>
      </c>
      <c r="Q33" s="6">
        <v>2</v>
      </c>
      <c r="R33" s="6" t="s">
        <v>10</v>
      </c>
      <c r="S33" s="6" t="s">
        <v>10</v>
      </c>
      <c r="T33" s="6"/>
      <c r="U33" s="6"/>
      <c r="V33" s="6"/>
      <c r="W33" s="6"/>
      <c r="X33" s="6"/>
      <c r="Y33" s="36" t="s">
        <v>10</v>
      </c>
      <c r="Z33" s="54"/>
      <c r="AA33" s="293" t="s">
        <v>578</v>
      </c>
      <c r="AB33" s="282" t="s">
        <v>19</v>
      </c>
      <c r="AC33" s="282" t="s">
        <v>19</v>
      </c>
      <c r="AD33" s="282" t="s">
        <v>19</v>
      </c>
      <c r="AE33" s="293">
        <v>1000000</v>
      </c>
      <c r="AF33" s="284">
        <v>0</v>
      </c>
      <c r="AG33" s="293">
        <v>1000000</v>
      </c>
      <c r="AH33" s="282" t="s">
        <v>19</v>
      </c>
      <c r="AI33" s="282" t="s">
        <v>19</v>
      </c>
      <c r="AJ33" s="282" t="s">
        <v>19</v>
      </c>
      <c r="AK33" s="57" t="s">
        <v>509</v>
      </c>
      <c r="AL33" s="57">
        <v>9999999</v>
      </c>
      <c r="AM33" s="57">
        <v>9999999</v>
      </c>
      <c r="AN33" s="284">
        <v>0</v>
      </c>
    </row>
  </sheetData>
  <mergeCells count="3">
    <mergeCell ref="AB1:AD1"/>
    <mergeCell ref="AE1:AG1"/>
    <mergeCell ref="AH1:AJ1"/>
  </mergeCells>
  <conditionalFormatting sqref="V1:V2 V34:V1048576">
    <cfRule type="cellIs" dxfId="80" priority="126" operator="equal">
      <formula>"OK"</formula>
    </cfRule>
    <cfRule type="cellIs" dxfId="79" priority="128" operator="equal">
      <formula>"OK"</formula>
    </cfRule>
  </conditionalFormatting>
  <conditionalFormatting sqref="R34:U1048576 R1:U2 Q16:V16 Q13 Q5:V6 AA14:AB14 R3:X33">
    <cfRule type="cellIs" dxfId="78" priority="127" operator="equal">
      <formula>"Y"</formula>
    </cfRule>
  </conditionalFormatting>
  <conditionalFormatting sqref="V13:V14">
    <cfRule type="cellIs" dxfId="77" priority="60" operator="equal">
      <formula>"Y"</formula>
    </cfRule>
  </conditionalFormatting>
  <conditionalFormatting sqref="O6:P6">
    <cfRule type="cellIs" dxfId="76" priority="45" operator="equal">
      <formula>"Y"</formula>
    </cfRule>
  </conditionalFormatting>
  <conditionalFormatting sqref="Q35:Q1048576 Q1:Q2">
    <cfRule type="cellIs" dxfId="75" priority="41" operator="equal">
      <formula>"Y"</formula>
    </cfRule>
  </conditionalFormatting>
  <conditionalFormatting sqref="Q34">
    <cfRule type="cellIs" dxfId="74" priority="40" operator="equal">
      <formula>"Y"</formula>
    </cfRule>
  </conditionalFormatting>
  <conditionalFormatting sqref="Q12">
    <cfRule type="cellIs" dxfId="73" priority="36" operator="equal">
      <formula>"Y"</formula>
    </cfRule>
  </conditionalFormatting>
  <conditionalFormatting sqref="Q15">
    <cfRule type="cellIs" dxfId="72" priority="34" operator="equal">
      <formula>"Y"</formula>
    </cfRule>
  </conditionalFormatting>
  <conditionalFormatting sqref="Q7">
    <cfRule type="cellIs" dxfId="71" priority="32" operator="equal">
      <formula>"Y"</formula>
    </cfRule>
  </conditionalFormatting>
  <conditionalFormatting sqref="R7:V7">
    <cfRule type="cellIs" dxfId="70" priority="31" operator="equal">
      <formula>"Y"</formula>
    </cfRule>
  </conditionalFormatting>
  <conditionalFormatting sqref="R22:V23">
    <cfRule type="cellIs" dxfId="69" priority="28" operator="equal">
      <formula>"Y"</formula>
    </cfRule>
  </conditionalFormatting>
  <conditionalFormatting sqref="Q22:Q23">
    <cfRule type="cellIs" dxfId="68" priority="27" operator="equal">
      <formula>"Y"</formula>
    </cfRule>
  </conditionalFormatting>
  <conditionalFormatting sqref="R22:V23">
    <cfRule type="cellIs" dxfId="67" priority="26" operator="equal">
      <formula>"Y"</formula>
    </cfRule>
  </conditionalFormatting>
  <conditionalFormatting sqref="Q22:Q23">
    <cfRule type="cellIs" dxfId="66" priority="25" operator="equal">
      <formula>"Y"</formula>
    </cfRule>
  </conditionalFormatting>
  <conditionalFormatting sqref="R3:V33">
    <cfRule type="cellIs" dxfId="65" priority="24" operator="equal">
      <formula>"Y"</formula>
    </cfRule>
  </conditionalFormatting>
  <conditionalFormatting sqref="Q3:Q33">
    <cfRule type="cellIs" dxfId="64" priority="23" operator="equal">
      <formula>"Y"</formula>
    </cfRule>
  </conditionalFormatting>
  <conditionalFormatting sqref="R4:V4">
    <cfRule type="cellIs" dxfId="63" priority="22" operator="equal">
      <formula>"Y"</formula>
    </cfRule>
  </conditionalFormatting>
  <conditionalFormatting sqref="Q4">
    <cfRule type="cellIs" dxfId="62" priority="21" operator="equal">
      <formula>"Y"</formula>
    </cfRule>
  </conditionalFormatting>
  <conditionalFormatting sqref="R10:V11">
    <cfRule type="cellIs" dxfId="61" priority="20" operator="equal">
      <formula>"Y"</formula>
    </cfRule>
  </conditionalFormatting>
  <conditionalFormatting sqref="Q10:Q11">
    <cfRule type="cellIs" dxfId="60" priority="19" operator="equal">
      <formula>"Y"</formula>
    </cfRule>
  </conditionalFormatting>
  <conditionalFormatting sqref="R8:U8">
    <cfRule type="cellIs" dxfId="59" priority="15" operator="equal">
      <formula>"Y"</formula>
    </cfRule>
  </conditionalFormatting>
  <conditionalFormatting sqref="V8">
    <cfRule type="cellIs" dxfId="58" priority="14" operator="equal">
      <formula>"Y"</formula>
    </cfRule>
  </conditionalFormatting>
  <conditionalFormatting sqref="V8">
    <cfRule type="cellIs" dxfId="57" priority="13" operator="equal">
      <formula>"Y"</formula>
    </cfRule>
  </conditionalFormatting>
  <conditionalFormatting sqref="R9:U9 S3:S33">
    <cfRule type="cellIs" dxfId="56" priority="12" operator="equal">
      <formula>"Y"</formula>
    </cfRule>
  </conditionalFormatting>
  <conditionalFormatting sqref="V9">
    <cfRule type="cellIs" dxfId="55" priority="11" operator="equal">
      <formula>"Y"</formula>
    </cfRule>
  </conditionalFormatting>
  <conditionalFormatting sqref="V9">
    <cfRule type="cellIs" dxfId="54" priority="10" operator="equal">
      <formula>"Y"</formula>
    </cfRule>
  </conditionalFormatting>
  <conditionalFormatting sqref="R18:U21">
    <cfRule type="cellIs" dxfId="53" priority="9" operator="equal">
      <formula>"Y"</formula>
    </cfRule>
  </conditionalFormatting>
  <conditionalFormatting sqref="V18:V21">
    <cfRule type="cellIs" dxfId="52" priority="8" operator="equal">
      <formula>"Y"</formula>
    </cfRule>
  </conditionalFormatting>
  <conditionalFormatting sqref="O21">
    <cfRule type="cellIs" dxfId="51" priority="7" operator="equal">
      <formula>"Y"</formula>
    </cfRule>
  </conditionalFormatting>
  <conditionalFormatting sqref="V18:V21">
    <cfRule type="cellIs" dxfId="50" priority="6" operator="equal">
      <formula>"Y"</formula>
    </cfRule>
  </conditionalFormatting>
  <conditionalFormatting sqref="R24:V33">
    <cfRule type="cellIs" dxfId="49" priority="5" operator="equal">
      <formula>"Y"</formula>
    </cfRule>
  </conditionalFormatting>
  <conditionalFormatting sqref="V24:V33">
    <cfRule type="cellIs" dxfId="48" priority="4" operator="equal">
      <formula>"Y"</formula>
    </cfRule>
  </conditionalFormatting>
  <conditionalFormatting sqref="R17:X17">
    <cfRule type="cellIs" dxfId="47" priority="3" operator="equal">
      <formula>"Y"</formula>
    </cfRule>
  </conditionalFormatting>
  <conditionalFormatting sqref="Q17">
    <cfRule type="cellIs" dxfId="46" priority="2" operator="equal">
      <formula>"Y"</formula>
    </cfRule>
  </conditionalFormatting>
  <conditionalFormatting sqref="R17:V17">
    <cfRule type="cellIs" dxfId="45" priority="1" operator="equal">
      <formula>"Y"</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15"/>
  <sheetViews>
    <sheetView zoomScale="80" zoomScaleNormal="80" zoomScalePageLayoutView="70" workbookViewId="0">
      <pane xSplit="2" ySplit="2" topLeftCell="O3" activePane="bottomRight" state="frozen"/>
      <selection pane="topRight" activeCell="C1" sqref="C1"/>
      <selection pane="bottomLeft" activeCell="A3" sqref="A3"/>
      <selection pane="bottomRight" activeCell="P11" sqref="P11"/>
    </sheetView>
  </sheetViews>
  <sheetFormatPr defaultColWidth="8.625" defaultRowHeight="15" x14ac:dyDescent="0.25"/>
  <cols>
    <col min="1" max="1" width="18.25" style="325" bestFit="1" customWidth="1"/>
    <col min="2" max="2" width="73.625" style="275" bestFit="1" customWidth="1"/>
    <col min="3" max="3" width="6.875" style="272" bestFit="1" customWidth="1"/>
    <col min="4" max="4" width="55.25" style="325" bestFit="1" customWidth="1"/>
    <col min="5" max="5" width="12.75" style="326" bestFit="1" customWidth="1"/>
    <col min="6" max="6" width="17.125" style="272" bestFit="1" customWidth="1"/>
    <col min="7" max="7" width="22.25" style="326" bestFit="1" customWidth="1"/>
    <col min="8" max="8" width="175.625" style="327" bestFit="1" customWidth="1"/>
    <col min="9" max="9" width="17" style="328" bestFit="1" customWidth="1"/>
    <col min="10" max="10" width="19" style="328" bestFit="1" customWidth="1"/>
    <col min="11" max="11" width="14.625" style="327" bestFit="1" customWidth="1"/>
    <col min="12" max="12" width="26.5" style="327" bestFit="1" customWidth="1"/>
    <col min="13" max="13" width="15.75" style="326" customWidth="1"/>
    <col min="14" max="14" width="31.75" style="272" customWidth="1"/>
    <col min="15" max="16" width="28.25" style="362" customWidth="1"/>
    <col min="17" max="17" width="13" style="329" bestFit="1" customWidth="1"/>
    <col min="18" max="18" width="21.625" style="329" bestFit="1" customWidth="1"/>
    <col min="19" max="19" width="20.875" style="329" bestFit="1" customWidth="1"/>
    <col min="20" max="20" width="28.625" style="329" bestFit="1" customWidth="1"/>
    <col min="21" max="21" width="13.375" style="329" bestFit="1" customWidth="1"/>
    <col min="22" max="22" width="12.375" style="329" bestFit="1" customWidth="1"/>
    <col min="23" max="23" width="30.125" style="363" bestFit="1" customWidth="1"/>
    <col min="24" max="24" width="18.75" style="363" bestFit="1" customWidth="1"/>
    <col min="25" max="27" width="12.5" style="363" bestFit="1" customWidth="1"/>
    <col min="28" max="28" width="15.5" style="363" bestFit="1" customWidth="1"/>
    <col min="29" max="31" width="12.5" style="363" bestFit="1" customWidth="1"/>
    <col min="32" max="32" width="15.5" style="363" bestFit="1" customWidth="1"/>
    <col min="33" max="35" width="12.5" style="363" bestFit="1" customWidth="1"/>
    <col min="36" max="36" width="15.875" style="364" bestFit="1" customWidth="1"/>
    <col min="37" max="39" width="12.5" style="272" bestFit="1" customWidth="1"/>
    <col min="40" max="40" width="15.875" style="272" bestFit="1" customWidth="1"/>
    <col min="41" max="16384" width="8.625" style="272"/>
  </cols>
  <sheetData>
    <row r="1" spans="1:40" ht="15.75" thickBot="1" x14ac:dyDescent="0.3">
      <c r="B1" s="272"/>
      <c r="O1" s="326"/>
      <c r="P1" s="326"/>
      <c r="W1" s="330"/>
      <c r="X1" s="330"/>
      <c r="Y1" s="450" t="s">
        <v>12</v>
      </c>
      <c r="Z1" s="451"/>
      <c r="AA1" s="451"/>
      <c r="AB1" s="452"/>
      <c r="AC1" s="450" t="s">
        <v>13</v>
      </c>
      <c r="AD1" s="451"/>
      <c r="AE1" s="451"/>
      <c r="AF1" s="452"/>
      <c r="AG1" s="453" t="s">
        <v>14</v>
      </c>
      <c r="AH1" s="454"/>
      <c r="AI1" s="454"/>
      <c r="AJ1" s="454"/>
      <c r="AK1" s="453" t="s">
        <v>68</v>
      </c>
      <c r="AL1" s="454"/>
      <c r="AM1" s="454"/>
      <c r="AN1" s="454"/>
    </row>
    <row r="2" spans="1:40" s="346" customFormat="1" ht="30" x14ac:dyDescent="0.25">
      <c r="A2" s="331" t="s">
        <v>71</v>
      </c>
      <c r="B2" s="273" t="s">
        <v>101</v>
      </c>
      <c r="C2" s="273" t="s">
        <v>6</v>
      </c>
      <c r="D2" s="332" t="s">
        <v>100</v>
      </c>
      <c r="E2" s="333" t="s">
        <v>45</v>
      </c>
      <c r="F2" s="273" t="s">
        <v>0</v>
      </c>
      <c r="G2" s="334" t="s">
        <v>43</v>
      </c>
      <c r="H2" s="335" t="s">
        <v>3</v>
      </c>
      <c r="I2" s="335" t="s">
        <v>31</v>
      </c>
      <c r="J2" s="335" t="s">
        <v>32</v>
      </c>
      <c r="K2" s="336" t="s">
        <v>1</v>
      </c>
      <c r="L2" s="337" t="s">
        <v>102</v>
      </c>
      <c r="M2" s="338" t="s">
        <v>44</v>
      </c>
      <c r="N2" s="339" t="s">
        <v>5</v>
      </c>
      <c r="O2" s="340" t="s">
        <v>902</v>
      </c>
      <c r="P2" s="385" t="s">
        <v>903</v>
      </c>
      <c r="Q2" s="5" t="s">
        <v>278</v>
      </c>
      <c r="R2" s="5" t="s">
        <v>9</v>
      </c>
      <c r="S2" s="5" t="s">
        <v>7</v>
      </c>
      <c r="T2" s="5" t="s">
        <v>8</v>
      </c>
      <c r="U2" s="341" t="s">
        <v>146</v>
      </c>
      <c r="V2" s="342" t="s">
        <v>147</v>
      </c>
      <c r="W2" s="35" t="s">
        <v>15</v>
      </c>
      <c r="X2" s="35" t="s">
        <v>33</v>
      </c>
      <c r="Y2" s="343" t="s">
        <v>16</v>
      </c>
      <c r="Z2" s="344" t="s">
        <v>17</v>
      </c>
      <c r="AA2" s="344" t="s">
        <v>18</v>
      </c>
      <c r="AB2" s="344" t="s">
        <v>66</v>
      </c>
      <c r="AC2" s="344" t="s">
        <v>16</v>
      </c>
      <c r="AD2" s="344" t="s">
        <v>17</v>
      </c>
      <c r="AE2" s="344" t="s">
        <v>18</v>
      </c>
      <c r="AF2" s="344" t="s">
        <v>66</v>
      </c>
      <c r="AG2" s="344" t="s">
        <v>16</v>
      </c>
      <c r="AH2" s="344" t="s">
        <v>17</v>
      </c>
      <c r="AI2" s="345" t="s">
        <v>18</v>
      </c>
      <c r="AJ2" s="344" t="s">
        <v>67</v>
      </c>
      <c r="AK2" s="343" t="s">
        <v>16</v>
      </c>
      <c r="AL2" s="344" t="s">
        <v>17</v>
      </c>
      <c r="AM2" s="345" t="s">
        <v>18</v>
      </c>
      <c r="AN2" s="344" t="s">
        <v>67</v>
      </c>
    </row>
    <row r="3" spans="1:40" ht="30" x14ac:dyDescent="0.25">
      <c r="A3" s="271" t="s">
        <v>259</v>
      </c>
      <c r="B3" s="274" t="str">
        <f t="shared" ref="B3:B14" si="0">CONCATENATE("Indicatore ",C3," - ",D3)</f>
        <v>Indicatore 100 - Semaforo notizie Pregiudizievoli</v>
      </c>
      <c r="C3" s="347">
        <v>100</v>
      </c>
      <c r="D3" s="348" t="s">
        <v>261</v>
      </c>
      <c r="E3" s="348" t="s">
        <v>65</v>
      </c>
      <c r="F3" s="347" t="s">
        <v>689</v>
      </c>
      <c r="G3" s="349" t="s">
        <v>103</v>
      </c>
      <c r="H3" s="348" t="s">
        <v>676</v>
      </c>
      <c r="I3" s="350"/>
      <c r="J3" s="350"/>
      <c r="K3" s="351" t="s">
        <v>260</v>
      </c>
      <c r="L3" s="352" t="s">
        <v>433</v>
      </c>
      <c r="M3" s="353" t="s">
        <v>259</v>
      </c>
      <c r="N3" s="354" t="s">
        <v>490</v>
      </c>
      <c r="O3" s="400" t="s">
        <v>822</v>
      </c>
      <c r="P3" s="399" t="s">
        <v>822</v>
      </c>
      <c r="Q3" s="7" t="s">
        <v>781</v>
      </c>
      <c r="R3" s="7" t="s">
        <v>10</v>
      </c>
      <c r="S3" s="7"/>
      <c r="T3" s="7"/>
      <c r="U3" s="7"/>
      <c r="V3" s="7"/>
      <c r="W3" s="355" t="s">
        <v>4</v>
      </c>
      <c r="X3" s="356" t="s">
        <v>485</v>
      </c>
      <c r="Y3" s="357"/>
      <c r="Z3" s="357"/>
      <c r="AA3" s="357"/>
      <c r="AB3" s="358"/>
      <c r="AC3" s="357"/>
      <c r="AD3" s="357"/>
      <c r="AE3" s="357"/>
      <c r="AF3" s="358"/>
      <c r="AG3" s="357"/>
      <c r="AH3" s="357"/>
      <c r="AI3" s="357"/>
      <c r="AJ3" s="358"/>
      <c r="AK3" s="359"/>
      <c r="AL3" s="359"/>
      <c r="AM3" s="359"/>
      <c r="AN3" s="359"/>
    </row>
    <row r="4" spans="1:40" ht="30" x14ac:dyDescent="0.25">
      <c r="A4" s="271" t="s">
        <v>262</v>
      </c>
      <c r="B4" s="274" t="str">
        <f t="shared" si="0"/>
        <v>Indicatore 102 - Garanzie attivate con esito negativo presso altri istituti</v>
      </c>
      <c r="C4" s="347">
        <v>102</v>
      </c>
      <c r="D4" s="348" t="s">
        <v>677</v>
      </c>
      <c r="E4" s="348" t="s">
        <v>65</v>
      </c>
      <c r="F4" s="347" t="s">
        <v>690</v>
      </c>
      <c r="G4" s="349" t="s">
        <v>103</v>
      </c>
      <c r="H4" s="348" t="s">
        <v>276</v>
      </c>
      <c r="I4" s="350"/>
      <c r="J4" s="350"/>
      <c r="K4" s="351" t="s">
        <v>50</v>
      </c>
      <c r="L4" s="352" t="s">
        <v>109</v>
      </c>
      <c r="M4" s="353" t="s">
        <v>263</v>
      </c>
      <c r="N4" s="354" t="s">
        <v>678</v>
      </c>
      <c r="O4" s="348" t="s">
        <v>679</v>
      </c>
      <c r="P4" s="398" t="s">
        <v>813</v>
      </c>
      <c r="Q4" s="7">
        <v>1</v>
      </c>
      <c r="R4" s="7" t="s">
        <v>10</v>
      </c>
      <c r="S4" s="7"/>
      <c r="T4" s="7"/>
      <c r="U4" s="7"/>
      <c r="V4" s="7"/>
      <c r="W4" s="355" t="s">
        <v>4</v>
      </c>
      <c r="X4" s="356" t="s">
        <v>489</v>
      </c>
      <c r="Y4" s="357"/>
      <c r="Z4" s="357"/>
      <c r="AA4" s="357"/>
      <c r="AB4" s="358"/>
      <c r="AC4" s="357"/>
      <c r="AD4" s="357"/>
      <c r="AE4" s="357"/>
      <c r="AF4" s="358"/>
      <c r="AG4" s="357"/>
      <c r="AH4" s="357"/>
      <c r="AI4" s="357"/>
      <c r="AJ4" s="358"/>
      <c r="AK4" s="359"/>
      <c r="AL4" s="359"/>
      <c r="AM4" s="359"/>
      <c r="AN4" s="359"/>
    </row>
    <row r="5" spans="1:40" ht="45" x14ac:dyDescent="0.25">
      <c r="A5" s="271" t="s">
        <v>262</v>
      </c>
      <c r="B5" s="274" t="str">
        <f t="shared" si="0"/>
        <v>Indicatore 103 - Garanzia rilasciate a favore di un nominativo a sofferenza presso altri istituti</v>
      </c>
      <c r="C5" s="347">
        <f>1+C4</f>
        <v>103</v>
      </c>
      <c r="D5" s="348" t="s">
        <v>264</v>
      </c>
      <c r="E5" s="348" t="s">
        <v>65</v>
      </c>
      <c r="F5" s="347" t="s">
        <v>690</v>
      </c>
      <c r="G5" s="349" t="s">
        <v>103</v>
      </c>
      <c r="H5" s="348" t="s">
        <v>277</v>
      </c>
      <c r="I5" s="350"/>
      <c r="J5" s="350"/>
      <c r="K5" s="351" t="s">
        <v>50</v>
      </c>
      <c r="L5" s="352" t="s">
        <v>109</v>
      </c>
      <c r="M5" s="353" t="s">
        <v>263</v>
      </c>
      <c r="N5" s="354" t="s">
        <v>680</v>
      </c>
      <c r="O5" s="348" t="s">
        <v>681</v>
      </c>
      <c r="P5" s="398" t="s">
        <v>814</v>
      </c>
      <c r="Q5" s="7">
        <v>1</v>
      </c>
      <c r="R5" s="7" t="s">
        <v>10</v>
      </c>
      <c r="S5" s="7"/>
      <c r="T5" s="7"/>
      <c r="U5" s="7"/>
      <c r="V5" s="7"/>
      <c r="W5" s="355" t="s">
        <v>4</v>
      </c>
      <c r="X5" s="356" t="s">
        <v>489</v>
      </c>
      <c r="Y5" s="357"/>
      <c r="Z5" s="357"/>
      <c r="AA5" s="357"/>
      <c r="AB5" s="358"/>
      <c r="AC5" s="357"/>
      <c r="AD5" s="357"/>
      <c r="AE5" s="357"/>
      <c r="AF5" s="358"/>
      <c r="AG5" s="357"/>
      <c r="AH5" s="357"/>
      <c r="AI5" s="357"/>
      <c r="AJ5" s="358"/>
      <c r="AK5" s="359"/>
      <c r="AL5" s="359"/>
      <c r="AM5" s="359"/>
      <c r="AN5" s="359"/>
    </row>
    <row r="6" spans="1:40" ht="60" x14ac:dyDescent="0.25">
      <c r="A6" s="271" t="s">
        <v>262</v>
      </c>
      <c r="B6" s="274" t="str">
        <f t="shared" si="0"/>
        <v>Indicatore 104 - Socio appartenente a società a sofferenza presso altri istituti</v>
      </c>
      <c r="C6" s="347">
        <f t="shared" ref="C6:C10" si="1">1+C5</f>
        <v>104</v>
      </c>
      <c r="D6" s="348" t="s">
        <v>265</v>
      </c>
      <c r="E6" s="348" t="s">
        <v>65</v>
      </c>
      <c r="F6" s="347" t="s">
        <v>690</v>
      </c>
      <c r="G6" s="349" t="s">
        <v>103</v>
      </c>
      <c r="H6" s="348" t="s">
        <v>275</v>
      </c>
      <c r="I6" s="350"/>
      <c r="J6" s="350"/>
      <c r="K6" s="351" t="s">
        <v>50</v>
      </c>
      <c r="L6" s="352" t="s">
        <v>109</v>
      </c>
      <c r="M6" s="353" t="s">
        <v>263</v>
      </c>
      <c r="N6" s="354" t="s">
        <v>682</v>
      </c>
      <c r="O6" s="394" t="s">
        <v>683</v>
      </c>
      <c r="P6" s="398" t="s">
        <v>815</v>
      </c>
      <c r="Q6" s="7">
        <v>1</v>
      </c>
      <c r="R6" s="7" t="s">
        <v>10</v>
      </c>
      <c r="S6" s="7"/>
      <c r="T6" s="7"/>
      <c r="U6" s="7"/>
      <c r="V6" s="7"/>
      <c r="W6" s="355" t="s">
        <v>4</v>
      </c>
      <c r="X6" s="356" t="s">
        <v>489</v>
      </c>
      <c r="Y6" s="357"/>
      <c r="Z6" s="357"/>
      <c r="AA6" s="357"/>
      <c r="AB6" s="358"/>
      <c r="AC6" s="357"/>
      <c r="AD6" s="357"/>
      <c r="AE6" s="357"/>
      <c r="AF6" s="358"/>
      <c r="AG6" s="357"/>
      <c r="AH6" s="357"/>
      <c r="AI6" s="357"/>
      <c r="AJ6" s="358"/>
      <c r="AK6" s="359"/>
      <c r="AL6" s="359"/>
      <c r="AM6" s="359"/>
      <c r="AN6" s="359"/>
    </row>
    <row r="7" spans="1:40" ht="45" x14ac:dyDescent="0.25">
      <c r="A7" s="360" t="s">
        <v>262</v>
      </c>
      <c r="B7" s="276" t="str">
        <f t="shared" si="0"/>
        <v>Indicatore 105 - Significatività dell'importo a sofferenza</v>
      </c>
      <c r="C7" s="361">
        <f t="shared" si="1"/>
        <v>105</v>
      </c>
      <c r="D7" s="244" t="s">
        <v>712</v>
      </c>
      <c r="E7" s="348" t="s">
        <v>65</v>
      </c>
      <c r="F7" s="347" t="s">
        <v>690</v>
      </c>
      <c r="G7" s="349" t="s">
        <v>103</v>
      </c>
      <c r="H7" s="348" t="s">
        <v>711</v>
      </c>
      <c r="I7" s="350"/>
      <c r="J7" s="350"/>
      <c r="K7" s="351" t="s">
        <v>104</v>
      </c>
      <c r="L7" s="352" t="s">
        <v>109</v>
      </c>
      <c r="M7" s="353" t="s">
        <v>263</v>
      </c>
      <c r="N7" s="354" t="s">
        <v>713</v>
      </c>
      <c r="O7" s="404" t="s">
        <v>825</v>
      </c>
      <c r="P7" s="405" t="s">
        <v>844</v>
      </c>
      <c r="Q7" s="7">
        <v>2</v>
      </c>
      <c r="R7" s="7" t="s">
        <v>10</v>
      </c>
      <c r="S7" s="7"/>
      <c r="T7" s="7"/>
      <c r="U7" s="7"/>
      <c r="V7" s="7"/>
      <c r="W7" s="355" t="s">
        <v>4</v>
      </c>
      <c r="X7" s="356" t="s">
        <v>489</v>
      </c>
      <c r="Y7" s="357"/>
      <c r="Z7" s="357"/>
      <c r="AA7" s="357"/>
      <c r="AB7" s="358"/>
      <c r="AC7" s="357"/>
      <c r="AD7" s="357"/>
      <c r="AE7" s="357"/>
      <c r="AF7" s="358"/>
      <c r="AG7" s="357"/>
      <c r="AH7" s="357"/>
      <c r="AI7" s="357"/>
      <c r="AJ7" s="358"/>
      <c r="AK7" s="359"/>
      <c r="AL7" s="359"/>
      <c r="AM7" s="359"/>
      <c r="AN7" s="359"/>
    </row>
    <row r="8" spans="1:40" ht="30" x14ac:dyDescent="0.25">
      <c r="A8" s="271" t="s">
        <v>266</v>
      </c>
      <c r="B8" s="274" t="str">
        <f t="shared" si="0"/>
        <v>Indicatore 106 - Numero rate arretrate per prodotti rateali su cc</v>
      </c>
      <c r="C8" s="347">
        <f t="shared" si="1"/>
        <v>106</v>
      </c>
      <c r="D8" s="348" t="s">
        <v>684</v>
      </c>
      <c r="E8" s="348" t="s">
        <v>65</v>
      </c>
      <c r="F8" s="347" t="s">
        <v>691</v>
      </c>
      <c r="G8" s="349" t="s">
        <v>103</v>
      </c>
      <c r="H8" s="348" t="s">
        <v>685</v>
      </c>
      <c r="I8" s="350"/>
      <c r="J8" s="350"/>
      <c r="K8" s="351" t="s">
        <v>153</v>
      </c>
      <c r="L8" s="352" t="s">
        <v>109</v>
      </c>
      <c r="M8" s="353" t="s">
        <v>380</v>
      </c>
      <c r="N8" s="354" t="s">
        <v>368</v>
      </c>
      <c r="O8" s="348" t="s">
        <v>686</v>
      </c>
      <c r="P8" s="463" t="s">
        <v>1045</v>
      </c>
      <c r="Q8" s="7">
        <v>1</v>
      </c>
      <c r="R8" s="7" t="s">
        <v>10</v>
      </c>
      <c r="S8" s="7"/>
      <c r="T8" s="7"/>
      <c r="U8" s="7"/>
      <c r="V8" s="7"/>
      <c r="W8" s="355" t="s">
        <v>4</v>
      </c>
      <c r="X8" s="356" t="s">
        <v>486</v>
      </c>
      <c r="Y8" s="357"/>
      <c r="Z8" s="357"/>
      <c r="AA8" s="357"/>
      <c r="AB8" s="358"/>
      <c r="AC8" s="357"/>
      <c r="AD8" s="357"/>
      <c r="AE8" s="357"/>
      <c r="AF8" s="358"/>
      <c r="AG8" s="357"/>
      <c r="AH8" s="357"/>
      <c r="AI8" s="357"/>
      <c r="AJ8" s="358"/>
      <c r="AK8" s="359"/>
      <c r="AL8" s="359"/>
      <c r="AM8" s="359"/>
      <c r="AN8" s="359"/>
    </row>
    <row r="9" spans="1:40" ht="30" x14ac:dyDescent="0.25">
      <c r="A9" s="271" t="s">
        <v>266</v>
      </c>
      <c r="B9" s="274" t="str">
        <f t="shared" si="0"/>
        <v>Indicatore 107 - Giorni di scaduto rate arretrate per prodotti su cc</v>
      </c>
      <c r="C9" s="347">
        <f t="shared" si="1"/>
        <v>107</v>
      </c>
      <c r="D9" s="348" t="s">
        <v>694</v>
      </c>
      <c r="E9" s="348" t="s">
        <v>65</v>
      </c>
      <c r="F9" s="347" t="s">
        <v>691</v>
      </c>
      <c r="G9" s="349" t="s">
        <v>103</v>
      </c>
      <c r="H9" s="348" t="s">
        <v>385</v>
      </c>
      <c r="I9" s="350"/>
      <c r="J9" s="350"/>
      <c r="K9" s="351" t="s">
        <v>153</v>
      </c>
      <c r="L9" s="352" t="s">
        <v>109</v>
      </c>
      <c r="M9" s="353" t="s">
        <v>380</v>
      </c>
      <c r="N9" s="354" t="s">
        <v>687</v>
      </c>
      <c r="O9" s="426" t="s">
        <v>688</v>
      </c>
      <c r="P9" s="463" t="s">
        <v>1046</v>
      </c>
      <c r="Q9" s="7">
        <v>1</v>
      </c>
      <c r="R9" s="7" t="s">
        <v>10</v>
      </c>
      <c r="S9" s="7"/>
      <c r="T9" s="7"/>
      <c r="U9" s="7"/>
      <c r="V9" s="7"/>
      <c r="W9" s="355" t="s">
        <v>4</v>
      </c>
      <c r="X9" s="356" t="s">
        <v>486</v>
      </c>
      <c r="Y9" s="357"/>
      <c r="Z9" s="357"/>
      <c r="AA9" s="357"/>
      <c r="AB9" s="358"/>
      <c r="AC9" s="357"/>
      <c r="AD9" s="357"/>
      <c r="AE9" s="357"/>
      <c r="AF9" s="358"/>
      <c r="AG9" s="357"/>
      <c r="AH9" s="357"/>
      <c r="AI9" s="357"/>
      <c r="AJ9" s="358"/>
      <c r="AK9" s="359"/>
      <c r="AL9" s="359"/>
      <c r="AM9" s="359"/>
      <c r="AN9" s="359"/>
    </row>
    <row r="10" spans="1:40" ht="30" x14ac:dyDescent="0.25">
      <c r="A10" s="271" t="s">
        <v>266</v>
      </c>
      <c r="B10" s="274" t="str">
        <f t="shared" si="0"/>
        <v>Indicatore 108 - Importo rate arretrate per prodotti su cc</v>
      </c>
      <c r="C10" s="347">
        <f t="shared" si="1"/>
        <v>108</v>
      </c>
      <c r="D10" s="348" t="s">
        <v>695</v>
      </c>
      <c r="E10" s="348" t="s">
        <v>65</v>
      </c>
      <c r="F10" s="347" t="s">
        <v>691</v>
      </c>
      <c r="G10" s="349" t="s">
        <v>103</v>
      </c>
      <c r="H10" s="348" t="s">
        <v>386</v>
      </c>
      <c r="I10" s="350"/>
      <c r="J10" s="350"/>
      <c r="K10" s="351" t="s">
        <v>104</v>
      </c>
      <c r="L10" s="352" t="s">
        <v>109</v>
      </c>
      <c r="M10" s="353" t="s">
        <v>380</v>
      </c>
      <c r="N10" s="354" t="s">
        <v>367</v>
      </c>
      <c r="O10" s="394" t="s">
        <v>387</v>
      </c>
      <c r="P10" s="463" t="s">
        <v>1047</v>
      </c>
      <c r="Q10" s="7">
        <v>1</v>
      </c>
      <c r="R10" s="7" t="s">
        <v>10</v>
      </c>
      <c r="S10" s="7"/>
      <c r="T10" s="7"/>
      <c r="U10" s="7"/>
      <c r="V10" s="7"/>
      <c r="W10" s="355" t="s">
        <v>4</v>
      </c>
      <c r="X10" s="356" t="s">
        <v>486</v>
      </c>
      <c r="Y10" s="357"/>
      <c r="Z10" s="357"/>
      <c r="AA10" s="357"/>
      <c r="AB10" s="358"/>
      <c r="AC10" s="357"/>
      <c r="AD10" s="357"/>
      <c r="AE10" s="357"/>
      <c r="AF10" s="358"/>
      <c r="AG10" s="357"/>
      <c r="AH10" s="357"/>
      <c r="AI10" s="357"/>
      <c r="AJ10" s="358"/>
      <c r="AK10" s="359"/>
      <c r="AL10" s="359"/>
      <c r="AM10" s="359"/>
      <c r="AN10" s="359"/>
    </row>
    <row r="11" spans="1:40" ht="30" x14ac:dyDescent="0.25">
      <c r="A11" s="271" t="s">
        <v>269</v>
      </c>
      <c r="B11" s="274" t="str">
        <f t="shared" si="0"/>
        <v>Indicatore 114 - Importo di sconfino di C/C</v>
      </c>
      <c r="C11" s="347">
        <v>114</v>
      </c>
      <c r="D11" s="348" t="s">
        <v>271</v>
      </c>
      <c r="E11" s="348" t="s">
        <v>65</v>
      </c>
      <c r="F11" s="347" t="s">
        <v>692</v>
      </c>
      <c r="G11" s="349" t="s">
        <v>103</v>
      </c>
      <c r="H11" s="348" t="s">
        <v>273</v>
      </c>
      <c r="I11" s="350"/>
      <c r="J11" s="350"/>
      <c r="K11" s="351" t="s">
        <v>104</v>
      </c>
      <c r="L11" s="352" t="s">
        <v>109</v>
      </c>
      <c r="M11" s="353" t="s">
        <v>267</v>
      </c>
      <c r="N11" s="354" t="s">
        <v>365</v>
      </c>
      <c r="O11" s="403" t="s">
        <v>363</v>
      </c>
      <c r="P11" s="402" t="s">
        <v>363</v>
      </c>
      <c r="Q11" s="7" t="s">
        <v>781</v>
      </c>
      <c r="R11" s="7" t="s">
        <v>10</v>
      </c>
      <c r="S11" s="7"/>
      <c r="T11" s="7"/>
      <c r="U11" s="7"/>
      <c r="V11" s="7"/>
      <c r="W11" s="355" t="s">
        <v>4</v>
      </c>
      <c r="X11" s="356" t="s">
        <v>487</v>
      </c>
      <c r="Y11" s="357"/>
      <c r="Z11" s="357"/>
      <c r="AA11" s="357"/>
      <c r="AB11" s="358"/>
      <c r="AC11" s="357"/>
      <c r="AD11" s="357"/>
      <c r="AE11" s="357"/>
      <c r="AF11" s="358"/>
      <c r="AG11" s="357"/>
      <c r="AH11" s="357"/>
      <c r="AI11" s="357"/>
      <c r="AJ11" s="358"/>
      <c r="AK11" s="359"/>
      <c r="AL11" s="359"/>
      <c r="AM11" s="359"/>
      <c r="AN11" s="359"/>
    </row>
    <row r="12" spans="1:40" ht="30" x14ac:dyDescent="0.25">
      <c r="A12" s="271" t="s">
        <v>269</v>
      </c>
      <c r="B12" s="274" t="str">
        <f t="shared" si="0"/>
        <v>Indicatore 115 - Giorni di sconfino di C/C</v>
      </c>
      <c r="C12" s="347">
        <v>115</v>
      </c>
      <c r="D12" s="348" t="s">
        <v>272</v>
      </c>
      <c r="E12" s="348" t="s">
        <v>65</v>
      </c>
      <c r="F12" s="347" t="s">
        <v>692</v>
      </c>
      <c r="G12" s="349" t="s">
        <v>103</v>
      </c>
      <c r="H12" s="348" t="s">
        <v>274</v>
      </c>
      <c r="I12" s="350"/>
      <c r="J12" s="350"/>
      <c r="K12" s="351" t="s">
        <v>153</v>
      </c>
      <c r="L12" s="352" t="s">
        <v>109</v>
      </c>
      <c r="M12" s="353" t="s">
        <v>267</v>
      </c>
      <c r="N12" s="354" t="s">
        <v>366</v>
      </c>
      <c r="O12" s="348" t="s">
        <v>364</v>
      </c>
      <c r="P12" s="402" t="s">
        <v>364</v>
      </c>
      <c r="Q12" s="7" t="s">
        <v>781</v>
      </c>
      <c r="R12" s="7" t="s">
        <v>10</v>
      </c>
      <c r="S12" s="7"/>
      <c r="T12" s="7"/>
      <c r="U12" s="7"/>
      <c r="V12" s="7"/>
      <c r="W12" s="355" t="s">
        <v>4</v>
      </c>
      <c r="X12" s="356" t="s">
        <v>487</v>
      </c>
      <c r="Y12" s="357"/>
      <c r="Z12" s="357"/>
      <c r="AA12" s="357"/>
      <c r="AB12" s="358"/>
      <c r="AC12" s="357"/>
      <c r="AD12" s="357"/>
      <c r="AE12" s="357"/>
      <c r="AF12" s="358"/>
      <c r="AG12" s="357"/>
      <c r="AH12" s="357"/>
      <c r="AI12" s="357"/>
      <c r="AJ12" s="358"/>
      <c r="AK12" s="359"/>
      <c r="AL12" s="359"/>
      <c r="AM12" s="359"/>
      <c r="AN12" s="359"/>
    </row>
    <row r="13" spans="1:40" ht="60" x14ac:dyDescent="0.25">
      <c r="A13" s="271" t="s">
        <v>270</v>
      </c>
      <c r="B13" s="274" t="str">
        <f t="shared" si="0"/>
        <v>Indicatore 116 - Forborne sconfinato</v>
      </c>
      <c r="C13" s="347">
        <v>116</v>
      </c>
      <c r="D13" s="348" t="s">
        <v>268</v>
      </c>
      <c r="E13" s="348" t="s">
        <v>65</v>
      </c>
      <c r="F13" s="347" t="s">
        <v>693</v>
      </c>
      <c r="G13" s="349" t="s">
        <v>103</v>
      </c>
      <c r="H13" s="348" t="s">
        <v>376</v>
      </c>
      <c r="I13" s="350"/>
      <c r="J13" s="350"/>
      <c r="K13" s="351" t="s">
        <v>50</v>
      </c>
      <c r="L13" s="352" t="s">
        <v>114</v>
      </c>
      <c r="M13" s="353" t="s">
        <v>267</v>
      </c>
      <c r="N13" s="354" t="s">
        <v>374</v>
      </c>
      <c r="O13" s="348" t="s">
        <v>372</v>
      </c>
      <c r="P13" s="396" t="s">
        <v>823</v>
      </c>
      <c r="Q13" s="7" t="s">
        <v>781</v>
      </c>
      <c r="R13" s="7" t="s">
        <v>10</v>
      </c>
      <c r="S13" s="7"/>
      <c r="T13" s="7"/>
      <c r="U13" s="7"/>
      <c r="V13" s="7"/>
      <c r="W13" s="355" t="s">
        <v>4</v>
      </c>
      <c r="X13" s="243" t="s">
        <v>488</v>
      </c>
      <c r="Y13" s="357"/>
      <c r="Z13" s="357"/>
      <c r="AA13" s="357"/>
      <c r="AB13" s="358"/>
      <c r="AC13" s="357"/>
      <c r="AD13" s="357"/>
      <c r="AE13" s="357"/>
      <c r="AF13" s="358"/>
      <c r="AG13" s="357"/>
      <c r="AH13" s="357"/>
      <c r="AI13" s="357"/>
      <c r="AJ13" s="358"/>
      <c r="AK13" s="359"/>
      <c r="AL13" s="359"/>
      <c r="AM13" s="359"/>
      <c r="AN13" s="359"/>
    </row>
    <row r="14" spans="1:40" ht="60" x14ac:dyDescent="0.25">
      <c r="A14" s="271" t="s">
        <v>270</v>
      </c>
      <c r="B14" s="274" t="str">
        <f t="shared" si="0"/>
        <v>Indicatore 117 - Importo forborne sconfinato</v>
      </c>
      <c r="C14" s="347">
        <v>117</v>
      </c>
      <c r="D14" s="348" t="s">
        <v>371</v>
      </c>
      <c r="E14" s="348" t="s">
        <v>65</v>
      </c>
      <c r="F14" s="347" t="s">
        <v>693</v>
      </c>
      <c r="G14" s="349" t="s">
        <v>103</v>
      </c>
      <c r="H14" s="348" t="s">
        <v>377</v>
      </c>
      <c r="I14" s="350"/>
      <c r="J14" s="350"/>
      <c r="K14" s="351" t="s">
        <v>104</v>
      </c>
      <c r="L14" s="352" t="s">
        <v>114</v>
      </c>
      <c r="M14" s="353" t="s">
        <v>267</v>
      </c>
      <c r="N14" s="354" t="s">
        <v>375</v>
      </c>
      <c r="O14" s="348" t="s">
        <v>373</v>
      </c>
      <c r="P14" s="396" t="s">
        <v>373</v>
      </c>
      <c r="Q14" s="7" t="s">
        <v>781</v>
      </c>
      <c r="R14" s="7" t="s">
        <v>10</v>
      </c>
      <c r="S14" s="7"/>
      <c r="T14" s="7"/>
      <c r="U14" s="7"/>
      <c r="V14" s="7"/>
      <c r="W14" s="355" t="s">
        <v>4</v>
      </c>
      <c r="X14" s="243" t="s">
        <v>488</v>
      </c>
      <c r="Y14" s="357"/>
      <c r="Z14" s="357"/>
      <c r="AA14" s="357"/>
      <c r="AB14" s="358"/>
      <c r="AC14" s="357"/>
      <c r="AD14" s="357"/>
      <c r="AE14" s="357"/>
      <c r="AF14" s="358"/>
      <c r="AG14" s="357"/>
      <c r="AH14" s="357"/>
      <c r="AI14" s="357"/>
      <c r="AJ14" s="358"/>
      <c r="AK14" s="359"/>
      <c r="AL14" s="359"/>
      <c r="AM14" s="359"/>
      <c r="AN14" s="359"/>
    </row>
    <row r="15" spans="1:40" ht="30" x14ac:dyDescent="0.25">
      <c r="A15" s="360" t="s">
        <v>266</v>
      </c>
      <c r="B15" s="276" t="str">
        <f>CONCATENATE("Indicatore ",C15," - ",D15)</f>
        <v>Indicatore 120 - Importo residuo debito rate impagate per prodotti su cc</v>
      </c>
      <c r="C15" s="361">
        <v>120</v>
      </c>
      <c r="D15" s="244" t="s">
        <v>714</v>
      </c>
      <c r="E15" s="348" t="s">
        <v>65</v>
      </c>
      <c r="F15" s="347" t="s">
        <v>691</v>
      </c>
      <c r="G15" s="349" t="s">
        <v>103</v>
      </c>
      <c r="H15" s="373" t="s">
        <v>715</v>
      </c>
      <c r="I15" s="350"/>
      <c r="J15" s="350"/>
      <c r="K15" s="351" t="s">
        <v>104</v>
      </c>
      <c r="L15" s="352" t="s">
        <v>109</v>
      </c>
      <c r="M15" s="353" t="s">
        <v>380</v>
      </c>
      <c r="N15" s="354" t="s">
        <v>367</v>
      </c>
      <c r="O15" s="376"/>
      <c r="P15" s="397"/>
      <c r="Q15" s="7">
        <v>1</v>
      </c>
      <c r="R15" s="7"/>
      <c r="S15" s="7"/>
      <c r="T15" s="7"/>
      <c r="U15" s="7" t="s">
        <v>1044</v>
      </c>
      <c r="V15" s="7"/>
      <c r="W15" s="355" t="s">
        <v>4</v>
      </c>
      <c r="X15" s="356" t="s">
        <v>486</v>
      </c>
      <c r="Y15" s="357"/>
      <c r="Z15" s="357"/>
      <c r="AA15" s="357"/>
      <c r="AB15" s="358"/>
      <c r="AC15" s="357"/>
      <c r="AD15" s="357"/>
      <c r="AE15" s="357"/>
      <c r="AF15" s="358"/>
      <c r="AG15" s="357"/>
      <c r="AH15" s="357"/>
      <c r="AI15" s="357"/>
      <c r="AJ15" s="358"/>
      <c r="AK15" s="359"/>
      <c r="AL15" s="359"/>
      <c r="AM15" s="359"/>
      <c r="AN15" s="359"/>
    </row>
  </sheetData>
  <autoFilter ref="A2:AN2"/>
  <mergeCells count="4">
    <mergeCell ref="Y1:AB1"/>
    <mergeCell ref="AC1:AF1"/>
    <mergeCell ref="AG1:AJ1"/>
    <mergeCell ref="AK1:AN1"/>
  </mergeCells>
  <conditionalFormatting sqref="T1:T2 T16:T1048576">
    <cfRule type="cellIs" dxfId="44" priority="54" operator="equal">
      <formula>"OK"</formula>
    </cfRule>
    <cfRule type="cellIs" dxfId="43" priority="56" operator="equal">
      <formula>"OK"</formula>
    </cfRule>
  </conditionalFormatting>
  <conditionalFormatting sqref="R1:S2 U11:V11 R13:V13 R16:S1048576 R4:T10 Q15:T15 Q8:R10">
    <cfRule type="cellIs" dxfId="42" priority="55" operator="equal">
      <formula>"Y"</formula>
    </cfRule>
  </conditionalFormatting>
  <conditionalFormatting sqref="S3:T3">
    <cfRule type="cellIs" dxfId="41" priority="47" operator="equal">
      <formula>"Y"</formula>
    </cfRule>
  </conditionalFormatting>
  <conditionalFormatting sqref="R3">
    <cfRule type="cellIs" dxfId="40" priority="46" operator="equal">
      <formula>"Y"</formula>
    </cfRule>
  </conditionalFormatting>
  <conditionalFormatting sqref="U12:V12">
    <cfRule type="cellIs" dxfId="39" priority="26" operator="equal">
      <formula>"Y"</formula>
    </cfRule>
  </conditionalFormatting>
  <conditionalFormatting sqref="Q1:Q2 Q11 Q13 Q16:Q1048576">
    <cfRule type="cellIs" dxfId="38" priority="25" operator="equal">
      <formula>"Y"</formula>
    </cfRule>
  </conditionalFormatting>
  <conditionalFormatting sqref="Q3">
    <cfRule type="cellIs" dxfId="37" priority="23" operator="equal">
      <formula>"Y"</formula>
    </cfRule>
  </conditionalFormatting>
  <conditionalFormatting sqref="Q4">
    <cfRule type="cellIs" dxfId="36" priority="20" operator="equal">
      <formula>"Y"</formula>
    </cfRule>
  </conditionalFormatting>
  <conditionalFormatting sqref="Q5">
    <cfRule type="cellIs" dxfId="35" priority="19" operator="equal">
      <formula>"Y"</formula>
    </cfRule>
  </conditionalFormatting>
  <conditionalFormatting sqref="Q6:Q7">
    <cfRule type="cellIs" dxfId="34" priority="18" operator="equal">
      <formula>"Y"</formula>
    </cfRule>
  </conditionalFormatting>
  <conditionalFormatting sqref="Q12">
    <cfRule type="cellIs" dxfId="33" priority="14" operator="equal">
      <formula>"Y"</formula>
    </cfRule>
  </conditionalFormatting>
  <conditionalFormatting sqref="R11:T12">
    <cfRule type="cellIs" dxfId="32" priority="12" operator="equal">
      <formula>"Y"</formula>
    </cfRule>
  </conditionalFormatting>
  <conditionalFormatting sqref="R14:V14">
    <cfRule type="cellIs" dxfId="31" priority="10" operator="equal">
      <formula>"Y"</formula>
    </cfRule>
  </conditionalFormatting>
  <conditionalFormatting sqref="Q14">
    <cfRule type="cellIs" dxfId="30" priority="9" operator="equal">
      <formula>"Y"</formula>
    </cfRule>
  </conditionalFormatting>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54"/>
  <sheetViews>
    <sheetView zoomScale="70" zoomScaleNormal="70" zoomScalePageLayoutView="70" workbookViewId="0">
      <pane xSplit="3" ySplit="2" topLeftCell="N3" activePane="bottomRight" state="frozen"/>
      <selection pane="topRight" activeCell="D1" sqref="D1"/>
      <selection pane="bottomLeft" activeCell="A3" sqref="A3"/>
      <selection pane="bottomRight" activeCell="N33" sqref="N33"/>
    </sheetView>
  </sheetViews>
  <sheetFormatPr defaultColWidth="8.625" defaultRowHeight="12.75" x14ac:dyDescent="0.2"/>
  <cols>
    <col min="1" max="1" width="22.75" style="18" customWidth="1"/>
    <col min="2" max="2" width="56" style="76" customWidth="1"/>
    <col min="3" max="3" width="5.875" style="4" customWidth="1"/>
    <col min="4" max="4" width="26.375" style="103" bestFit="1" customWidth="1"/>
    <col min="5" max="5" width="9.625" style="4" bestFit="1" customWidth="1"/>
    <col min="6" max="6" width="13.75" style="30" bestFit="1" customWidth="1"/>
    <col min="7" max="7" width="45.75" style="4" bestFit="1" customWidth="1"/>
    <col min="8" max="8" width="57.875" style="4" customWidth="1"/>
    <col min="9" max="10" width="30.875" style="4" customWidth="1"/>
    <col min="11" max="11" width="14.875" style="4" customWidth="1"/>
    <col min="12" max="12" width="11.625" style="4" customWidth="1"/>
    <col min="13" max="13" width="22.75" style="4" customWidth="1"/>
    <col min="14" max="14" width="18.875" style="17" customWidth="1"/>
    <col min="15" max="15" width="35.125" style="18" customWidth="1"/>
    <col min="16" max="16" width="36" style="18" bestFit="1" customWidth="1"/>
    <col min="17" max="17" width="13" style="4" customWidth="1"/>
    <col min="18" max="18" width="15.375" style="4" bestFit="1" customWidth="1"/>
    <col min="19" max="19" width="19.625" style="4" bestFit="1" customWidth="1"/>
    <col min="20" max="21" width="19.625" style="4" customWidth="1"/>
    <col min="22" max="22" width="16.875" style="4" bestFit="1" customWidth="1"/>
    <col min="23" max="24" width="24" style="4" customWidth="1"/>
    <col min="25" max="26" width="28.375" style="4" bestFit="1" customWidth="1"/>
    <col min="27" max="30" width="8.625" style="4"/>
    <col min="31" max="31" width="9.25" style="4" bestFit="1" customWidth="1"/>
    <col min="32" max="35" width="8.625" style="4"/>
    <col min="36" max="36" width="13.625" style="11" bestFit="1" customWidth="1"/>
    <col min="37" max="37" width="11" style="11" bestFit="1" customWidth="1"/>
    <col min="38" max="38" width="13.625" style="11" bestFit="1" customWidth="1"/>
    <col min="39" max="39" width="9.625" style="11" bestFit="1" customWidth="1"/>
    <col min="40" max="16384" width="8.625" style="4"/>
  </cols>
  <sheetData>
    <row r="1" spans="1:39" ht="13.5" thickBot="1" x14ac:dyDescent="0.25">
      <c r="A1" s="62"/>
      <c r="B1" s="4"/>
      <c r="O1" s="62"/>
      <c r="P1" s="62"/>
      <c r="Q1" s="69"/>
      <c r="R1" s="69"/>
      <c r="S1" s="69"/>
      <c r="T1" s="69"/>
      <c r="U1" s="69"/>
      <c r="V1" s="69"/>
      <c r="W1" s="69"/>
      <c r="X1" s="69"/>
      <c r="Y1" s="70"/>
      <c r="Z1" s="70"/>
      <c r="AA1" s="449" t="s">
        <v>12</v>
      </c>
      <c r="AB1" s="449"/>
      <c r="AC1" s="449"/>
      <c r="AD1" s="449" t="s">
        <v>13</v>
      </c>
      <c r="AE1" s="449"/>
      <c r="AF1" s="449"/>
      <c r="AG1" s="449" t="s">
        <v>14</v>
      </c>
      <c r="AH1" s="449"/>
      <c r="AI1" s="449"/>
      <c r="AJ1" s="105" t="s">
        <v>136</v>
      </c>
      <c r="AK1" s="105" t="s">
        <v>136</v>
      </c>
      <c r="AL1" s="105" t="s">
        <v>139</v>
      </c>
      <c r="AM1" s="105" t="s">
        <v>140</v>
      </c>
    </row>
    <row r="2" spans="1:39" s="25" customFormat="1" ht="25.5" x14ac:dyDescent="0.25">
      <c r="A2" s="255" t="s">
        <v>71</v>
      </c>
      <c r="B2" s="63" t="s">
        <v>101</v>
      </c>
      <c r="C2" s="63" t="s">
        <v>6</v>
      </c>
      <c r="D2" s="24" t="s">
        <v>100</v>
      </c>
      <c r="E2" s="29" t="s">
        <v>45</v>
      </c>
      <c r="F2" s="64" t="s">
        <v>0</v>
      </c>
      <c r="G2" s="53" t="s">
        <v>43</v>
      </c>
      <c r="H2" s="53" t="s">
        <v>3</v>
      </c>
      <c r="I2" s="53" t="s">
        <v>31</v>
      </c>
      <c r="J2" s="53" t="s">
        <v>32</v>
      </c>
      <c r="K2" s="16" t="s">
        <v>1</v>
      </c>
      <c r="L2" s="48" t="s">
        <v>102</v>
      </c>
      <c r="M2" s="68" t="s">
        <v>44</v>
      </c>
      <c r="N2" s="80" t="s">
        <v>5</v>
      </c>
      <c r="O2" s="16" t="s">
        <v>2</v>
      </c>
      <c r="P2" s="48" t="s">
        <v>777</v>
      </c>
      <c r="Q2" s="71" t="s">
        <v>278</v>
      </c>
      <c r="R2" s="71" t="s">
        <v>9</v>
      </c>
      <c r="S2" s="71" t="s">
        <v>7</v>
      </c>
      <c r="T2" s="71" t="s">
        <v>675</v>
      </c>
      <c r="U2" s="71" t="s">
        <v>135</v>
      </c>
      <c r="V2" s="71" t="s">
        <v>8</v>
      </c>
      <c r="W2" s="72" t="s">
        <v>146</v>
      </c>
      <c r="X2" s="106" t="s">
        <v>147</v>
      </c>
      <c r="Y2" s="270" t="s">
        <v>15</v>
      </c>
      <c r="Z2" s="270" t="s">
        <v>33</v>
      </c>
      <c r="AA2" s="291" t="s">
        <v>16</v>
      </c>
      <c r="AB2" s="291" t="s">
        <v>17</v>
      </c>
      <c r="AC2" s="291" t="s">
        <v>18</v>
      </c>
      <c r="AD2" s="291" t="s">
        <v>16</v>
      </c>
      <c r="AE2" s="291" t="s">
        <v>17</v>
      </c>
      <c r="AF2" s="291" t="s">
        <v>18</v>
      </c>
      <c r="AG2" s="291" t="s">
        <v>16</v>
      </c>
      <c r="AH2" s="291" t="s">
        <v>17</v>
      </c>
      <c r="AI2" s="291" t="s">
        <v>18</v>
      </c>
      <c r="AJ2" s="104" t="s">
        <v>137</v>
      </c>
      <c r="AK2" s="104" t="s">
        <v>138</v>
      </c>
      <c r="AL2" s="104" t="s">
        <v>137</v>
      </c>
      <c r="AM2" s="104" t="s">
        <v>137</v>
      </c>
    </row>
    <row r="3" spans="1:39" s="2" customFormat="1" ht="38.25" x14ac:dyDescent="0.2">
      <c r="A3" s="256" t="s">
        <v>35</v>
      </c>
      <c r="B3" s="212" t="str">
        <f t="shared" ref="B3:B53" si="0">CONCATENATE("Indicatore ",C3," - ",D3)</f>
        <v>Indicatore 201 - XRA_MEANMISS_NUM_GG_L3M</v>
      </c>
      <c r="C3" s="213">
        <v>201</v>
      </c>
      <c r="D3" s="47" t="s">
        <v>197</v>
      </c>
      <c r="E3" s="246" t="s">
        <v>103</v>
      </c>
      <c r="F3" s="21" t="s">
        <v>623</v>
      </c>
      <c r="G3" s="247"/>
      <c r="H3" s="101" t="s">
        <v>219</v>
      </c>
      <c r="I3" s="78" t="s">
        <v>239</v>
      </c>
      <c r="J3" s="78" t="s">
        <v>28</v>
      </c>
      <c r="K3" s="199" t="s">
        <v>493</v>
      </c>
      <c r="L3" s="47" t="s">
        <v>328</v>
      </c>
      <c r="M3" s="292" t="s">
        <v>626</v>
      </c>
      <c r="N3" s="100" t="s">
        <v>330</v>
      </c>
      <c r="O3" s="47" t="s">
        <v>341</v>
      </c>
      <c r="P3" s="390" t="s">
        <v>494</v>
      </c>
      <c r="Q3" s="6" t="s">
        <v>812</v>
      </c>
      <c r="R3" s="6" t="s">
        <v>10</v>
      </c>
      <c r="S3" s="6"/>
      <c r="T3" s="6"/>
      <c r="U3" s="6"/>
      <c r="V3" s="6"/>
      <c r="W3" s="6"/>
      <c r="X3" s="268"/>
      <c r="Y3" s="36"/>
      <c r="Z3" s="36" t="s">
        <v>194</v>
      </c>
      <c r="AA3" s="294" t="s">
        <v>28</v>
      </c>
      <c r="AB3" s="294" t="s">
        <v>28</v>
      </c>
      <c r="AC3" s="294" t="s">
        <v>28</v>
      </c>
      <c r="AD3" s="294" t="s">
        <v>28</v>
      </c>
      <c r="AE3" s="294" t="s">
        <v>28</v>
      </c>
      <c r="AF3" s="294" t="s">
        <v>28</v>
      </c>
      <c r="AG3" s="294" t="s">
        <v>28</v>
      </c>
      <c r="AH3" s="294" t="s">
        <v>28</v>
      </c>
      <c r="AI3" s="294" t="s">
        <v>28</v>
      </c>
      <c r="AJ3" s="295"/>
      <c r="AK3" s="293"/>
      <c r="AL3" s="296"/>
      <c r="AM3" s="297"/>
    </row>
    <row r="4" spans="1:39" s="2" customFormat="1" ht="38.25" x14ac:dyDescent="0.2">
      <c r="A4" s="245" t="s">
        <v>35</v>
      </c>
      <c r="B4" s="212" t="str">
        <f t="shared" si="0"/>
        <v>Indicatore 202 - XRA_MAX_SCONF_L3M</v>
      </c>
      <c r="C4" s="213">
        <f>1+C3</f>
        <v>202</v>
      </c>
      <c r="D4" s="47" t="s">
        <v>198</v>
      </c>
      <c r="E4" s="246" t="s">
        <v>103</v>
      </c>
      <c r="F4" s="21" t="s">
        <v>623</v>
      </c>
      <c r="G4" s="247"/>
      <c r="H4" s="99" t="s">
        <v>220</v>
      </c>
      <c r="I4" s="81" t="s">
        <v>338</v>
      </c>
      <c r="J4" s="248" t="s">
        <v>28</v>
      </c>
      <c r="K4" s="199" t="s">
        <v>493</v>
      </c>
      <c r="L4" s="47" t="s">
        <v>328</v>
      </c>
      <c r="M4" s="292" t="s">
        <v>626</v>
      </c>
      <c r="N4" s="100" t="s">
        <v>343</v>
      </c>
      <c r="O4" s="47" t="s">
        <v>342</v>
      </c>
      <c r="P4" s="390" t="s">
        <v>494</v>
      </c>
      <c r="Q4" s="6" t="s">
        <v>812</v>
      </c>
      <c r="R4" s="6" t="s">
        <v>10</v>
      </c>
      <c r="S4" s="6"/>
      <c r="T4" s="6"/>
      <c r="U4" s="6"/>
      <c r="V4" s="6"/>
      <c r="W4" s="6"/>
      <c r="X4" s="268"/>
      <c r="Y4" s="36"/>
      <c r="Z4" s="36" t="s">
        <v>194</v>
      </c>
      <c r="AA4" s="294" t="s">
        <v>28</v>
      </c>
      <c r="AB4" s="294" t="s">
        <v>28</v>
      </c>
      <c r="AC4" s="294" t="s">
        <v>28</v>
      </c>
      <c r="AD4" s="294" t="s">
        <v>28</v>
      </c>
      <c r="AE4" s="294" t="s">
        <v>28</v>
      </c>
      <c r="AF4" s="294" t="s">
        <v>28</v>
      </c>
      <c r="AG4" s="294" t="s">
        <v>28</v>
      </c>
      <c r="AH4" s="294" t="s">
        <v>28</v>
      </c>
      <c r="AI4" s="294" t="s">
        <v>28</v>
      </c>
      <c r="AJ4" s="295"/>
      <c r="AK4" s="293"/>
      <c r="AL4" s="296"/>
      <c r="AM4" s="297"/>
    </row>
    <row r="5" spans="1:39" s="2" customFormat="1" ht="63.75" x14ac:dyDescent="0.2">
      <c r="A5" s="245" t="s">
        <v>35</v>
      </c>
      <c r="B5" s="212" t="str">
        <f t="shared" si="0"/>
        <v>Indicatore 204 - XRA_MEAN_SCONF_UTI_L3M</v>
      </c>
      <c r="C5" s="213">
        <v>204</v>
      </c>
      <c r="D5" s="47" t="s">
        <v>200</v>
      </c>
      <c r="E5" s="246" t="s">
        <v>103</v>
      </c>
      <c r="F5" s="21" t="s">
        <v>623</v>
      </c>
      <c r="G5" s="247"/>
      <c r="H5" s="99" t="s">
        <v>221</v>
      </c>
      <c r="I5" s="81" t="s">
        <v>240</v>
      </c>
      <c r="J5" s="248" t="s">
        <v>28</v>
      </c>
      <c r="K5" s="199" t="s">
        <v>493</v>
      </c>
      <c r="L5" s="47" t="s">
        <v>328</v>
      </c>
      <c r="M5" s="292" t="s">
        <v>626</v>
      </c>
      <c r="N5" s="100" t="s">
        <v>349</v>
      </c>
      <c r="O5" s="47" t="s">
        <v>346</v>
      </c>
      <c r="P5" s="390" t="s">
        <v>494</v>
      </c>
      <c r="Q5" s="6" t="s">
        <v>812</v>
      </c>
      <c r="R5" s="6" t="s">
        <v>10</v>
      </c>
      <c r="S5" s="6"/>
      <c r="T5" s="6"/>
      <c r="U5" s="6"/>
      <c r="V5" s="6"/>
      <c r="W5" s="6"/>
      <c r="X5" s="268"/>
      <c r="Y5" s="36"/>
      <c r="Z5" s="36" t="s">
        <v>194</v>
      </c>
      <c r="AA5" s="294" t="s">
        <v>28</v>
      </c>
      <c r="AB5" s="294" t="s">
        <v>28</v>
      </c>
      <c r="AC5" s="294" t="s">
        <v>28</v>
      </c>
      <c r="AD5" s="294" t="s">
        <v>28</v>
      </c>
      <c r="AE5" s="294" t="s">
        <v>28</v>
      </c>
      <c r="AF5" s="294" t="s">
        <v>28</v>
      </c>
      <c r="AG5" s="294" t="s">
        <v>28</v>
      </c>
      <c r="AH5" s="294" t="s">
        <v>28</v>
      </c>
      <c r="AI5" s="294" t="s">
        <v>28</v>
      </c>
      <c r="AJ5" s="295"/>
      <c r="AK5" s="293"/>
      <c r="AL5" s="296"/>
      <c r="AM5" s="297"/>
    </row>
    <row r="6" spans="1:39" s="2" customFormat="1" ht="51" x14ac:dyDescent="0.2">
      <c r="A6" s="245" t="s">
        <v>35</v>
      </c>
      <c r="B6" s="212" t="str">
        <f t="shared" si="0"/>
        <v>Indicatore 205 - XRA_MEANMISS_SCONF_UTI_L3M</v>
      </c>
      <c r="C6" s="213">
        <f t="shared" ref="C6:C19" si="1">1+C5</f>
        <v>205</v>
      </c>
      <c r="D6" s="47" t="s">
        <v>201</v>
      </c>
      <c r="E6" s="246" t="s">
        <v>103</v>
      </c>
      <c r="F6" s="21" t="s">
        <v>623</v>
      </c>
      <c r="G6" s="247"/>
      <c r="H6" s="99" t="s">
        <v>222</v>
      </c>
      <c r="I6" s="81" t="s">
        <v>241</v>
      </c>
      <c r="J6" s="248" t="s">
        <v>28</v>
      </c>
      <c r="K6" s="199" t="s">
        <v>493</v>
      </c>
      <c r="L6" s="47" t="s">
        <v>328</v>
      </c>
      <c r="M6" s="292" t="s">
        <v>626</v>
      </c>
      <c r="N6" s="100" t="s">
        <v>351</v>
      </c>
      <c r="O6" s="47" t="s">
        <v>347</v>
      </c>
      <c r="P6" s="390" t="s">
        <v>494</v>
      </c>
      <c r="Q6" s="6" t="s">
        <v>812</v>
      </c>
      <c r="R6" s="6" t="s">
        <v>10</v>
      </c>
      <c r="S6" s="6"/>
      <c r="T6" s="6"/>
      <c r="U6" s="6"/>
      <c r="V6" s="6"/>
      <c r="W6" s="6"/>
      <c r="X6" s="268"/>
      <c r="Y6" s="36"/>
      <c r="Z6" s="36" t="s">
        <v>194</v>
      </c>
      <c r="AA6" s="294" t="s">
        <v>28</v>
      </c>
      <c r="AB6" s="294" t="s">
        <v>28</v>
      </c>
      <c r="AC6" s="294" t="s">
        <v>28</v>
      </c>
      <c r="AD6" s="294" t="s">
        <v>28</v>
      </c>
      <c r="AE6" s="294" t="s">
        <v>28</v>
      </c>
      <c r="AF6" s="294" t="s">
        <v>28</v>
      </c>
      <c r="AG6" s="294" t="s">
        <v>28</v>
      </c>
      <c r="AH6" s="294" t="s">
        <v>28</v>
      </c>
      <c r="AI6" s="294" t="s">
        <v>28</v>
      </c>
      <c r="AJ6" s="295"/>
      <c r="AK6" s="293"/>
      <c r="AL6" s="296"/>
      <c r="AM6" s="297"/>
    </row>
    <row r="7" spans="1:39" s="2" customFormat="1" ht="63.75" x14ac:dyDescent="0.2">
      <c r="A7" s="245" t="s">
        <v>35</v>
      </c>
      <c r="B7" s="212" t="str">
        <f t="shared" si="0"/>
        <v>Indicatore 206 - XRA_MAX_SCONF_UTI_L3M</v>
      </c>
      <c r="C7" s="213">
        <f t="shared" si="1"/>
        <v>206</v>
      </c>
      <c r="D7" s="47" t="s">
        <v>202</v>
      </c>
      <c r="E7" s="246" t="s">
        <v>103</v>
      </c>
      <c r="F7" s="21" t="s">
        <v>623</v>
      </c>
      <c r="G7" s="247"/>
      <c r="H7" s="249" t="s">
        <v>223</v>
      </c>
      <c r="I7" s="81" t="s">
        <v>242</v>
      </c>
      <c r="J7" s="250" t="s">
        <v>28</v>
      </c>
      <c r="K7" s="199" t="s">
        <v>493</v>
      </c>
      <c r="L7" s="47" t="s">
        <v>328</v>
      </c>
      <c r="M7" s="292" t="s">
        <v>626</v>
      </c>
      <c r="N7" s="100" t="s">
        <v>350</v>
      </c>
      <c r="O7" s="47" t="s">
        <v>348</v>
      </c>
      <c r="P7" s="390" t="s">
        <v>494</v>
      </c>
      <c r="Q7" s="6" t="s">
        <v>812</v>
      </c>
      <c r="R7" s="6" t="s">
        <v>10</v>
      </c>
      <c r="S7" s="6"/>
      <c r="T7" s="6"/>
      <c r="U7" s="6"/>
      <c r="V7" s="6"/>
      <c r="W7" s="6"/>
      <c r="X7" s="268"/>
      <c r="Y7" s="36"/>
      <c r="Z7" s="36" t="s">
        <v>194</v>
      </c>
      <c r="AA7" s="294" t="s">
        <v>28</v>
      </c>
      <c r="AB7" s="294" t="s">
        <v>28</v>
      </c>
      <c r="AC7" s="294" t="s">
        <v>28</v>
      </c>
      <c r="AD7" s="294" t="s">
        <v>28</v>
      </c>
      <c r="AE7" s="294" t="s">
        <v>28</v>
      </c>
      <c r="AF7" s="294" t="s">
        <v>28</v>
      </c>
      <c r="AG7" s="294" t="s">
        <v>28</v>
      </c>
      <c r="AH7" s="294" t="s">
        <v>28</v>
      </c>
      <c r="AI7" s="294" t="s">
        <v>28</v>
      </c>
      <c r="AJ7" s="295"/>
      <c r="AK7" s="293"/>
      <c r="AL7" s="296"/>
      <c r="AM7" s="297"/>
    </row>
    <row r="8" spans="1:39" s="2" customFormat="1" ht="63.75" x14ac:dyDescent="0.2">
      <c r="A8" s="245" t="s">
        <v>35</v>
      </c>
      <c r="B8" s="212" t="str">
        <f t="shared" si="0"/>
        <v>Indicatore 207 - XRA_NUM_GG_L1M</v>
      </c>
      <c r="C8" s="213">
        <f t="shared" si="1"/>
        <v>207</v>
      </c>
      <c r="D8" s="47" t="s">
        <v>336</v>
      </c>
      <c r="E8" s="246" t="s">
        <v>103</v>
      </c>
      <c r="F8" s="21" t="s">
        <v>623</v>
      </c>
      <c r="G8" s="247"/>
      <c r="H8" s="101" t="s">
        <v>224</v>
      </c>
      <c r="I8" s="78" t="s">
        <v>243</v>
      </c>
      <c r="J8" s="78" t="s">
        <v>28</v>
      </c>
      <c r="K8" s="199" t="s">
        <v>153</v>
      </c>
      <c r="L8" s="47" t="s">
        <v>328</v>
      </c>
      <c r="M8" s="292" t="s">
        <v>626</v>
      </c>
      <c r="N8" s="100" t="s">
        <v>353</v>
      </c>
      <c r="O8" s="47" t="s">
        <v>352</v>
      </c>
      <c r="P8" s="390" t="s">
        <v>494</v>
      </c>
      <c r="Q8" s="6" t="s">
        <v>812</v>
      </c>
      <c r="R8" s="6" t="s">
        <v>10</v>
      </c>
      <c r="S8" s="6"/>
      <c r="T8" s="6"/>
      <c r="U8" s="6"/>
      <c r="V8" s="6"/>
      <c r="W8" s="6"/>
      <c r="X8" s="268"/>
      <c r="Y8" s="36"/>
      <c r="Z8" s="36" t="s">
        <v>194</v>
      </c>
      <c r="AA8" s="294" t="s">
        <v>28</v>
      </c>
      <c r="AB8" s="294" t="s">
        <v>28</v>
      </c>
      <c r="AC8" s="294" t="s">
        <v>28</v>
      </c>
      <c r="AD8" s="294" t="s">
        <v>28</v>
      </c>
      <c r="AE8" s="294" t="s">
        <v>28</v>
      </c>
      <c r="AF8" s="294" t="s">
        <v>28</v>
      </c>
      <c r="AG8" s="294" t="s">
        <v>28</v>
      </c>
      <c r="AH8" s="294" t="s">
        <v>28</v>
      </c>
      <c r="AI8" s="294" t="s">
        <v>28</v>
      </c>
      <c r="AJ8" s="295"/>
      <c r="AK8" s="293"/>
      <c r="AL8" s="296"/>
      <c r="AM8" s="297"/>
    </row>
    <row r="9" spans="1:39" s="2" customFormat="1" ht="38.25" x14ac:dyDescent="0.2">
      <c r="A9" s="245" t="s">
        <v>35</v>
      </c>
      <c r="B9" s="212" t="str">
        <f t="shared" si="0"/>
        <v>Indicatore 208 - XRA_SCONF_L1M</v>
      </c>
      <c r="C9" s="213">
        <f t="shared" si="1"/>
        <v>208</v>
      </c>
      <c r="D9" s="47" t="s">
        <v>203</v>
      </c>
      <c r="E9" s="246" t="s">
        <v>103</v>
      </c>
      <c r="F9" s="21" t="s">
        <v>623</v>
      </c>
      <c r="G9" s="247"/>
      <c r="H9" s="99" t="s">
        <v>225</v>
      </c>
      <c r="I9" s="81" t="s">
        <v>339</v>
      </c>
      <c r="J9" s="248" t="s">
        <v>28</v>
      </c>
      <c r="K9" s="199" t="s">
        <v>493</v>
      </c>
      <c r="L9" s="47" t="s">
        <v>328</v>
      </c>
      <c r="M9" s="292" t="s">
        <v>626</v>
      </c>
      <c r="N9" s="100" t="s">
        <v>355</v>
      </c>
      <c r="O9" s="47" t="s">
        <v>354</v>
      </c>
      <c r="P9" s="390" t="s">
        <v>494</v>
      </c>
      <c r="Q9" s="6" t="s">
        <v>812</v>
      </c>
      <c r="R9" s="6" t="s">
        <v>10</v>
      </c>
      <c r="S9" s="6"/>
      <c r="T9" s="6"/>
      <c r="U9" s="6"/>
      <c r="V9" s="6"/>
      <c r="W9" s="6"/>
      <c r="X9" s="268"/>
      <c r="Y9" s="36"/>
      <c r="Z9" s="36" t="s">
        <v>194</v>
      </c>
      <c r="AA9" s="294" t="s">
        <v>28</v>
      </c>
      <c r="AB9" s="294" t="s">
        <v>28</v>
      </c>
      <c r="AC9" s="294" t="s">
        <v>28</v>
      </c>
      <c r="AD9" s="294" t="s">
        <v>28</v>
      </c>
      <c r="AE9" s="294" t="s">
        <v>28</v>
      </c>
      <c r="AF9" s="294" t="s">
        <v>28</v>
      </c>
      <c r="AG9" s="294" t="s">
        <v>28</v>
      </c>
      <c r="AH9" s="294" t="s">
        <v>28</v>
      </c>
      <c r="AI9" s="294" t="s">
        <v>28</v>
      </c>
      <c r="AJ9" s="295"/>
      <c r="AK9" s="293"/>
      <c r="AL9" s="296"/>
      <c r="AM9" s="297"/>
    </row>
    <row r="10" spans="1:39" s="2" customFormat="1" ht="25.5" x14ac:dyDescent="0.2">
      <c r="A10" s="245" t="s">
        <v>35</v>
      </c>
      <c r="B10" s="212" t="str">
        <f t="shared" si="0"/>
        <v>Indicatore 209 - XRA_SCONF_UTI_L1M</v>
      </c>
      <c r="C10" s="213">
        <f t="shared" si="1"/>
        <v>209</v>
      </c>
      <c r="D10" s="47" t="s">
        <v>204</v>
      </c>
      <c r="E10" s="246" t="s">
        <v>103</v>
      </c>
      <c r="F10" s="21" t="s">
        <v>623</v>
      </c>
      <c r="G10" s="247"/>
      <c r="H10" s="99" t="s">
        <v>226</v>
      </c>
      <c r="I10" s="81" t="s">
        <v>244</v>
      </c>
      <c r="J10" s="248" t="s">
        <v>28</v>
      </c>
      <c r="K10" s="199" t="s">
        <v>493</v>
      </c>
      <c r="L10" s="47" t="s">
        <v>328</v>
      </c>
      <c r="M10" s="292" t="s">
        <v>626</v>
      </c>
      <c r="N10" s="100" t="s">
        <v>357</v>
      </c>
      <c r="O10" s="47" t="s">
        <v>356</v>
      </c>
      <c r="P10" s="390" t="s">
        <v>494</v>
      </c>
      <c r="Q10" s="6" t="s">
        <v>812</v>
      </c>
      <c r="R10" s="6" t="s">
        <v>10</v>
      </c>
      <c r="S10" s="6"/>
      <c r="T10" s="6"/>
      <c r="U10" s="6"/>
      <c r="V10" s="6"/>
      <c r="W10" s="6"/>
      <c r="X10" s="268"/>
      <c r="Y10" s="36"/>
      <c r="Z10" s="36" t="s">
        <v>194</v>
      </c>
      <c r="AA10" s="294" t="s">
        <v>28</v>
      </c>
      <c r="AB10" s="294" t="s">
        <v>28</v>
      </c>
      <c r="AC10" s="294" t="s">
        <v>28</v>
      </c>
      <c r="AD10" s="294" t="s">
        <v>28</v>
      </c>
      <c r="AE10" s="294" t="s">
        <v>28</v>
      </c>
      <c r="AF10" s="294" t="s">
        <v>28</v>
      </c>
      <c r="AG10" s="294" t="s">
        <v>28</v>
      </c>
      <c r="AH10" s="294" t="s">
        <v>28</v>
      </c>
      <c r="AI10" s="294" t="s">
        <v>28</v>
      </c>
      <c r="AJ10" s="295"/>
      <c r="AK10" s="293"/>
      <c r="AL10" s="296"/>
      <c r="AM10" s="297"/>
    </row>
    <row r="11" spans="1:39" s="2" customFormat="1" ht="51" x14ac:dyDescent="0.2">
      <c r="A11" s="322" t="s">
        <v>35</v>
      </c>
      <c r="B11" s="212" t="str">
        <f>CONCATENATE("Indicatore ",C11," - ",D11)</f>
        <v xml:space="preserve">Indicatore 234 - XRA_RSC_ACC_L1M </v>
      </c>
      <c r="C11" s="213">
        <v>234</v>
      </c>
      <c r="D11" s="79" t="s">
        <v>583</v>
      </c>
      <c r="E11" s="246" t="s">
        <v>103</v>
      </c>
      <c r="F11" s="21" t="s">
        <v>623</v>
      </c>
      <c r="G11" s="254" t="s">
        <v>103</v>
      </c>
      <c r="H11" s="79" t="s">
        <v>652</v>
      </c>
      <c r="I11" s="81" t="s">
        <v>584</v>
      </c>
      <c r="J11" s="81" t="s">
        <v>585</v>
      </c>
      <c r="K11" s="199" t="s">
        <v>505</v>
      </c>
      <c r="L11" s="47" t="s">
        <v>433</v>
      </c>
      <c r="M11" s="292" t="s">
        <v>626</v>
      </c>
      <c r="N11" s="100" t="s">
        <v>708</v>
      </c>
      <c r="O11" s="47" t="s">
        <v>586</v>
      </c>
      <c r="P11" s="47" t="s">
        <v>807</v>
      </c>
      <c r="Q11" s="6">
        <v>2</v>
      </c>
      <c r="R11" s="6" t="s">
        <v>10</v>
      </c>
      <c r="S11" s="6"/>
      <c r="T11" s="6"/>
      <c r="U11" s="6"/>
      <c r="V11" s="6"/>
      <c r="W11" s="6"/>
      <c r="X11" s="268"/>
      <c r="Y11" s="36" t="s">
        <v>10</v>
      </c>
      <c r="Z11" s="36"/>
      <c r="AA11" s="282" t="s">
        <v>19</v>
      </c>
      <c r="AB11" s="282" t="s">
        <v>19</v>
      </c>
      <c r="AC11" s="282" t="s">
        <v>19</v>
      </c>
      <c r="AD11" s="293">
        <v>1000000</v>
      </c>
      <c r="AE11" s="2">
        <v>0</v>
      </c>
      <c r="AG11" s="282" t="s">
        <v>19</v>
      </c>
      <c r="AH11" s="282" t="s">
        <v>19</v>
      </c>
      <c r="AI11" s="282" t="s">
        <v>19</v>
      </c>
      <c r="AJ11" s="57" t="s">
        <v>509</v>
      </c>
      <c r="AK11" s="293" t="s">
        <v>509</v>
      </c>
      <c r="AL11" s="57">
        <v>9999999</v>
      </c>
      <c r="AM11" s="284">
        <v>0</v>
      </c>
    </row>
    <row r="12" spans="1:39" s="2" customFormat="1" ht="76.5" x14ac:dyDescent="0.2">
      <c r="A12" s="245" t="s">
        <v>182</v>
      </c>
      <c r="B12" s="212" t="str">
        <f t="shared" si="0"/>
        <v>Indicatore 211 - AFI_MEAN_SCONF_L3M</v>
      </c>
      <c r="C12" s="213">
        <v>211</v>
      </c>
      <c r="D12" s="47" t="s">
        <v>205</v>
      </c>
      <c r="E12" s="246" t="s">
        <v>103</v>
      </c>
      <c r="F12" s="21" t="s">
        <v>623</v>
      </c>
      <c r="G12" s="251"/>
      <c r="H12" s="99" t="s">
        <v>310</v>
      </c>
      <c r="I12" s="81" t="s">
        <v>245</v>
      </c>
      <c r="J12" s="248" t="s">
        <v>28</v>
      </c>
      <c r="K12" s="199" t="s">
        <v>493</v>
      </c>
      <c r="L12" s="47" t="s">
        <v>106</v>
      </c>
      <c r="M12" s="292" t="s">
        <v>309</v>
      </c>
      <c r="N12" s="100"/>
      <c r="O12" s="47" t="s">
        <v>306</v>
      </c>
      <c r="P12" s="189" t="s">
        <v>802</v>
      </c>
      <c r="Q12" s="6">
        <v>2</v>
      </c>
      <c r="R12" s="6" t="s">
        <v>10</v>
      </c>
      <c r="S12" s="6"/>
      <c r="T12" s="6"/>
      <c r="U12" s="6"/>
      <c r="V12" s="6"/>
      <c r="W12" s="6"/>
      <c r="X12" s="268"/>
      <c r="Y12" s="36"/>
      <c r="Z12" s="36" t="s">
        <v>194</v>
      </c>
      <c r="AA12" s="260" t="s">
        <v>28</v>
      </c>
      <c r="AB12" s="306" t="s">
        <v>28</v>
      </c>
      <c r="AC12" s="306" t="s">
        <v>28</v>
      </c>
      <c r="AD12" s="307" t="s">
        <v>28</v>
      </c>
      <c r="AE12" s="306" t="s">
        <v>28</v>
      </c>
      <c r="AF12" s="306" t="s">
        <v>28</v>
      </c>
      <c r="AG12" s="306" t="s">
        <v>28</v>
      </c>
      <c r="AH12" s="306" t="s">
        <v>28</v>
      </c>
      <c r="AI12" s="306" t="s">
        <v>28</v>
      </c>
      <c r="AJ12" s="295"/>
      <c r="AK12" s="293"/>
      <c r="AL12" s="296"/>
      <c r="AM12" s="297"/>
    </row>
    <row r="13" spans="1:39" s="2" customFormat="1" ht="242.25" x14ac:dyDescent="0.2">
      <c r="A13" s="200" t="s">
        <v>182</v>
      </c>
      <c r="B13" s="212" t="str">
        <f t="shared" si="0"/>
        <v>Indicatore 235 - AFI_MEAN_NOSC_FIDO_L3M</v>
      </c>
      <c r="C13" s="213">
        <v>235</v>
      </c>
      <c r="D13" s="47" t="s">
        <v>588</v>
      </c>
      <c r="E13" s="246" t="s">
        <v>103</v>
      </c>
      <c r="F13" s="21" t="s">
        <v>623</v>
      </c>
      <c r="G13" s="247"/>
      <c r="H13" s="99" t="s">
        <v>653</v>
      </c>
      <c r="I13" s="81" t="s">
        <v>654</v>
      </c>
      <c r="J13" s="248"/>
      <c r="K13" s="199" t="s">
        <v>493</v>
      </c>
      <c r="L13" s="47" t="s">
        <v>106</v>
      </c>
      <c r="M13" s="292" t="s">
        <v>309</v>
      </c>
      <c r="N13" s="100"/>
      <c r="O13" s="47"/>
      <c r="P13" s="47" t="s">
        <v>1030</v>
      </c>
      <c r="Q13" s="6">
        <v>2</v>
      </c>
      <c r="R13" s="6" t="s">
        <v>10</v>
      </c>
      <c r="S13" s="6"/>
      <c r="T13" s="6"/>
      <c r="U13" s="6"/>
      <c r="V13" s="6"/>
      <c r="W13" s="6"/>
      <c r="X13" s="268"/>
      <c r="Y13" s="36"/>
      <c r="Z13" s="36"/>
      <c r="AA13" s="294"/>
      <c r="AB13" s="294"/>
      <c r="AC13" s="294"/>
      <c r="AD13" s="294"/>
      <c r="AE13" s="294"/>
      <c r="AF13" s="294"/>
      <c r="AG13" s="294"/>
      <c r="AH13" s="294"/>
      <c r="AI13" s="294"/>
      <c r="AJ13" s="295"/>
      <c r="AK13" s="293"/>
      <c r="AL13" s="296"/>
      <c r="AM13" s="297"/>
    </row>
    <row r="14" spans="1:39" s="2" customFormat="1" ht="165.75" x14ac:dyDescent="0.2">
      <c r="A14" s="256" t="s">
        <v>34</v>
      </c>
      <c r="B14" s="212" t="str">
        <f t="shared" si="0"/>
        <v>Indicatore 212 - CR0_MR_L3M</v>
      </c>
      <c r="C14" s="213">
        <f>1+C12</f>
        <v>212</v>
      </c>
      <c r="D14" s="47" t="s">
        <v>206</v>
      </c>
      <c r="E14" s="246" t="s">
        <v>103</v>
      </c>
      <c r="F14" s="21" t="s">
        <v>623</v>
      </c>
      <c r="G14" s="65" t="s">
        <v>25</v>
      </c>
      <c r="H14" s="252" t="s">
        <v>227</v>
      </c>
      <c r="I14" s="78" t="s">
        <v>246</v>
      </c>
      <c r="J14" s="78" t="s">
        <v>27</v>
      </c>
      <c r="K14" s="199" t="s">
        <v>493</v>
      </c>
      <c r="L14" s="47" t="s">
        <v>106</v>
      </c>
      <c r="M14" s="292" t="s">
        <v>674</v>
      </c>
      <c r="N14" s="100" t="s">
        <v>319</v>
      </c>
      <c r="O14" s="47" t="s">
        <v>317</v>
      </c>
      <c r="P14" s="47" t="s">
        <v>829</v>
      </c>
      <c r="Q14" s="6">
        <v>1</v>
      </c>
      <c r="R14" s="6" t="s">
        <v>10</v>
      </c>
      <c r="S14" s="6"/>
      <c r="T14" s="6"/>
      <c r="U14" s="6"/>
      <c r="V14" s="6"/>
      <c r="W14" s="6"/>
      <c r="X14" s="268"/>
      <c r="Y14" s="36"/>
      <c r="Z14" s="36"/>
      <c r="AA14" s="260" t="s">
        <v>19</v>
      </c>
      <c r="AB14" s="306">
        <v>0</v>
      </c>
      <c r="AC14" s="306" t="s">
        <v>252</v>
      </c>
      <c r="AD14" s="306" t="s">
        <v>252</v>
      </c>
      <c r="AE14" s="306">
        <v>-1000000</v>
      </c>
      <c r="AF14" s="306" t="s">
        <v>252</v>
      </c>
      <c r="AG14" s="306" t="s">
        <v>252</v>
      </c>
      <c r="AH14" s="306" t="s">
        <v>252</v>
      </c>
      <c r="AI14" s="306" t="s">
        <v>252</v>
      </c>
      <c r="AJ14" s="73"/>
      <c r="AK14" s="73"/>
      <c r="AL14" s="74"/>
      <c r="AM14" s="74"/>
    </row>
    <row r="15" spans="1:39" s="2" customFormat="1" ht="165.75" x14ac:dyDescent="0.2">
      <c r="A15" s="245" t="s">
        <v>34</v>
      </c>
      <c r="B15" s="212" t="str">
        <f t="shared" si="0"/>
        <v>Indicatore 213 - CR0_MS_L3M</v>
      </c>
      <c r="C15" s="213">
        <f t="shared" si="1"/>
        <v>213</v>
      </c>
      <c r="D15" s="47" t="s">
        <v>207</v>
      </c>
      <c r="E15" s="246" t="s">
        <v>103</v>
      </c>
      <c r="F15" s="21" t="s">
        <v>623</v>
      </c>
      <c r="G15" s="66" t="s">
        <v>26</v>
      </c>
      <c r="H15" s="61" t="s">
        <v>228</v>
      </c>
      <c r="I15" s="81" t="s">
        <v>246</v>
      </c>
      <c r="J15" s="81" t="s">
        <v>27</v>
      </c>
      <c r="K15" s="199" t="s">
        <v>493</v>
      </c>
      <c r="L15" s="47" t="s">
        <v>106</v>
      </c>
      <c r="M15" s="292" t="s">
        <v>674</v>
      </c>
      <c r="N15" s="100" t="s">
        <v>320</v>
      </c>
      <c r="O15" s="47" t="s">
        <v>318</v>
      </c>
      <c r="P15" s="47" t="s">
        <v>828</v>
      </c>
      <c r="Q15" s="6">
        <v>1</v>
      </c>
      <c r="R15" s="6" t="s">
        <v>10</v>
      </c>
      <c r="S15" s="6"/>
      <c r="T15" s="6"/>
      <c r="U15" s="6"/>
      <c r="V15" s="6"/>
      <c r="W15" s="6"/>
      <c r="X15" s="268"/>
      <c r="Y15" s="36"/>
      <c r="Z15" s="36"/>
      <c r="AA15" s="260" t="s">
        <v>19</v>
      </c>
      <c r="AB15" s="306">
        <v>0</v>
      </c>
      <c r="AC15" s="306" t="s">
        <v>252</v>
      </c>
      <c r="AD15" s="306" t="s">
        <v>252</v>
      </c>
      <c r="AE15" s="306">
        <v>-1000000</v>
      </c>
      <c r="AF15" s="306" t="s">
        <v>252</v>
      </c>
      <c r="AG15" s="306" t="s">
        <v>252</v>
      </c>
      <c r="AH15" s="306" t="s">
        <v>252</v>
      </c>
      <c r="AI15" s="306" t="s">
        <v>252</v>
      </c>
      <c r="AJ15" s="73"/>
      <c r="AK15" s="73"/>
      <c r="AL15" s="74"/>
      <c r="AM15" s="74"/>
    </row>
    <row r="16" spans="1:39" s="2" customFormat="1" ht="165.75" x14ac:dyDescent="0.2">
      <c r="A16" s="245" t="s">
        <v>34</v>
      </c>
      <c r="B16" s="212" t="str">
        <f t="shared" si="0"/>
        <v>Indicatore 214 - CR0_MC_L3M</v>
      </c>
      <c r="C16" s="213">
        <f t="shared" si="1"/>
        <v>214</v>
      </c>
      <c r="D16" s="47" t="s">
        <v>208</v>
      </c>
      <c r="E16" s="246" t="s">
        <v>103</v>
      </c>
      <c r="F16" s="21" t="s">
        <v>623</v>
      </c>
      <c r="G16" s="65" t="s">
        <v>36</v>
      </c>
      <c r="H16" s="61" t="s">
        <v>325</v>
      </c>
      <c r="I16" s="81" t="s">
        <v>246</v>
      </c>
      <c r="J16" s="81" t="s">
        <v>27</v>
      </c>
      <c r="K16" s="199" t="s">
        <v>493</v>
      </c>
      <c r="L16" s="47" t="s">
        <v>106</v>
      </c>
      <c r="M16" s="292" t="s">
        <v>674</v>
      </c>
      <c r="N16" s="100" t="s">
        <v>322</v>
      </c>
      <c r="O16" s="47" t="s">
        <v>321</v>
      </c>
      <c r="P16" s="47" t="s">
        <v>830</v>
      </c>
      <c r="Q16" s="6">
        <v>1</v>
      </c>
      <c r="R16" s="6" t="s">
        <v>10</v>
      </c>
      <c r="S16" s="6"/>
      <c r="T16" s="6"/>
      <c r="U16" s="6"/>
      <c r="V16" s="6"/>
      <c r="W16" s="6"/>
      <c r="X16" s="268"/>
      <c r="Y16" s="36"/>
      <c r="Z16" s="36"/>
      <c r="AA16" s="260" t="s">
        <v>19</v>
      </c>
      <c r="AB16" s="306">
        <v>0</v>
      </c>
      <c r="AC16" s="306" t="s">
        <v>252</v>
      </c>
      <c r="AD16" s="306" t="s">
        <v>252</v>
      </c>
      <c r="AE16" s="306">
        <v>-1000000</v>
      </c>
      <c r="AF16" s="306" t="s">
        <v>252</v>
      </c>
      <c r="AG16" s="306" t="s">
        <v>252</v>
      </c>
      <c r="AH16" s="306" t="s">
        <v>252</v>
      </c>
      <c r="AI16" s="306" t="s">
        <v>252</v>
      </c>
      <c r="AJ16" s="73"/>
      <c r="AK16" s="73"/>
      <c r="AL16" s="74"/>
      <c r="AM16" s="74"/>
    </row>
    <row r="17" spans="1:39" s="2" customFormat="1" ht="165.75" x14ac:dyDescent="0.2">
      <c r="A17" s="245" t="s">
        <v>34</v>
      </c>
      <c r="B17" s="212" t="str">
        <f t="shared" si="0"/>
        <v>Indicatore 215 - CR0_MT_L3M</v>
      </c>
      <c r="C17" s="213">
        <f t="shared" si="1"/>
        <v>215</v>
      </c>
      <c r="D17" s="47" t="s">
        <v>209</v>
      </c>
      <c r="E17" s="246" t="s">
        <v>103</v>
      </c>
      <c r="F17" s="21" t="s">
        <v>623</v>
      </c>
      <c r="G17" s="65"/>
      <c r="H17" s="61" t="s">
        <v>229</v>
      </c>
      <c r="I17" s="78" t="s">
        <v>246</v>
      </c>
      <c r="J17" s="78" t="s">
        <v>27</v>
      </c>
      <c r="K17" s="199" t="s">
        <v>493</v>
      </c>
      <c r="L17" s="47" t="s">
        <v>106</v>
      </c>
      <c r="M17" s="292" t="s">
        <v>674</v>
      </c>
      <c r="N17" s="100" t="s">
        <v>324</v>
      </c>
      <c r="O17" s="47" t="s">
        <v>323</v>
      </c>
      <c r="P17" s="47" t="s">
        <v>831</v>
      </c>
      <c r="Q17" s="6">
        <v>1</v>
      </c>
      <c r="R17" s="6" t="s">
        <v>10</v>
      </c>
      <c r="S17" s="6"/>
      <c r="T17" s="6"/>
      <c r="U17" s="6"/>
      <c r="V17" s="6"/>
      <c r="W17" s="6"/>
      <c r="X17" s="268"/>
      <c r="Y17" s="36"/>
      <c r="Z17" s="36"/>
      <c r="AA17" s="260" t="s">
        <v>19</v>
      </c>
      <c r="AB17" s="306">
        <v>0</v>
      </c>
      <c r="AC17" s="306" t="s">
        <v>252</v>
      </c>
      <c r="AD17" s="306" t="s">
        <v>252</v>
      </c>
      <c r="AE17" s="306">
        <v>-1000000</v>
      </c>
      <c r="AF17" s="306" t="s">
        <v>252</v>
      </c>
      <c r="AG17" s="306" t="s">
        <v>252</v>
      </c>
      <c r="AH17" s="306" t="s">
        <v>252</v>
      </c>
      <c r="AI17" s="306" t="s">
        <v>252</v>
      </c>
      <c r="AJ17" s="73"/>
      <c r="AK17" s="73"/>
      <c r="AL17" s="74"/>
      <c r="AM17" s="74"/>
    </row>
    <row r="18" spans="1:39" s="2" customFormat="1" ht="114.75" x14ac:dyDescent="0.2">
      <c r="A18" s="245" t="s">
        <v>34</v>
      </c>
      <c r="B18" s="212" t="str">
        <f t="shared" si="0"/>
        <v>Indicatore 216 - CR0_SCC_L3M</v>
      </c>
      <c r="C18" s="213">
        <f t="shared" si="1"/>
        <v>216</v>
      </c>
      <c r="D18" s="47" t="s">
        <v>210</v>
      </c>
      <c r="E18" s="246" t="s">
        <v>103</v>
      </c>
      <c r="F18" s="21" t="s">
        <v>623</v>
      </c>
      <c r="G18" s="66" t="s">
        <v>36</v>
      </c>
      <c r="H18" s="61" t="s">
        <v>230</v>
      </c>
      <c r="I18" s="78" t="s">
        <v>247</v>
      </c>
      <c r="J18" s="81" t="s">
        <v>27</v>
      </c>
      <c r="K18" s="199" t="s">
        <v>493</v>
      </c>
      <c r="L18" s="47" t="s">
        <v>106</v>
      </c>
      <c r="M18" s="292" t="s">
        <v>674</v>
      </c>
      <c r="N18" s="100" t="s">
        <v>322</v>
      </c>
      <c r="O18" s="47" t="s">
        <v>321</v>
      </c>
      <c r="P18" s="47" t="s">
        <v>830</v>
      </c>
      <c r="Q18" s="6">
        <v>1</v>
      </c>
      <c r="R18" s="6" t="s">
        <v>10</v>
      </c>
      <c r="S18" s="6"/>
      <c r="T18" s="6"/>
      <c r="U18" s="6"/>
      <c r="V18" s="6"/>
      <c r="W18" s="6"/>
      <c r="X18" s="268"/>
      <c r="Y18" s="36"/>
      <c r="Z18" s="36"/>
      <c r="AA18" s="260" t="s">
        <v>19</v>
      </c>
      <c r="AB18" s="307">
        <v>0</v>
      </c>
      <c r="AC18" s="307" t="s">
        <v>252</v>
      </c>
      <c r="AD18" s="307">
        <v>1000000</v>
      </c>
      <c r="AE18" s="306">
        <v>0</v>
      </c>
      <c r="AF18" s="307" t="s">
        <v>252</v>
      </c>
      <c r="AG18" s="307" t="s">
        <v>252</v>
      </c>
      <c r="AH18" s="307" t="s">
        <v>252</v>
      </c>
      <c r="AI18" s="307" t="s">
        <v>252</v>
      </c>
      <c r="AJ18" s="73"/>
      <c r="AK18" s="73"/>
      <c r="AL18" s="74"/>
      <c r="AM18" s="74"/>
    </row>
    <row r="19" spans="1:39" s="2" customFormat="1" ht="114.75" x14ac:dyDescent="0.2">
      <c r="A19" s="245" t="s">
        <v>34</v>
      </c>
      <c r="B19" s="212" t="str">
        <f t="shared" si="0"/>
        <v>Indicatore 217 - CR0_SCT_L3M</v>
      </c>
      <c r="C19" s="213">
        <f t="shared" si="1"/>
        <v>217</v>
      </c>
      <c r="D19" s="47" t="s">
        <v>211</v>
      </c>
      <c r="E19" s="246" t="s">
        <v>103</v>
      </c>
      <c r="F19" s="21" t="s">
        <v>623</v>
      </c>
      <c r="G19" s="65"/>
      <c r="H19" s="61" t="s">
        <v>231</v>
      </c>
      <c r="I19" s="253" t="s">
        <v>247</v>
      </c>
      <c r="J19" s="81" t="s">
        <v>27</v>
      </c>
      <c r="K19" s="199" t="s">
        <v>493</v>
      </c>
      <c r="L19" s="47" t="s">
        <v>106</v>
      </c>
      <c r="M19" s="292" t="s">
        <v>674</v>
      </c>
      <c r="N19" s="100" t="s">
        <v>324</v>
      </c>
      <c r="O19" s="47" t="s">
        <v>323</v>
      </c>
      <c r="P19" s="47" t="s">
        <v>831</v>
      </c>
      <c r="Q19" s="6">
        <v>1</v>
      </c>
      <c r="R19" s="6" t="s">
        <v>10</v>
      </c>
      <c r="S19" s="6"/>
      <c r="T19" s="6"/>
      <c r="U19" s="6"/>
      <c r="V19" s="6"/>
      <c r="W19" s="6"/>
      <c r="X19" s="268"/>
      <c r="Y19" s="36"/>
      <c r="Z19" s="36"/>
      <c r="AA19" s="260" t="s">
        <v>19</v>
      </c>
      <c r="AB19" s="307">
        <v>0</v>
      </c>
      <c r="AC19" s="307" t="s">
        <v>252</v>
      </c>
      <c r="AD19" s="307">
        <v>1000000</v>
      </c>
      <c r="AE19" s="306">
        <v>0</v>
      </c>
      <c r="AF19" s="307" t="s">
        <v>252</v>
      </c>
      <c r="AG19" s="307" t="s">
        <v>252</v>
      </c>
      <c r="AH19" s="307" t="s">
        <v>252</v>
      </c>
      <c r="AI19" s="307" t="s">
        <v>252</v>
      </c>
      <c r="AJ19" s="73"/>
      <c r="AK19" s="73"/>
      <c r="AL19" s="74"/>
      <c r="AM19" s="74"/>
    </row>
    <row r="20" spans="1:39" s="76" customFormat="1" ht="76.5" x14ac:dyDescent="0.2">
      <c r="A20" s="257" t="s">
        <v>34</v>
      </c>
      <c r="B20" s="212" t="str">
        <f t="shared" si="0"/>
        <v>Indicatore 220 - CR0_TUC_L3M</v>
      </c>
      <c r="C20" s="213">
        <v>220</v>
      </c>
      <c r="D20" s="47" t="s">
        <v>589</v>
      </c>
      <c r="E20" s="246" t="s">
        <v>103</v>
      </c>
      <c r="F20" s="21" t="s">
        <v>623</v>
      </c>
      <c r="G20" s="65" t="s">
        <v>36</v>
      </c>
      <c r="H20" s="60" t="s">
        <v>232</v>
      </c>
      <c r="I20" s="81" t="s">
        <v>29</v>
      </c>
      <c r="J20" s="81" t="s">
        <v>27</v>
      </c>
      <c r="K20" s="199" t="s">
        <v>493</v>
      </c>
      <c r="L20" s="47" t="s">
        <v>106</v>
      </c>
      <c r="M20" s="292" t="s">
        <v>674</v>
      </c>
      <c r="N20" s="100" t="s">
        <v>322</v>
      </c>
      <c r="O20" s="47" t="s">
        <v>321</v>
      </c>
      <c r="P20" s="47" t="s">
        <v>830</v>
      </c>
      <c r="Q20" s="6">
        <v>1</v>
      </c>
      <c r="R20" s="6" t="s">
        <v>10</v>
      </c>
      <c r="S20" s="6"/>
      <c r="T20" s="6"/>
      <c r="U20" s="6"/>
      <c r="V20" s="6"/>
      <c r="W20" s="6"/>
      <c r="X20" s="268"/>
      <c r="Y20" s="36"/>
      <c r="Z20" s="36"/>
      <c r="AA20" s="260" t="s">
        <v>19</v>
      </c>
      <c r="AB20" s="306">
        <v>0</v>
      </c>
      <c r="AC20" s="306" t="s">
        <v>252</v>
      </c>
      <c r="AD20" s="307">
        <v>1000000</v>
      </c>
      <c r="AE20" s="306">
        <v>0</v>
      </c>
      <c r="AF20" s="306" t="s">
        <v>252</v>
      </c>
      <c r="AG20" s="306" t="s">
        <v>252</v>
      </c>
      <c r="AH20" s="306" t="s">
        <v>252</v>
      </c>
      <c r="AI20" s="306" t="s">
        <v>252</v>
      </c>
      <c r="AJ20" s="75"/>
      <c r="AK20" s="75"/>
      <c r="AL20" s="75"/>
      <c r="AM20" s="75"/>
    </row>
    <row r="21" spans="1:39" s="76" customFormat="1" ht="76.5" x14ac:dyDescent="0.2">
      <c r="A21" s="257" t="s">
        <v>34</v>
      </c>
      <c r="B21" s="212" t="str">
        <f t="shared" si="0"/>
        <v>Indicatore 221 - CR0_TUT_L3M</v>
      </c>
      <c r="C21" s="213">
        <f>1+C20</f>
        <v>221</v>
      </c>
      <c r="D21" s="47" t="s">
        <v>212</v>
      </c>
      <c r="E21" s="246" t="s">
        <v>103</v>
      </c>
      <c r="F21" s="21" t="s">
        <v>623</v>
      </c>
      <c r="G21" s="66"/>
      <c r="H21" s="60" t="s">
        <v>233</v>
      </c>
      <c r="I21" s="81" t="s">
        <v>29</v>
      </c>
      <c r="J21" s="81" t="s">
        <v>27</v>
      </c>
      <c r="K21" s="199" t="s">
        <v>493</v>
      </c>
      <c r="L21" s="47" t="s">
        <v>106</v>
      </c>
      <c r="M21" s="292" t="s">
        <v>674</v>
      </c>
      <c r="N21" s="100" t="s">
        <v>324</v>
      </c>
      <c r="O21" s="47" t="s">
        <v>323</v>
      </c>
      <c r="P21" s="47" t="s">
        <v>831</v>
      </c>
      <c r="Q21" s="6">
        <v>1</v>
      </c>
      <c r="R21" s="6" t="s">
        <v>10</v>
      </c>
      <c r="S21" s="6"/>
      <c r="T21" s="6"/>
      <c r="U21" s="6"/>
      <c r="V21" s="6"/>
      <c r="W21" s="6"/>
      <c r="X21" s="268"/>
      <c r="Y21" s="36"/>
      <c r="Z21" s="36"/>
      <c r="AA21" s="260" t="s">
        <v>19</v>
      </c>
      <c r="AB21" s="306">
        <v>0</v>
      </c>
      <c r="AC21" s="306" t="s">
        <v>252</v>
      </c>
      <c r="AD21" s="307">
        <v>1000000</v>
      </c>
      <c r="AE21" s="306">
        <v>0</v>
      </c>
      <c r="AF21" s="306" t="s">
        <v>252</v>
      </c>
      <c r="AG21" s="306" t="s">
        <v>252</v>
      </c>
      <c r="AH21" s="306" t="s">
        <v>252</v>
      </c>
      <c r="AI21" s="306" t="s">
        <v>252</v>
      </c>
      <c r="AJ21" s="75"/>
      <c r="AK21" s="75"/>
      <c r="AL21" s="75"/>
      <c r="AM21" s="75"/>
    </row>
    <row r="22" spans="1:39" s="76" customFormat="1" ht="178.5" x14ac:dyDescent="0.2">
      <c r="A22" s="257" t="s">
        <v>34</v>
      </c>
      <c r="B22" s="212" t="str">
        <f t="shared" si="0"/>
        <v>Indicatore 222 - CR0_ITUR_L3M</v>
      </c>
      <c r="C22" s="213">
        <f t="shared" ref="C22:C27" si="2">1+C21</f>
        <v>222</v>
      </c>
      <c r="D22" s="47" t="s">
        <v>590</v>
      </c>
      <c r="E22" s="246" t="s">
        <v>103</v>
      </c>
      <c r="F22" s="21" t="s">
        <v>623</v>
      </c>
      <c r="G22" s="65" t="s">
        <v>25</v>
      </c>
      <c r="H22" s="60" t="s">
        <v>234</v>
      </c>
      <c r="I22" s="81" t="s">
        <v>191</v>
      </c>
      <c r="J22" s="81" t="s">
        <v>193</v>
      </c>
      <c r="K22" s="199" t="s">
        <v>493</v>
      </c>
      <c r="L22" s="47" t="s">
        <v>106</v>
      </c>
      <c r="M22" s="292" t="s">
        <v>674</v>
      </c>
      <c r="N22" s="100" t="s">
        <v>319</v>
      </c>
      <c r="O22" s="47" t="s">
        <v>317</v>
      </c>
      <c r="P22" s="47" t="s">
        <v>827</v>
      </c>
      <c r="Q22" s="6">
        <v>1</v>
      </c>
      <c r="R22" s="6" t="s">
        <v>10</v>
      </c>
      <c r="S22" s="6"/>
      <c r="T22" s="6"/>
      <c r="U22" s="6"/>
      <c r="V22" s="6"/>
      <c r="W22" s="6"/>
      <c r="X22" s="268"/>
      <c r="Y22" s="36"/>
      <c r="Z22" s="36" t="s">
        <v>196</v>
      </c>
      <c r="AA22" s="260" t="s">
        <v>19</v>
      </c>
      <c r="AB22" s="307">
        <v>0</v>
      </c>
      <c r="AC22" s="307" t="s">
        <v>252</v>
      </c>
      <c r="AD22" s="307" t="s">
        <v>252</v>
      </c>
      <c r="AE22" s="306">
        <v>0</v>
      </c>
      <c r="AF22" s="307" t="s">
        <v>252</v>
      </c>
      <c r="AG22" s="307" t="s">
        <v>252</v>
      </c>
      <c r="AH22" s="307" t="s">
        <v>252</v>
      </c>
      <c r="AI22" s="307" t="s">
        <v>252</v>
      </c>
      <c r="AJ22" s="75"/>
      <c r="AK22" s="75"/>
      <c r="AL22" s="75"/>
      <c r="AM22" s="75"/>
    </row>
    <row r="23" spans="1:39" s="76" customFormat="1" ht="178.5" x14ac:dyDescent="0.2">
      <c r="A23" s="257" t="s">
        <v>34</v>
      </c>
      <c r="B23" s="212" t="str">
        <f t="shared" si="0"/>
        <v>Indicatore 223 - CR0_ITUS_L3M</v>
      </c>
      <c r="C23" s="213">
        <f t="shared" si="2"/>
        <v>223</v>
      </c>
      <c r="D23" s="47" t="s">
        <v>213</v>
      </c>
      <c r="E23" s="246" t="s">
        <v>103</v>
      </c>
      <c r="F23" s="21" t="s">
        <v>623</v>
      </c>
      <c r="G23" s="67" t="s">
        <v>26</v>
      </c>
      <c r="H23" s="60" t="s">
        <v>235</v>
      </c>
      <c r="I23" s="81" t="s">
        <v>191</v>
      </c>
      <c r="J23" s="81" t="s">
        <v>193</v>
      </c>
      <c r="K23" s="199" t="s">
        <v>493</v>
      </c>
      <c r="L23" s="47" t="s">
        <v>106</v>
      </c>
      <c r="M23" s="292" t="s">
        <v>674</v>
      </c>
      <c r="N23" s="100" t="s">
        <v>320</v>
      </c>
      <c r="O23" s="47" t="s">
        <v>318</v>
      </c>
      <c r="P23" s="47" t="s">
        <v>828</v>
      </c>
      <c r="Q23" s="6">
        <v>1</v>
      </c>
      <c r="R23" s="6" t="s">
        <v>10</v>
      </c>
      <c r="S23" s="6"/>
      <c r="T23" s="6"/>
      <c r="U23" s="6"/>
      <c r="V23" s="6"/>
      <c r="W23" s="6"/>
      <c r="X23" s="268"/>
      <c r="Y23" s="36"/>
      <c r="Z23" s="36" t="s">
        <v>196</v>
      </c>
      <c r="AA23" s="260" t="s">
        <v>19</v>
      </c>
      <c r="AB23" s="307">
        <v>0</v>
      </c>
      <c r="AC23" s="307" t="s">
        <v>252</v>
      </c>
      <c r="AD23" s="307" t="s">
        <v>252</v>
      </c>
      <c r="AE23" s="306">
        <v>0</v>
      </c>
      <c r="AF23" s="307" t="s">
        <v>252</v>
      </c>
      <c r="AG23" s="307" t="s">
        <v>252</v>
      </c>
      <c r="AH23" s="307" t="s">
        <v>252</v>
      </c>
      <c r="AI23" s="307" t="s">
        <v>252</v>
      </c>
      <c r="AJ23" s="75"/>
      <c r="AK23" s="75"/>
      <c r="AL23" s="75"/>
      <c r="AM23" s="75"/>
    </row>
    <row r="24" spans="1:39" ht="178.5" x14ac:dyDescent="0.2">
      <c r="A24" s="257" t="s">
        <v>34</v>
      </c>
      <c r="B24" s="212" t="str">
        <f t="shared" si="0"/>
        <v>Indicatore 224 - CR0_ITUC_L3M</v>
      </c>
      <c r="C24" s="213">
        <f t="shared" si="2"/>
        <v>224</v>
      </c>
      <c r="D24" s="47" t="s">
        <v>214</v>
      </c>
      <c r="E24" s="246" t="s">
        <v>103</v>
      </c>
      <c r="F24" s="21" t="s">
        <v>623</v>
      </c>
      <c r="G24" s="65" t="s">
        <v>36</v>
      </c>
      <c r="H24" s="60" t="s">
        <v>236</v>
      </c>
      <c r="I24" s="81" t="s">
        <v>191</v>
      </c>
      <c r="J24" s="81" t="s">
        <v>193</v>
      </c>
      <c r="K24" s="199" t="s">
        <v>493</v>
      </c>
      <c r="L24" s="47" t="s">
        <v>106</v>
      </c>
      <c r="M24" s="292" t="s">
        <v>674</v>
      </c>
      <c r="N24" s="100" t="s">
        <v>322</v>
      </c>
      <c r="O24" s="47" t="s">
        <v>321</v>
      </c>
      <c r="P24" s="47" t="s">
        <v>830</v>
      </c>
      <c r="Q24" s="6">
        <v>1</v>
      </c>
      <c r="R24" s="6" t="s">
        <v>10</v>
      </c>
      <c r="S24" s="6"/>
      <c r="T24" s="6"/>
      <c r="U24" s="6"/>
      <c r="V24" s="6"/>
      <c r="W24" s="6"/>
      <c r="X24" s="268"/>
      <c r="Y24" s="36"/>
      <c r="Z24" s="36" t="s">
        <v>196</v>
      </c>
      <c r="AA24" s="260" t="s">
        <v>19</v>
      </c>
      <c r="AB24" s="307">
        <v>0</v>
      </c>
      <c r="AC24" s="307" t="s">
        <v>252</v>
      </c>
      <c r="AD24" s="307" t="s">
        <v>252</v>
      </c>
      <c r="AE24" s="306">
        <v>0</v>
      </c>
      <c r="AF24" s="307" t="s">
        <v>252</v>
      </c>
      <c r="AG24" s="307" t="s">
        <v>252</v>
      </c>
      <c r="AH24" s="307" t="s">
        <v>252</v>
      </c>
      <c r="AI24" s="307" t="s">
        <v>252</v>
      </c>
      <c r="AJ24" s="73"/>
      <c r="AK24" s="73"/>
      <c r="AL24" s="74"/>
      <c r="AM24" s="74"/>
    </row>
    <row r="25" spans="1:39" ht="89.25" customHeight="1" x14ac:dyDescent="0.2">
      <c r="A25" s="257" t="s">
        <v>183</v>
      </c>
      <c r="B25" s="212" t="str">
        <f t="shared" si="0"/>
        <v>Indicatore 225 - BILFAM_TE_L3M</v>
      </c>
      <c r="C25" s="213">
        <f t="shared" si="2"/>
        <v>225</v>
      </c>
      <c r="D25" s="47" t="s">
        <v>215</v>
      </c>
      <c r="E25" s="246" t="s">
        <v>103</v>
      </c>
      <c r="F25" s="21" t="s">
        <v>623</v>
      </c>
      <c r="G25" s="67"/>
      <c r="H25" s="60" t="s">
        <v>237</v>
      </c>
      <c r="I25" s="81" t="s">
        <v>248</v>
      </c>
      <c r="J25" s="81" t="s">
        <v>28</v>
      </c>
      <c r="K25" s="199" t="s">
        <v>493</v>
      </c>
      <c r="L25" s="47" t="s">
        <v>106</v>
      </c>
      <c r="M25" s="292" t="s">
        <v>312</v>
      </c>
      <c r="N25" s="100"/>
      <c r="O25" s="47" t="s">
        <v>492</v>
      </c>
      <c r="P25" s="47" t="s">
        <v>494</v>
      </c>
      <c r="Q25" s="6" t="s">
        <v>781</v>
      </c>
      <c r="R25" s="6" t="s">
        <v>10</v>
      </c>
      <c r="S25" s="6"/>
      <c r="T25" s="6"/>
      <c r="U25" s="6"/>
      <c r="V25" s="6"/>
      <c r="W25" s="6"/>
      <c r="X25" s="268"/>
      <c r="Y25" s="36"/>
      <c r="Z25" s="36"/>
      <c r="AA25" s="294" t="s">
        <v>28</v>
      </c>
      <c r="AB25" s="294" t="s">
        <v>28</v>
      </c>
      <c r="AC25" s="294" t="s">
        <v>28</v>
      </c>
      <c r="AD25" s="294" t="s">
        <v>28</v>
      </c>
      <c r="AE25" s="294" t="s">
        <v>28</v>
      </c>
      <c r="AF25" s="294" t="s">
        <v>28</v>
      </c>
      <c r="AG25" s="294" t="s">
        <v>28</v>
      </c>
      <c r="AH25" s="294" t="s">
        <v>28</v>
      </c>
      <c r="AI25" s="294" t="s">
        <v>28</v>
      </c>
      <c r="AJ25" s="73"/>
      <c r="AK25" s="73"/>
      <c r="AL25" s="74"/>
      <c r="AM25" s="74"/>
    </row>
    <row r="26" spans="1:39" s="76" customFormat="1" ht="165.75" customHeight="1" x14ac:dyDescent="0.2">
      <c r="A26" s="257" t="s">
        <v>183</v>
      </c>
      <c r="B26" s="212" t="str">
        <f t="shared" si="0"/>
        <v>Indicatore 226 - BILFAM_TUC_L3M</v>
      </c>
      <c r="C26" s="213">
        <f t="shared" si="2"/>
        <v>226</v>
      </c>
      <c r="D26" s="47" t="s">
        <v>216</v>
      </c>
      <c r="E26" s="246" t="s">
        <v>103</v>
      </c>
      <c r="F26" s="21" t="s">
        <v>623</v>
      </c>
      <c r="G26" s="65"/>
      <c r="H26" s="60" t="s">
        <v>238</v>
      </c>
      <c r="I26" s="81" t="s">
        <v>249</v>
      </c>
      <c r="J26" s="81" t="s">
        <v>28</v>
      </c>
      <c r="K26" s="199" t="s">
        <v>493</v>
      </c>
      <c r="L26" s="47" t="s">
        <v>106</v>
      </c>
      <c r="M26" s="292" t="s">
        <v>312</v>
      </c>
      <c r="N26" s="100"/>
      <c r="O26" s="47" t="s">
        <v>313</v>
      </c>
      <c r="P26" s="47" t="s">
        <v>494</v>
      </c>
      <c r="Q26" s="6" t="s">
        <v>781</v>
      </c>
      <c r="R26" s="6" t="s">
        <v>10</v>
      </c>
      <c r="S26" s="6"/>
      <c r="T26" s="6"/>
      <c r="U26" s="6"/>
      <c r="V26" s="6"/>
      <c r="W26" s="6"/>
      <c r="X26" s="268"/>
      <c r="Y26" s="36"/>
      <c r="Z26" s="36"/>
      <c r="AA26" s="294" t="s">
        <v>28</v>
      </c>
      <c r="AB26" s="294" t="s">
        <v>28</v>
      </c>
      <c r="AC26" s="294" t="s">
        <v>28</v>
      </c>
      <c r="AD26" s="294" t="s">
        <v>28</v>
      </c>
      <c r="AE26" s="294" t="s">
        <v>28</v>
      </c>
      <c r="AF26" s="294" t="s">
        <v>28</v>
      </c>
      <c r="AG26" s="294" t="s">
        <v>28</v>
      </c>
      <c r="AH26" s="294" t="s">
        <v>28</v>
      </c>
      <c r="AI26" s="294" t="s">
        <v>28</v>
      </c>
      <c r="AJ26" s="57"/>
      <c r="AK26" s="293"/>
      <c r="AL26" s="57"/>
      <c r="AM26" s="284"/>
    </row>
    <row r="27" spans="1:39" s="76" customFormat="1" ht="204" customHeight="1" x14ac:dyDescent="0.2">
      <c r="A27" s="257" t="s">
        <v>183</v>
      </c>
      <c r="B27" s="212" t="str">
        <f t="shared" si="0"/>
        <v>Indicatore 227 - BILFAM_TU_L3M</v>
      </c>
      <c r="C27" s="213">
        <f t="shared" si="2"/>
        <v>227</v>
      </c>
      <c r="D27" s="47" t="s">
        <v>217</v>
      </c>
      <c r="E27" s="246" t="s">
        <v>103</v>
      </c>
      <c r="F27" s="21" t="s">
        <v>623</v>
      </c>
      <c r="G27" s="67"/>
      <c r="H27" s="60" t="s">
        <v>282</v>
      </c>
      <c r="I27" s="81" t="s">
        <v>250</v>
      </c>
      <c r="J27" s="81"/>
      <c r="K27" s="199" t="s">
        <v>493</v>
      </c>
      <c r="L27" s="47" t="s">
        <v>106</v>
      </c>
      <c r="M27" s="292" t="s">
        <v>312</v>
      </c>
      <c r="N27" s="100"/>
      <c r="O27" s="47" t="s">
        <v>314</v>
      </c>
      <c r="P27" s="47" t="s">
        <v>494</v>
      </c>
      <c r="Q27" s="6" t="s">
        <v>781</v>
      </c>
      <c r="R27" s="6" t="s">
        <v>10</v>
      </c>
      <c r="S27" s="6"/>
      <c r="T27" s="6"/>
      <c r="U27" s="6"/>
      <c r="V27" s="6"/>
      <c r="W27" s="6"/>
      <c r="X27" s="268"/>
      <c r="Y27" s="36"/>
      <c r="Z27" s="36"/>
      <c r="AA27" s="294"/>
      <c r="AB27" s="294"/>
      <c r="AC27" s="294"/>
      <c r="AD27" s="294"/>
      <c r="AE27" s="294"/>
      <c r="AF27" s="294"/>
      <c r="AG27" s="294"/>
      <c r="AH27" s="294"/>
      <c r="AI27" s="294"/>
      <c r="AJ27" s="57"/>
      <c r="AK27" s="293"/>
      <c r="AL27" s="57"/>
      <c r="AM27" s="284"/>
    </row>
    <row r="28" spans="1:39" s="76" customFormat="1" ht="153" x14ac:dyDescent="0.2">
      <c r="A28" s="261" t="s">
        <v>183</v>
      </c>
      <c r="B28" s="212" t="str">
        <f t="shared" si="0"/>
        <v>Indicatore 232 - BILFAM_SALC_L6M</v>
      </c>
      <c r="C28" s="213">
        <v>232</v>
      </c>
      <c r="D28" s="47" t="s">
        <v>591</v>
      </c>
      <c r="E28" s="246" t="s">
        <v>103</v>
      </c>
      <c r="F28" s="21" t="s">
        <v>623</v>
      </c>
      <c r="G28" s="67"/>
      <c r="H28" s="60" t="s">
        <v>655</v>
      </c>
      <c r="I28" s="81" t="s">
        <v>656</v>
      </c>
      <c r="J28" s="81" t="s">
        <v>28</v>
      </c>
      <c r="K28" s="199" t="s">
        <v>493</v>
      </c>
      <c r="L28" s="47" t="s">
        <v>106</v>
      </c>
      <c r="M28" s="292" t="s">
        <v>312</v>
      </c>
      <c r="N28" s="100"/>
      <c r="O28" s="77" t="s">
        <v>764</v>
      </c>
      <c r="P28" s="55" t="s">
        <v>764</v>
      </c>
      <c r="Q28" s="6">
        <v>2</v>
      </c>
      <c r="R28" s="6" t="s">
        <v>10</v>
      </c>
      <c r="S28" s="6"/>
      <c r="T28" s="6"/>
      <c r="U28" s="6"/>
      <c r="V28" s="6"/>
      <c r="W28" s="6"/>
      <c r="X28" s="268"/>
      <c r="Y28" s="36"/>
      <c r="Z28" s="36"/>
      <c r="AA28" s="294"/>
      <c r="AB28" s="294"/>
      <c r="AC28" s="294"/>
      <c r="AD28" s="294"/>
      <c r="AE28" s="294"/>
      <c r="AF28" s="294"/>
      <c r="AG28" s="294"/>
      <c r="AH28" s="294"/>
      <c r="AI28" s="294"/>
      <c r="AJ28" s="57"/>
      <c r="AK28" s="293"/>
      <c r="AL28" s="57"/>
      <c r="AM28" s="284"/>
    </row>
    <row r="29" spans="1:39" s="76" customFormat="1" ht="153" x14ac:dyDescent="0.2">
      <c r="A29" s="261" t="s">
        <v>183</v>
      </c>
      <c r="B29" s="212" t="str">
        <f t="shared" si="0"/>
        <v>Indicatore 233 - BILFAM_SAL_L6M</v>
      </c>
      <c r="C29" s="213">
        <f>1+C28</f>
        <v>233</v>
      </c>
      <c r="D29" s="47" t="s">
        <v>592</v>
      </c>
      <c r="E29" s="246" t="s">
        <v>103</v>
      </c>
      <c r="F29" s="21" t="s">
        <v>623</v>
      </c>
      <c r="G29" s="67"/>
      <c r="H29" s="60" t="s">
        <v>657</v>
      </c>
      <c r="I29" s="81" t="s">
        <v>658</v>
      </c>
      <c r="J29" s="81" t="s">
        <v>28</v>
      </c>
      <c r="K29" s="199" t="s">
        <v>493</v>
      </c>
      <c r="L29" s="47" t="s">
        <v>106</v>
      </c>
      <c r="M29" s="292" t="s">
        <v>312</v>
      </c>
      <c r="N29" s="100"/>
      <c r="O29" s="77" t="s">
        <v>765</v>
      </c>
      <c r="P29" s="55" t="s">
        <v>765</v>
      </c>
      <c r="Q29" s="6">
        <v>2</v>
      </c>
      <c r="R29" s="6" t="s">
        <v>10</v>
      </c>
      <c r="S29" s="6"/>
      <c r="T29" s="6"/>
      <c r="U29" s="6"/>
      <c r="V29" s="6"/>
      <c r="W29" s="6"/>
      <c r="X29" s="268"/>
      <c r="Y29" s="36"/>
      <c r="Z29" s="36"/>
      <c r="AA29" s="294"/>
      <c r="AB29" s="294"/>
      <c r="AC29" s="294"/>
      <c r="AD29" s="294"/>
      <c r="AE29" s="294"/>
      <c r="AF29" s="294"/>
      <c r="AG29" s="294"/>
      <c r="AH29" s="294"/>
      <c r="AI29" s="294"/>
      <c r="AJ29" s="57"/>
      <c r="AK29" s="293"/>
      <c r="AL29" s="57"/>
      <c r="AM29" s="284"/>
    </row>
    <row r="30" spans="1:39" s="76" customFormat="1" ht="25.5" x14ac:dyDescent="0.2">
      <c r="A30" s="261" t="s">
        <v>35</v>
      </c>
      <c r="B30" s="212" t="str">
        <f t="shared" si="0"/>
        <v>Indicatore 250 - XRA_MEAN_SCONF_NOCOL_L3M</v>
      </c>
      <c r="C30" s="213">
        <v>250</v>
      </c>
      <c r="D30" s="47" t="s">
        <v>593</v>
      </c>
      <c r="E30" s="246" t="s">
        <v>103</v>
      </c>
      <c r="F30" s="21" t="s">
        <v>623</v>
      </c>
      <c r="G30" s="67"/>
      <c r="H30" s="60" t="s">
        <v>659</v>
      </c>
      <c r="I30" s="81" t="s">
        <v>660</v>
      </c>
      <c r="J30" s="81" t="s">
        <v>28</v>
      </c>
      <c r="K30" s="199" t="s">
        <v>493</v>
      </c>
      <c r="L30" s="47" t="s">
        <v>328</v>
      </c>
      <c r="M30" s="292" t="s">
        <v>626</v>
      </c>
      <c r="N30" s="100"/>
      <c r="O30" s="395" t="s">
        <v>773</v>
      </c>
      <c r="P30" s="435" t="s">
        <v>773</v>
      </c>
      <c r="Q30" s="6">
        <v>1</v>
      </c>
      <c r="R30" s="6" t="s">
        <v>10</v>
      </c>
      <c r="S30" s="6"/>
      <c r="T30" s="6"/>
      <c r="U30" s="6"/>
      <c r="V30" s="6"/>
      <c r="W30" s="6"/>
      <c r="X30" s="268"/>
      <c r="Y30" s="36"/>
      <c r="Z30" s="36" t="s">
        <v>194</v>
      </c>
      <c r="AA30" s="294"/>
      <c r="AB30" s="294"/>
      <c r="AC30" s="294"/>
      <c r="AD30" s="294"/>
      <c r="AE30" s="294"/>
      <c r="AF30" s="294"/>
      <c r="AG30" s="294"/>
      <c r="AH30" s="294"/>
      <c r="AI30" s="294"/>
      <c r="AJ30" s="57"/>
      <c r="AK30" s="293"/>
      <c r="AL30" s="57"/>
      <c r="AM30" s="284"/>
    </row>
    <row r="31" spans="1:39" s="76" customFormat="1" ht="25.5" x14ac:dyDescent="0.2">
      <c r="A31" s="261" t="s">
        <v>35</v>
      </c>
      <c r="B31" s="212" t="str">
        <f t="shared" si="0"/>
        <v>Indicatore 251 - XRA_MEAN_NUM_GG_NOCOL_L3M</v>
      </c>
      <c r="C31" s="213">
        <f>1+C30</f>
        <v>251</v>
      </c>
      <c r="D31" s="47" t="s">
        <v>594</v>
      </c>
      <c r="E31" s="246" t="s">
        <v>103</v>
      </c>
      <c r="F31" s="21" t="s">
        <v>623</v>
      </c>
      <c r="G31" s="67"/>
      <c r="H31" s="77" t="s">
        <v>775</v>
      </c>
      <c r="I31" s="81" t="s">
        <v>661</v>
      </c>
      <c r="J31" s="81" t="s">
        <v>28</v>
      </c>
      <c r="K31" s="199" t="s">
        <v>153</v>
      </c>
      <c r="L31" s="47" t="s">
        <v>328</v>
      </c>
      <c r="M31" s="292" t="s">
        <v>626</v>
      </c>
      <c r="N31" s="100"/>
      <c r="O31" s="372" t="s">
        <v>776</v>
      </c>
      <c r="P31" s="436" t="s">
        <v>776</v>
      </c>
      <c r="Q31" s="6">
        <v>1</v>
      </c>
      <c r="R31" s="6" t="s">
        <v>10</v>
      </c>
      <c r="S31" s="6"/>
      <c r="T31" s="6"/>
      <c r="U31" s="6"/>
      <c r="V31" s="6"/>
      <c r="W31" s="6"/>
      <c r="X31" s="268"/>
      <c r="Y31" s="36"/>
      <c r="Z31" s="36" t="s">
        <v>194</v>
      </c>
      <c r="AA31" s="294"/>
      <c r="AB31" s="294"/>
      <c r="AC31" s="294"/>
      <c r="AD31" s="294"/>
      <c r="AE31" s="294"/>
      <c r="AF31" s="294"/>
      <c r="AG31" s="294"/>
      <c r="AH31" s="294"/>
      <c r="AI31" s="294"/>
      <c r="AJ31" s="57"/>
      <c r="AK31" s="293"/>
      <c r="AL31" s="57"/>
      <c r="AM31" s="284"/>
    </row>
    <row r="32" spans="1:39" s="76" customFormat="1" ht="153" x14ac:dyDescent="0.2">
      <c r="A32" s="261" t="s">
        <v>35</v>
      </c>
      <c r="B32" s="212" t="str">
        <f>CONCATENATE("Indicatore ",C32," - ",D32)</f>
        <v xml:space="preserve">Indicatore 252 - XRA_NOSCONF_CONT_NOCOL_L3M </v>
      </c>
      <c r="C32" s="213">
        <f t="shared" ref="C32:C53" si="3">1+C31</f>
        <v>252</v>
      </c>
      <c r="D32" s="47" t="s">
        <v>595</v>
      </c>
      <c r="E32" s="246" t="s">
        <v>103</v>
      </c>
      <c r="F32" s="21" t="s">
        <v>623</v>
      </c>
      <c r="G32" s="67"/>
      <c r="H32" s="60" t="s">
        <v>662</v>
      </c>
      <c r="I32" s="81" t="s">
        <v>28</v>
      </c>
      <c r="J32" s="81" t="s">
        <v>28</v>
      </c>
      <c r="K32" s="199" t="s">
        <v>281</v>
      </c>
      <c r="L32" s="47" t="s">
        <v>328</v>
      </c>
      <c r="M32" s="292" t="s">
        <v>626</v>
      </c>
      <c r="N32" s="100"/>
      <c r="O32" s="47" t="s">
        <v>774</v>
      </c>
      <c r="P32" s="437" t="s">
        <v>1031</v>
      </c>
      <c r="Q32" s="6">
        <v>2</v>
      </c>
      <c r="R32" s="6" t="s">
        <v>10</v>
      </c>
      <c r="S32" s="6"/>
      <c r="T32" s="6"/>
      <c r="U32" s="6"/>
      <c r="V32" s="6"/>
      <c r="W32" s="6"/>
      <c r="X32" s="268"/>
      <c r="Y32" s="36"/>
      <c r="Z32" s="36" t="s">
        <v>194</v>
      </c>
      <c r="AA32" s="294"/>
      <c r="AB32" s="294"/>
      <c r="AC32" s="294"/>
      <c r="AD32" s="294"/>
      <c r="AE32" s="294"/>
      <c r="AF32" s="294"/>
      <c r="AG32" s="294"/>
      <c r="AH32" s="294"/>
      <c r="AI32" s="294"/>
      <c r="AJ32" s="57"/>
      <c r="AK32" s="293"/>
      <c r="AL32" s="57"/>
      <c r="AM32" s="284"/>
    </row>
    <row r="33" spans="1:39" s="76" customFormat="1" ht="165.75" x14ac:dyDescent="0.2">
      <c r="A33" s="261" t="s">
        <v>35</v>
      </c>
      <c r="B33" s="212" t="str">
        <f>CONCATENATE("Indicatore ",C33," - ",D33)</f>
        <v>Indicatore 253 - XRA_NOCOL_30GG_100_002</v>
      </c>
      <c r="C33" s="213">
        <f t="shared" si="3"/>
        <v>253</v>
      </c>
      <c r="D33" s="47" t="s">
        <v>617</v>
      </c>
      <c r="E33" s="246" t="s">
        <v>103</v>
      </c>
      <c r="F33" s="21" t="s">
        <v>623</v>
      </c>
      <c r="G33" s="67"/>
      <c r="H33" s="60" t="s">
        <v>663</v>
      </c>
      <c r="I33" s="81" t="s">
        <v>28</v>
      </c>
      <c r="J33" s="81" t="s">
        <v>28</v>
      </c>
      <c r="K33" s="199" t="s">
        <v>50</v>
      </c>
      <c r="L33" s="47" t="s">
        <v>328</v>
      </c>
      <c r="M33" s="292" t="s">
        <v>626</v>
      </c>
      <c r="N33" s="100"/>
      <c r="O33" s="189" t="s">
        <v>840</v>
      </c>
      <c r="P33" s="436" t="s">
        <v>1032</v>
      </c>
      <c r="Q33" s="6">
        <v>2</v>
      </c>
      <c r="R33" s="6" t="s">
        <v>10</v>
      </c>
      <c r="S33" s="6"/>
      <c r="T33" s="6"/>
      <c r="U33" s="6"/>
      <c r="V33" s="6"/>
      <c r="W33" s="6"/>
      <c r="X33" s="268"/>
      <c r="Y33" s="36"/>
      <c r="Z33" s="36" t="s">
        <v>195</v>
      </c>
      <c r="AA33" s="294"/>
      <c r="AB33" s="294"/>
      <c r="AC33" s="294"/>
      <c r="AD33" s="294"/>
      <c r="AE33" s="294"/>
      <c r="AF33" s="294"/>
      <c r="AG33" s="294"/>
      <c r="AH33" s="294"/>
      <c r="AI33" s="294"/>
      <c r="AJ33" s="57"/>
      <c r="AK33" s="293"/>
      <c r="AL33" s="57"/>
      <c r="AM33" s="284"/>
    </row>
    <row r="34" spans="1:39" s="76" customFormat="1" ht="82.9" customHeight="1" x14ac:dyDescent="0.2">
      <c r="A34" s="261" t="s">
        <v>34</v>
      </c>
      <c r="B34" s="212" t="str">
        <f>CONCATENATE("Indicatore ",C34," - ",D34)</f>
        <v>Indicatore 254 - CR0_TUA_NOCOL_L3M</v>
      </c>
      <c r="C34" s="213">
        <f t="shared" si="3"/>
        <v>254</v>
      </c>
      <c r="D34" s="47" t="s">
        <v>596</v>
      </c>
      <c r="E34" s="246" t="s">
        <v>103</v>
      </c>
      <c r="F34" s="21" t="s">
        <v>623</v>
      </c>
      <c r="G34" s="67" t="s">
        <v>502</v>
      </c>
      <c r="H34" s="60" t="s">
        <v>664</v>
      </c>
      <c r="I34" s="81" t="s">
        <v>29</v>
      </c>
      <c r="J34" s="81" t="s">
        <v>27</v>
      </c>
      <c r="K34" s="199" t="s">
        <v>493</v>
      </c>
      <c r="L34" s="47" t="s">
        <v>106</v>
      </c>
      <c r="M34" s="292" t="s">
        <v>674</v>
      </c>
      <c r="N34" s="100"/>
      <c r="O34" s="77" t="s">
        <v>757</v>
      </c>
      <c r="P34" s="429" t="s">
        <v>835</v>
      </c>
      <c r="Q34" s="6">
        <v>3</v>
      </c>
      <c r="R34" s="6" t="s">
        <v>10</v>
      </c>
      <c r="S34" s="6"/>
      <c r="T34" s="6"/>
      <c r="U34" s="6"/>
      <c r="V34" s="6"/>
      <c r="W34" s="6"/>
      <c r="X34" s="268"/>
      <c r="Y34" s="36"/>
      <c r="Z34" s="36"/>
      <c r="AA34" s="294"/>
      <c r="AB34" s="294"/>
      <c r="AC34" s="294"/>
      <c r="AD34" s="294"/>
      <c r="AE34" s="294"/>
      <c r="AF34" s="294"/>
      <c r="AG34" s="294"/>
      <c r="AH34" s="294"/>
      <c r="AI34" s="294"/>
      <c r="AJ34" s="57"/>
      <c r="AK34" s="293"/>
      <c r="AL34" s="57"/>
      <c r="AM34" s="284"/>
    </row>
    <row r="35" spans="1:39" s="76" customFormat="1" ht="82.9" customHeight="1" x14ac:dyDescent="0.2">
      <c r="A35" s="261" t="s">
        <v>34</v>
      </c>
      <c r="B35" s="212" t="str">
        <f t="shared" si="0"/>
        <v>Indicatore 255 - CR0_TUR_NOCOL_L3M</v>
      </c>
      <c r="C35" s="213">
        <f t="shared" si="3"/>
        <v>255</v>
      </c>
      <c r="D35" s="47" t="s">
        <v>597</v>
      </c>
      <c r="E35" s="246" t="s">
        <v>103</v>
      </c>
      <c r="F35" s="21" t="s">
        <v>623</v>
      </c>
      <c r="G35" s="67" t="s">
        <v>25</v>
      </c>
      <c r="H35" s="60" t="s">
        <v>665</v>
      </c>
      <c r="I35" s="81" t="s">
        <v>29</v>
      </c>
      <c r="J35" s="81" t="s">
        <v>27</v>
      </c>
      <c r="K35" s="199" t="s">
        <v>493</v>
      </c>
      <c r="L35" s="47" t="s">
        <v>106</v>
      </c>
      <c r="M35" s="292" t="s">
        <v>674</v>
      </c>
      <c r="N35" s="100"/>
      <c r="O35" s="77" t="s">
        <v>758</v>
      </c>
      <c r="P35" s="77" t="s">
        <v>832</v>
      </c>
      <c r="Q35" s="6">
        <v>3</v>
      </c>
      <c r="R35" s="6" t="s">
        <v>10</v>
      </c>
      <c r="S35" s="6"/>
      <c r="T35" s="6"/>
      <c r="U35" s="6"/>
      <c r="V35" s="6"/>
      <c r="W35" s="6"/>
      <c r="X35" s="268"/>
      <c r="Y35" s="36"/>
      <c r="Z35" s="36"/>
      <c r="AA35" s="294"/>
      <c r="AB35" s="294"/>
      <c r="AC35" s="294"/>
      <c r="AD35" s="294"/>
      <c r="AE35" s="294"/>
      <c r="AF35" s="294"/>
      <c r="AG35" s="294"/>
      <c r="AH35" s="294"/>
      <c r="AI35" s="294"/>
      <c r="AJ35" s="57"/>
      <c r="AK35" s="293"/>
      <c r="AL35" s="57"/>
      <c r="AM35" s="284"/>
    </row>
    <row r="36" spans="1:39" s="76" customFormat="1" ht="82.9" customHeight="1" x14ac:dyDescent="0.2">
      <c r="A36" s="261" t="s">
        <v>34</v>
      </c>
      <c r="B36" s="212" t="str">
        <f t="shared" si="0"/>
        <v>Indicatore 256 - CR0_TUS_NOCOL_L3M</v>
      </c>
      <c r="C36" s="213">
        <f t="shared" si="3"/>
        <v>256</v>
      </c>
      <c r="D36" s="47" t="s">
        <v>598</v>
      </c>
      <c r="E36" s="246" t="s">
        <v>103</v>
      </c>
      <c r="F36" s="21" t="s">
        <v>623</v>
      </c>
      <c r="G36" s="67" t="s">
        <v>26</v>
      </c>
      <c r="H36" s="60" t="s">
        <v>666</v>
      </c>
      <c r="I36" s="81" t="s">
        <v>29</v>
      </c>
      <c r="J36" s="81" t="s">
        <v>27</v>
      </c>
      <c r="K36" s="199" t="s">
        <v>493</v>
      </c>
      <c r="L36" s="47" t="s">
        <v>106</v>
      </c>
      <c r="M36" s="292" t="s">
        <v>674</v>
      </c>
      <c r="N36" s="100"/>
      <c r="O36" s="77" t="s">
        <v>759</v>
      </c>
      <c r="P36" s="77" t="s">
        <v>833</v>
      </c>
      <c r="Q36" s="6">
        <v>3</v>
      </c>
      <c r="R36" s="6" t="s">
        <v>10</v>
      </c>
      <c r="S36" s="6"/>
      <c r="T36" s="6"/>
      <c r="U36" s="6"/>
      <c r="V36" s="6"/>
      <c r="W36" s="6"/>
      <c r="X36" s="268"/>
      <c r="Y36" s="36"/>
      <c r="Z36" s="36"/>
      <c r="AA36" s="294"/>
      <c r="AB36" s="294"/>
      <c r="AC36" s="294"/>
      <c r="AD36" s="294"/>
      <c r="AE36" s="294"/>
      <c r="AF36" s="294"/>
      <c r="AG36" s="294"/>
      <c r="AH36" s="294"/>
      <c r="AI36" s="294"/>
      <c r="AJ36" s="57"/>
      <c r="AK36" s="293"/>
      <c r="AL36" s="57"/>
      <c r="AM36" s="284"/>
    </row>
    <row r="37" spans="1:39" s="76" customFormat="1" ht="102" customHeight="1" x14ac:dyDescent="0.2">
      <c r="A37" s="261" t="s">
        <v>34</v>
      </c>
      <c r="B37" s="212" t="str">
        <f t="shared" si="0"/>
        <v>Indicatore 257 - CR0_UCFBT_NOCOL_L3M</v>
      </c>
      <c r="C37" s="213">
        <f t="shared" si="3"/>
        <v>257</v>
      </c>
      <c r="D37" s="47" t="s">
        <v>599</v>
      </c>
      <c r="E37" s="246" t="s">
        <v>103</v>
      </c>
      <c r="F37" s="21" t="s">
        <v>623</v>
      </c>
      <c r="G37" s="67" t="s">
        <v>518</v>
      </c>
      <c r="H37" s="60" t="s">
        <v>633</v>
      </c>
      <c r="I37" s="81" t="s">
        <v>519</v>
      </c>
      <c r="J37" s="81" t="s">
        <v>520</v>
      </c>
      <c r="K37" s="199" t="s">
        <v>493</v>
      </c>
      <c r="L37" s="47" t="s">
        <v>106</v>
      </c>
      <c r="M37" s="292" t="s">
        <v>674</v>
      </c>
      <c r="N37" s="100"/>
      <c r="O37" s="375" t="s">
        <v>834</v>
      </c>
      <c r="P37" s="438" t="s">
        <v>1033</v>
      </c>
      <c r="Q37" s="6">
        <v>2</v>
      </c>
      <c r="R37" s="6" t="s">
        <v>10</v>
      </c>
      <c r="S37" s="6"/>
      <c r="T37" s="6"/>
      <c r="U37" s="6"/>
      <c r="V37" s="6"/>
      <c r="W37" s="6"/>
      <c r="X37" s="268"/>
      <c r="Y37" s="36"/>
      <c r="Z37" s="36" t="s">
        <v>673</v>
      </c>
      <c r="AA37" s="294"/>
      <c r="AB37" s="294"/>
      <c r="AC37" s="294"/>
      <c r="AD37" s="294"/>
      <c r="AE37" s="294"/>
      <c r="AF37" s="294"/>
      <c r="AG37" s="294"/>
      <c r="AH37" s="294"/>
      <c r="AI37" s="294"/>
      <c r="AJ37" s="57"/>
      <c r="AK37" s="293"/>
      <c r="AL37" s="57"/>
      <c r="AM37" s="284"/>
    </row>
    <row r="38" spans="1:39" s="76" customFormat="1" ht="76.5" x14ac:dyDescent="0.2">
      <c r="A38" s="261" t="s">
        <v>716</v>
      </c>
      <c r="B38" s="212" t="str">
        <f t="shared" si="0"/>
        <v>Indicatore 258 - CRSYS_TUA_NOCOL_L3M</v>
      </c>
      <c r="C38" s="213">
        <f t="shared" si="3"/>
        <v>258</v>
      </c>
      <c r="D38" s="47" t="s">
        <v>600</v>
      </c>
      <c r="E38" s="246" t="s">
        <v>103</v>
      </c>
      <c r="F38" s="21" t="s">
        <v>623</v>
      </c>
      <c r="G38" s="67" t="s">
        <v>502</v>
      </c>
      <c r="H38" s="60" t="s">
        <v>667</v>
      </c>
      <c r="I38" s="81" t="s">
        <v>503</v>
      </c>
      <c r="J38" s="81" t="s">
        <v>504</v>
      </c>
      <c r="K38" s="199" t="s">
        <v>493</v>
      </c>
      <c r="L38" s="47" t="s">
        <v>106</v>
      </c>
      <c r="M38" s="292" t="s">
        <v>674</v>
      </c>
      <c r="N38" s="100"/>
      <c r="O38" s="77" t="s">
        <v>760</v>
      </c>
      <c r="P38" s="77" t="s">
        <v>924</v>
      </c>
      <c r="Q38" s="6">
        <v>3</v>
      </c>
      <c r="R38" s="6" t="s">
        <v>10</v>
      </c>
      <c r="S38" s="6"/>
      <c r="T38" s="6"/>
      <c r="U38" s="6"/>
      <c r="V38" s="6"/>
      <c r="W38" s="6"/>
      <c r="X38" s="268"/>
      <c r="Y38" s="36"/>
      <c r="Z38" s="36"/>
      <c r="AA38" s="294"/>
      <c r="AB38" s="294"/>
      <c r="AC38" s="294"/>
      <c r="AD38" s="294"/>
      <c r="AE38" s="294"/>
      <c r="AF38" s="294"/>
      <c r="AG38" s="294"/>
      <c r="AH38" s="294"/>
      <c r="AI38" s="294"/>
      <c r="AJ38" s="57"/>
      <c r="AK38" s="293"/>
      <c r="AL38" s="57"/>
      <c r="AM38" s="284"/>
    </row>
    <row r="39" spans="1:39" s="76" customFormat="1" ht="76.5" x14ac:dyDescent="0.2">
      <c r="A39" s="261" t="s">
        <v>716</v>
      </c>
      <c r="B39" s="212" t="str">
        <f t="shared" si="0"/>
        <v>Indicatore 259 - CRSYS_TUR_NOCOL_L3M</v>
      </c>
      <c r="C39" s="213">
        <f t="shared" si="3"/>
        <v>259</v>
      </c>
      <c r="D39" s="47" t="s">
        <v>601</v>
      </c>
      <c r="E39" s="246" t="s">
        <v>103</v>
      </c>
      <c r="F39" s="21" t="s">
        <v>623</v>
      </c>
      <c r="G39" s="67" t="s">
        <v>25</v>
      </c>
      <c r="H39" s="60" t="s">
        <v>668</v>
      </c>
      <c r="I39" s="81" t="s">
        <v>503</v>
      </c>
      <c r="J39" s="81" t="s">
        <v>504</v>
      </c>
      <c r="K39" s="199" t="s">
        <v>493</v>
      </c>
      <c r="L39" s="47" t="s">
        <v>106</v>
      </c>
      <c r="M39" s="292" t="s">
        <v>674</v>
      </c>
      <c r="N39" s="100"/>
      <c r="O39" s="77" t="s">
        <v>761</v>
      </c>
      <c r="P39" s="77" t="s">
        <v>925</v>
      </c>
      <c r="Q39" s="6">
        <v>3</v>
      </c>
      <c r="R39" s="6" t="s">
        <v>10</v>
      </c>
      <c r="S39" s="6"/>
      <c r="T39" s="6"/>
      <c r="U39" s="6"/>
      <c r="V39" s="6"/>
      <c r="W39" s="6"/>
      <c r="X39" s="268"/>
      <c r="Y39" s="36"/>
      <c r="Z39" s="36"/>
      <c r="AA39" s="294"/>
      <c r="AB39" s="294"/>
      <c r="AC39" s="294"/>
      <c r="AD39" s="294"/>
      <c r="AE39" s="294"/>
      <c r="AF39" s="294"/>
      <c r="AG39" s="294"/>
      <c r="AH39" s="294"/>
      <c r="AI39" s="294"/>
      <c r="AJ39" s="57"/>
      <c r="AK39" s="293"/>
      <c r="AL39" s="57"/>
      <c r="AM39" s="284"/>
    </row>
    <row r="40" spans="1:39" s="76" customFormat="1" ht="76.5" x14ac:dyDescent="0.2">
      <c r="A40" s="261" t="s">
        <v>716</v>
      </c>
      <c r="B40" s="212" t="str">
        <f t="shared" si="0"/>
        <v>Indicatore 260 - CRSYS_TUS_NOCOL_L3M</v>
      </c>
      <c r="C40" s="213">
        <f t="shared" si="3"/>
        <v>260</v>
      </c>
      <c r="D40" s="47" t="s">
        <v>602</v>
      </c>
      <c r="E40" s="246" t="s">
        <v>103</v>
      </c>
      <c r="F40" s="21" t="s">
        <v>623</v>
      </c>
      <c r="G40" s="67" t="s">
        <v>26</v>
      </c>
      <c r="H40" s="60" t="s">
        <v>669</v>
      </c>
      <c r="I40" s="81" t="s">
        <v>503</v>
      </c>
      <c r="J40" s="81" t="s">
        <v>504</v>
      </c>
      <c r="K40" s="199" t="s">
        <v>493</v>
      </c>
      <c r="L40" s="47" t="s">
        <v>106</v>
      </c>
      <c r="M40" s="292" t="s">
        <v>674</v>
      </c>
      <c r="N40" s="100"/>
      <c r="O40" s="77" t="s">
        <v>762</v>
      </c>
      <c r="P40" s="77" t="s">
        <v>926</v>
      </c>
      <c r="Q40" s="6">
        <v>3</v>
      </c>
      <c r="R40" s="6" t="s">
        <v>10</v>
      </c>
      <c r="S40" s="6"/>
      <c r="T40" s="6"/>
      <c r="U40" s="6"/>
      <c r="V40" s="6"/>
      <c r="W40" s="6"/>
      <c r="X40" s="268"/>
      <c r="Y40" s="36"/>
      <c r="Z40" s="36"/>
      <c r="AA40" s="294"/>
      <c r="AB40" s="294"/>
      <c r="AC40" s="294"/>
      <c r="AD40" s="294"/>
      <c r="AE40" s="294"/>
      <c r="AF40" s="294"/>
      <c r="AG40" s="294"/>
      <c r="AH40" s="294"/>
      <c r="AI40" s="294"/>
      <c r="AJ40" s="57"/>
      <c r="AK40" s="293"/>
      <c r="AL40" s="57"/>
      <c r="AM40" s="284"/>
    </row>
    <row r="41" spans="1:39" s="76" customFormat="1" ht="51" x14ac:dyDescent="0.2">
      <c r="A41" s="261" t="s">
        <v>716</v>
      </c>
      <c r="B41" s="212" t="str">
        <f t="shared" si="0"/>
        <v>Indicatore 261 - CRSYS_UCFBT_NOCOL_L3M</v>
      </c>
      <c r="C41" s="213">
        <f t="shared" si="3"/>
        <v>261</v>
      </c>
      <c r="D41" s="47" t="s">
        <v>603</v>
      </c>
      <c r="E41" s="246" t="s">
        <v>103</v>
      </c>
      <c r="F41" s="21" t="s">
        <v>623</v>
      </c>
      <c r="G41" s="67" t="s">
        <v>518</v>
      </c>
      <c r="H41" s="60" t="s">
        <v>670</v>
      </c>
      <c r="I41" s="81" t="s">
        <v>529</v>
      </c>
      <c r="J41" s="81" t="s">
        <v>520</v>
      </c>
      <c r="K41" s="199" t="s">
        <v>493</v>
      </c>
      <c r="L41" s="47" t="s">
        <v>106</v>
      </c>
      <c r="M41" s="292" t="s">
        <v>674</v>
      </c>
      <c r="N41" s="100"/>
      <c r="O41" s="374" t="s">
        <v>763</v>
      </c>
      <c r="P41" s="438" t="s">
        <v>1034</v>
      </c>
      <c r="Q41" s="6">
        <v>2</v>
      </c>
      <c r="R41" s="6" t="s">
        <v>10</v>
      </c>
      <c r="S41" s="6"/>
      <c r="T41" s="6"/>
      <c r="U41" s="6"/>
      <c r="V41" s="6"/>
      <c r="W41" s="6"/>
      <c r="X41" s="268"/>
      <c r="Y41" s="36"/>
      <c r="Z41" s="36"/>
      <c r="AA41" s="294"/>
      <c r="AB41" s="294"/>
      <c r="AC41" s="294"/>
      <c r="AD41" s="294"/>
      <c r="AE41" s="294"/>
      <c r="AF41" s="294"/>
      <c r="AG41" s="294"/>
      <c r="AH41" s="294"/>
      <c r="AI41" s="294"/>
      <c r="AJ41" s="57"/>
      <c r="AK41" s="293"/>
      <c r="AL41" s="57"/>
      <c r="AM41" s="284"/>
    </row>
    <row r="42" spans="1:39" s="76" customFormat="1" ht="204.75" thickBot="1" x14ac:dyDescent="0.25">
      <c r="A42" s="261" t="s">
        <v>182</v>
      </c>
      <c r="B42" s="212" t="str">
        <f t="shared" si="0"/>
        <v>Indicatore 262 - AFI_MEAN_NOSC_NOCOL_L3M</v>
      </c>
      <c r="C42" s="213">
        <f t="shared" si="3"/>
        <v>262</v>
      </c>
      <c r="D42" s="47" t="s">
        <v>604</v>
      </c>
      <c r="E42" s="246" t="s">
        <v>103</v>
      </c>
      <c r="F42" s="21" t="s">
        <v>623</v>
      </c>
      <c r="G42" s="67"/>
      <c r="H42" s="60" t="s">
        <v>189</v>
      </c>
      <c r="I42" s="81" t="s">
        <v>671</v>
      </c>
      <c r="J42" s="81" t="s">
        <v>28</v>
      </c>
      <c r="K42" s="199" t="s">
        <v>493</v>
      </c>
      <c r="L42" s="47" t="s">
        <v>106</v>
      </c>
      <c r="M42" s="292" t="s">
        <v>309</v>
      </c>
      <c r="N42" s="100"/>
      <c r="O42" s="374" t="s">
        <v>836</v>
      </c>
      <c r="P42" s="439" t="s">
        <v>1035</v>
      </c>
      <c r="Q42" s="6">
        <v>2</v>
      </c>
      <c r="R42" s="6" t="s">
        <v>10</v>
      </c>
      <c r="S42" s="6"/>
      <c r="T42" s="6"/>
      <c r="U42" s="6"/>
      <c r="V42" s="6"/>
      <c r="W42" s="6"/>
      <c r="X42" s="268"/>
      <c r="Y42" s="36"/>
      <c r="Z42" s="36" t="s">
        <v>194</v>
      </c>
      <c r="AA42" s="294"/>
      <c r="AB42" s="294"/>
      <c r="AC42" s="294"/>
      <c r="AD42" s="294"/>
      <c r="AE42" s="294"/>
      <c r="AF42" s="294"/>
      <c r="AG42" s="294"/>
      <c r="AH42" s="294"/>
      <c r="AI42" s="294"/>
      <c r="AJ42" s="57"/>
      <c r="AK42" s="293"/>
      <c r="AL42" s="57"/>
      <c r="AM42" s="284"/>
    </row>
    <row r="43" spans="1:39" s="76" customFormat="1" ht="89.25" x14ac:dyDescent="0.2">
      <c r="A43" s="261" t="s">
        <v>182</v>
      </c>
      <c r="B43" s="212" t="str">
        <f t="shared" si="0"/>
        <v>Indicatore 263 - AFI_MEAN_NUM_MOV_NOCOL_L3M</v>
      </c>
      <c r="C43" s="213">
        <f t="shared" si="3"/>
        <v>263</v>
      </c>
      <c r="D43" s="47" t="s">
        <v>605</v>
      </c>
      <c r="E43" s="246" t="s">
        <v>103</v>
      </c>
      <c r="F43" s="21" t="s">
        <v>623</v>
      </c>
      <c r="G43" s="67"/>
      <c r="H43" s="60" t="s">
        <v>580</v>
      </c>
      <c r="I43" s="81" t="s">
        <v>581</v>
      </c>
      <c r="J43" s="81" t="s">
        <v>28</v>
      </c>
      <c r="K43" s="199" t="s">
        <v>493</v>
      </c>
      <c r="L43" s="47" t="s">
        <v>106</v>
      </c>
      <c r="M43" s="292" t="s">
        <v>309</v>
      </c>
      <c r="N43" s="100"/>
      <c r="O43" s="47"/>
      <c r="P43" s="47" t="s">
        <v>803</v>
      </c>
      <c r="Q43" s="6">
        <v>2</v>
      </c>
      <c r="R43" s="6" t="s">
        <v>10</v>
      </c>
      <c r="S43" s="6"/>
      <c r="T43" s="6"/>
      <c r="U43" s="6"/>
      <c r="V43" s="6"/>
      <c r="W43" s="6"/>
      <c r="X43" s="268"/>
      <c r="Y43" s="36"/>
      <c r="Z43" s="36" t="s">
        <v>194</v>
      </c>
      <c r="AA43" s="294"/>
      <c r="AB43" s="294"/>
      <c r="AC43" s="294"/>
      <c r="AD43" s="294"/>
      <c r="AE43" s="294"/>
      <c r="AF43" s="294"/>
      <c r="AG43" s="294"/>
      <c r="AH43" s="294"/>
      <c r="AI43" s="294"/>
      <c r="AJ43" s="57"/>
      <c r="AK43" s="293"/>
      <c r="AL43" s="57"/>
      <c r="AM43" s="284"/>
    </row>
    <row r="44" spans="1:39" s="76" customFormat="1" ht="90" customHeight="1" x14ac:dyDescent="0.2">
      <c r="A44" s="261" t="s">
        <v>183</v>
      </c>
      <c r="B44" s="212" t="str">
        <f t="shared" si="0"/>
        <v>Indicatore 264 - BILFAM_RAT_TEC_NOCOL_L3M</v>
      </c>
      <c r="C44" s="213">
        <f t="shared" si="3"/>
        <v>264</v>
      </c>
      <c r="D44" s="47" t="s">
        <v>606</v>
      </c>
      <c r="E44" s="246" t="s">
        <v>103</v>
      </c>
      <c r="F44" s="21" t="s">
        <v>623</v>
      </c>
      <c r="G44" s="67"/>
      <c r="H44" s="60" t="s">
        <v>190</v>
      </c>
      <c r="I44" s="81" t="s">
        <v>192</v>
      </c>
      <c r="J44" s="81" t="s">
        <v>186</v>
      </c>
      <c r="K44" s="199" t="s">
        <v>493</v>
      </c>
      <c r="L44" s="47" t="s">
        <v>106</v>
      </c>
      <c r="M44" s="292" t="s">
        <v>312</v>
      </c>
      <c r="N44" s="100"/>
      <c r="O44" s="77" t="s">
        <v>766</v>
      </c>
      <c r="P44" s="77" t="s">
        <v>805</v>
      </c>
      <c r="Q44" s="6">
        <v>2</v>
      </c>
      <c r="R44" s="6" t="s">
        <v>10</v>
      </c>
      <c r="S44" s="6"/>
      <c r="T44" s="6"/>
      <c r="U44" s="6"/>
      <c r="V44" s="6"/>
      <c r="W44" s="6"/>
      <c r="X44" s="268"/>
      <c r="Y44" s="36"/>
      <c r="Z44" s="36"/>
      <c r="AA44" s="294"/>
      <c r="AB44" s="294"/>
      <c r="AC44" s="294"/>
      <c r="AD44" s="294"/>
      <c r="AE44" s="294"/>
      <c r="AF44" s="294"/>
      <c r="AG44" s="294"/>
      <c r="AH44" s="294"/>
      <c r="AI44" s="294"/>
      <c r="AJ44" s="57"/>
      <c r="AK44" s="293"/>
      <c r="AL44" s="57"/>
      <c r="AM44" s="284"/>
    </row>
    <row r="45" spans="1:39" s="76" customFormat="1" ht="27.6" customHeight="1" x14ac:dyDescent="0.2">
      <c r="A45" s="261" t="s">
        <v>532</v>
      </c>
      <c r="B45" s="212" t="str">
        <f t="shared" si="0"/>
        <v>Indicatore 265 - NPAF_ANT_ACC_60G_NOCOL_L1M</v>
      </c>
      <c r="C45" s="213">
        <f t="shared" si="3"/>
        <v>265</v>
      </c>
      <c r="D45" s="47" t="s">
        <v>611</v>
      </c>
      <c r="E45" s="246" t="s">
        <v>103</v>
      </c>
      <c r="F45" s="21" t="s">
        <v>623</v>
      </c>
      <c r="G45" s="67"/>
      <c r="H45" s="60" t="s">
        <v>644</v>
      </c>
      <c r="I45" s="81" t="s">
        <v>535</v>
      </c>
      <c r="J45" s="81" t="s">
        <v>536</v>
      </c>
      <c r="K45" s="199" t="s">
        <v>493</v>
      </c>
      <c r="L45" s="47" t="s">
        <v>106</v>
      </c>
      <c r="M45" s="37" t="s">
        <v>532</v>
      </c>
      <c r="N45" s="100"/>
      <c r="O45" s="375" t="s">
        <v>837</v>
      </c>
      <c r="P45" s="438" t="s">
        <v>1036</v>
      </c>
      <c r="Q45" s="6">
        <v>2</v>
      </c>
      <c r="R45" s="6" t="s">
        <v>10</v>
      </c>
      <c r="S45" s="6"/>
      <c r="T45" s="6"/>
      <c r="U45" s="6"/>
      <c r="V45" s="6"/>
      <c r="W45" s="6"/>
      <c r="X45" s="268"/>
      <c r="Y45" s="36"/>
      <c r="Z45" s="36"/>
      <c r="AA45" s="294"/>
      <c r="AB45" s="294"/>
      <c r="AC45" s="294"/>
      <c r="AD45" s="294"/>
      <c r="AE45" s="294"/>
      <c r="AF45" s="294"/>
      <c r="AG45" s="294"/>
      <c r="AH45" s="294"/>
      <c r="AI45" s="294"/>
      <c r="AJ45" s="57"/>
      <c r="AK45" s="293"/>
      <c r="AL45" s="57"/>
      <c r="AM45" s="284"/>
    </row>
    <row r="46" spans="1:39" s="76" customFormat="1" ht="27.6" customHeight="1" x14ac:dyDescent="0.2">
      <c r="A46" s="261" t="s">
        <v>532</v>
      </c>
      <c r="B46" s="212" t="str">
        <f t="shared" si="0"/>
        <v xml:space="preserve">Indicatore 266 - NPAF_MAX_GG_NOCOL_L1M </v>
      </c>
      <c r="C46" s="213">
        <f t="shared" si="3"/>
        <v>266</v>
      </c>
      <c r="D46" s="47" t="s">
        <v>612</v>
      </c>
      <c r="E46" s="246" t="s">
        <v>103</v>
      </c>
      <c r="F46" s="21" t="s">
        <v>623</v>
      </c>
      <c r="G46" s="67" t="s">
        <v>650</v>
      </c>
      <c r="H46" s="60" t="s">
        <v>645</v>
      </c>
      <c r="I46" s="81" t="s">
        <v>540</v>
      </c>
      <c r="J46" s="81" t="s">
        <v>28</v>
      </c>
      <c r="K46" s="199" t="s">
        <v>153</v>
      </c>
      <c r="L46" s="47" t="s">
        <v>106</v>
      </c>
      <c r="M46" s="37" t="s">
        <v>532</v>
      </c>
      <c r="N46" s="100"/>
      <c r="O46" s="102" t="s">
        <v>767</v>
      </c>
      <c r="P46" s="102" t="s">
        <v>806</v>
      </c>
      <c r="Q46" s="6">
        <v>1</v>
      </c>
      <c r="R46" s="6" t="s">
        <v>10</v>
      </c>
      <c r="S46" s="6"/>
      <c r="T46" s="6"/>
      <c r="U46" s="6"/>
      <c r="V46" s="6"/>
      <c r="W46" s="6"/>
      <c r="X46" s="268"/>
      <c r="Y46" s="36"/>
      <c r="Z46" s="36"/>
      <c r="AA46" s="294"/>
      <c r="AB46" s="294"/>
      <c r="AC46" s="294"/>
      <c r="AD46" s="294"/>
      <c r="AE46" s="294"/>
      <c r="AF46" s="294"/>
      <c r="AG46" s="294"/>
      <c r="AH46" s="294"/>
      <c r="AI46" s="294"/>
      <c r="AJ46" s="57"/>
      <c r="AK46" s="293"/>
      <c r="AL46" s="57"/>
      <c r="AM46" s="284"/>
    </row>
    <row r="47" spans="1:39" s="76" customFormat="1" ht="27.6" customHeight="1" x14ac:dyDescent="0.2">
      <c r="A47" s="261" t="s">
        <v>618</v>
      </c>
      <c r="B47" s="212" t="str">
        <f t="shared" si="0"/>
        <v>Indicatore 267 - ANTEXP_SCAD_ACC_30G_NOCOL_L1M</v>
      </c>
      <c r="C47" s="213">
        <f t="shared" si="3"/>
        <v>267</v>
      </c>
      <c r="D47" s="47" t="s">
        <v>607</v>
      </c>
      <c r="E47" s="246" t="s">
        <v>103</v>
      </c>
      <c r="F47" s="21" t="s">
        <v>623</v>
      </c>
      <c r="G47" s="67" t="s">
        <v>546</v>
      </c>
      <c r="H47" s="60" t="s">
        <v>640</v>
      </c>
      <c r="I47" s="81" t="s">
        <v>547</v>
      </c>
      <c r="J47" s="81" t="s">
        <v>536</v>
      </c>
      <c r="K47" s="199" t="s">
        <v>493</v>
      </c>
      <c r="L47" s="47" t="s">
        <v>106</v>
      </c>
      <c r="M47" s="37" t="s">
        <v>544</v>
      </c>
      <c r="N47" s="100"/>
      <c r="O47" s="374" t="s">
        <v>838</v>
      </c>
      <c r="P47" s="438" t="s">
        <v>1037</v>
      </c>
      <c r="Q47" s="6">
        <v>2</v>
      </c>
      <c r="R47" s="6" t="s">
        <v>10</v>
      </c>
      <c r="S47" s="6"/>
      <c r="T47" s="6"/>
      <c r="U47" s="6"/>
      <c r="V47" s="6"/>
      <c r="W47" s="6"/>
      <c r="X47" s="268"/>
      <c r="Y47" s="36"/>
      <c r="Z47" s="36"/>
      <c r="AA47" s="294"/>
      <c r="AB47" s="294"/>
      <c r="AC47" s="294"/>
      <c r="AD47" s="294"/>
      <c r="AE47" s="294"/>
      <c r="AF47" s="294"/>
      <c r="AG47" s="294"/>
      <c r="AH47" s="294"/>
      <c r="AI47" s="294"/>
      <c r="AJ47" s="57"/>
      <c r="AK47" s="293"/>
      <c r="AL47" s="57"/>
      <c r="AM47" s="284"/>
    </row>
    <row r="48" spans="1:39" s="76" customFormat="1" ht="27.6" customHeight="1" x14ac:dyDescent="0.2">
      <c r="A48" s="261" t="s">
        <v>618</v>
      </c>
      <c r="B48" s="212" t="str">
        <f t="shared" si="0"/>
        <v>Indicatore 268 - ANTEXP_MAX_GG_NOCOL_L1M</v>
      </c>
      <c r="C48" s="213">
        <f t="shared" si="3"/>
        <v>268</v>
      </c>
      <c r="D48" s="47" t="s">
        <v>608</v>
      </c>
      <c r="E48" s="246" t="s">
        <v>103</v>
      </c>
      <c r="F48" s="21" t="s">
        <v>623</v>
      </c>
      <c r="G48" s="67" t="s">
        <v>551</v>
      </c>
      <c r="H48" s="60" t="s">
        <v>641</v>
      </c>
      <c r="I48" s="81" t="s">
        <v>552</v>
      </c>
      <c r="J48" s="81" t="s">
        <v>28</v>
      </c>
      <c r="K48" s="199" t="s">
        <v>153</v>
      </c>
      <c r="L48" s="47" t="s">
        <v>106</v>
      </c>
      <c r="M48" s="37" t="s">
        <v>544</v>
      </c>
      <c r="N48" s="100"/>
      <c r="O48" s="102" t="s">
        <v>768</v>
      </c>
      <c r="P48" s="102" t="s">
        <v>808</v>
      </c>
      <c r="Q48" s="6">
        <v>1</v>
      </c>
      <c r="R48" s="6" t="s">
        <v>10</v>
      </c>
      <c r="S48" s="6"/>
      <c r="T48" s="6"/>
      <c r="U48" s="6"/>
      <c r="V48" s="6"/>
      <c r="W48" s="6"/>
      <c r="X48" s="268"/>
      <c r="Y48" s="36"/>
      <c r="Z48" s="36"/>
      <c r="AA48" s="294"/>
      <c r="AB48" s="294"/>
      <c r="AC48" s="294"/>
      <c r="AD48" s="294"/>
      <c r="AE48" s="294"/>
      <c r="AF48" s="294"/>
      <c r="AG48" s="294"/>
      <c r="AH48" s="294"/>
      <c r="AI48" s="294"/>
      <c r="AJ48" s="57"/>
      <c r="AK48" s="293"/>
      <c r="AL48" s="57"/>
      <c r="AM48" s="284"/>
    </row>
    <row r="49" spans="1:39" s="76" customFormat="1" ht="27.6" customHeight="1" x14ac:dyDescent="0.2">
      <c r="A49" s="261" t="s">
        <v>619</v>
      </c>
      <c r="B49" s="212" t="str">
        <f t="shared" si="0"/>
        <v>Indicatore 269 - FINIMP_SCAD_ACC_30G_NOCOL_L1M</v>
      </c>
      <c r="C49" s="213">
        <f t="shared" si="3"/>
        <v>269</v>
      </c>
      <c r="D49" s="47" t="s">
        <v>609</v>
      </c>
      <c r="E49" s="246" t="s">
        <v>103</v>
      </c>
      <c r="F49" s="21" t="s">
        <v>623</v>
      </c>
      <c r="G49" s="67" t="s">
        <v>555</v>
      </c>
      <c r="H49" s="60" t="s">
        <v>642</v>
      </c>
      <c r="I49" s="81" t="s">
        <v>547</v>
      </c>
      <c r="J49" s="81" t="s">
        <v>536</v>
      </c>
      <c r="K49" s="199" t="s">
        <v>493</v>
      </c>
      <c r="L49" s="47" t="s">
        <v>106</v>
      </c>
      <c r="M49" s="37" t="s">
        <v>544</v>
      </c>
      <c r="N49" s="100"/>
      <c r="O49" s="374" t="s">
        <v>839</v>
      </c>
      <c r="P49" s="438" t="s">
        <v>1038</v>
      </c>
      <c r="Q49" s="6">
        <v>2</v>
      </c>
      <c r="R49" s="6" t="s">
        <v>10</v>
      </c>
      <c r="S49" s="6"/>
      <c r="T49" s="6"/>
      <c r="U49" s="6"/>
      <c r="V49" s="6"/>
      <c r="W49" s="6"/>
      <c r="X49" s="268"/>
      <c r="Y49" s="36"/>
      <c r="Z49" s="36"/>
      <c r="AA49" s="294"/>
      <c r="AB49" s="294"/>
      <c r="AC49" s="294"/>
      <c r="AD49" s="294"/>
      <c r="AE49" s="294"/>
      <c r="AF49" s="294"/>
      <c r="AG49" s="294"/>
      <c r="AH49" s="294"/>
      <c r="AI49" s="294"/>
      <c r="AJ49" s="57"/>
      <c r="AK49" s="293"/>
      <c r="AL49" s="57"/>
      <c r="AM49" s="284"/>
    </row>
    <row r="50" spans="1:39" s="76" customFormat="1" ht="27.6" customHeight="1" x14ac:dyDescent="0.2">
      <c r="A50" s="261" t="s">
        <v>619</v>
      </c>
      <c r="B50" s="212" t="str">
        <f t="shared" si="0"/>
        <v>Indicatore 270 - FINIMP_MAX_GG_NOCOL_L1M</v>
      </c>
      <c r="C50" s="213">
        <f t="shared" si="3"/>
        <v>270</v>
      </c>
      <c r="D50" s="47" t="s">
        <v>610</v>
      </c>
      <c r="E50" s="246" t="s">
        <v>103</v>
      </c>
      <c r="F50" s="21" t="s">
        <v>623</v>
      </c>
      <c r="G50" s="67" t="s">
        <v>558</v>
      </c>
      <c r="H50" s="60" t="s">
        <v>643</v>
      </c>
      <c r="I50" s="81" t="s">
        <v>552</v>
      </c>
      <c r="J50" s="81" t="s">
        <v>28</v>
      </c>
      <c r="K50" s="199" t="s">
        <v>153</v>
      </c>
      <c r="L50" s="47" t="s">
        <v>106</v>
      </c>
      <c r="M50" s="37" t="s">
        <v>544</v>
      </c>
      <c r="N50" s="100"/>
      <c r="O50" s="102" t="s">
        <v>769</v>
      </c>
      <c r="P50" s="102" t="s">
        <v>809</v>
      </c>
      <c r="Q50" s="6">
        <v>1</v>
      </c>
      <c r="R50" s="6" t="s">
        <v>10</v>
      </c>
      <c r="S50" s="6"/>
      <c r="T50" s="6"/>
      <c r="U50" s="6"/>
      <c r="V50" s="6"/>
      <c r="W50" s="6"/>
      <c r="X50" s="268"/>
      <c r="Y50" s="36"/>
      <c r="Z50" s="36"/>
      <c r="AA50" s="294"/>
      <c r="AB50" s="294"/>
      <c r="AC50" s="294"/>
      <c r="AD50" s="294"/>
      <c r="AE50" s="294"/>
      <c r="AF50" s="294"/>
      <c r="AG50" s="294"/>
      <c r="AH50" s="294"/>
      <c r="AI50" s="294"/>
      <c r="AJ50" s="57"/>
      <c r="AK50" s="293"/>
      <c r="AL50" s="57"/>
      <c r="AM50" s="284"/>
    </row>
    <row r="51" spans="1:39" s="76" customFormat="1" ht="27.6" customHeight="1" x14ac:dyDescent="0.2">
      <c r="A51" s="261" t="s">
        <v>361</v>
      </c>
      <c r="B51" s="212" t="str">
        <f t="shared" si="0"/>
        <v>Indicatore 271 - EFINS_INSOL_SCAD_TPREC_NOCOL</v>
      </c>
      <c r="C51" s="213">
        <f t="shared" si="3"/>
        <v>271</v>
      </c>
      <c r="D51" s="47" t="s">
        <v>615</v>
      </c>
      <c r="E51" s="246" t="s">
        <v>103</v>
      </c>
      <c r="F51" s="21" t="s">
        <v>623</v>
      </c>
      <c r="G51" s="67"/>
      <c r="H51" s="60" t="s">
        <v>646</v>
      </c>
      <c r="I51" s="81" t="s">
        <v>561</v>
      </c>
      <c r="J51" s="81" t="s">
        <v>562</v>
      </c>
      <c r="K51" s="199" t="s">
        <v>493</v>
      </c>
      <c r="L51" s="47" t="s">
        <v>106</v>
      </c>
      <c r="M51" s="37" t="s">
        <v>361</v>
      </c>
      <c r="N51" s="100"/>
      <c r="O51" s="77" t="s">
        <v>770</v>
      </c>
      <c r="P51" s="77" t="s">
        <v>810</v>
      </c>
      <c r="Q51" s="6">
        <v>2</v>
      </c>
      <c r="R51" s="6" t="s">
        <v>10</v>
      </c>
      <c r="S51" s="6"/>
      <c r="T51" s="6"/>
      <c r="U51" s="6"/>
      <c r="V51" s="6"/>
      <c r="W51" s="6"/>
      <c r="X51" s="268"/>
      <c r="Y51" s="36"/>
      <c r="Z51" s="36"/>
      <c r="AA51" s="294"/>
      <c r="AB51" s="294"/>
      <c r="AC51" s="294"/>
      <c r="AD51" s="294"/>
      <c r="AE51" s="294"/>
      <c r="AF51" s="294"/>
      <c r="AG51" s="294"/>
      <c r="AH51" s="294"/>
      <c r="AI51" s="294"/>
      <c r="AJ51" s="57"/>
      <c r="AK51" s="293"/>
      <c r="AL51" s="57"/>
      <c r="AM51" s="284"/>
    </row>
    <row r="52" spans="1:39" s="76" customFormat="1" ht="27.6" customHeight="1" x14ac:dyDescent="0.2">
      <c r="A52" s="261" t="s">
        <v>564</v>
      </c>
      <c r="B52" s="212" t="str">
        <f t="shared" si="0"/>
        <v xml:space="preserve">Indicatore 272 - FACT_ANT_ACC_30G_NOCOL_L1M </v>
      </c>
      <c r="C52" s="213">
        <f t="shared" si="3"/>
        <v>272</v>
      </c>
      <c r="D52" s="47" t="s">
        <v>613</v>
      </c>
      <c r="E52" s="246" t="s">
        <v>103</v>
      </c>
      <c r="F52" s="21" t="s">
        <v>623</v>
      </c>
      <c r="G52" s="67"/>
      <c r="H52" s="60" t="s">
        <v>647</v>
      </c>
      <c r="I52" s="81" t="s">
        <v>672</v>
      </c>
      <c r="J52" s="81" t="s">
        <v>536</v>
      </c>
      <c r="K52" s="199" t="s">
        <v>493</v>
      </c>
      <c r="L52" s="47" t="s">
        <v>106</v>
      </c>
      <c r="M52" s="37" t="s">
        <v>564</v>
      </c>
      <c r="N52" s="100"/>
      <c r="O52" s="374" t="s">
        <v>928</v>
      </c>
      <c r="P52" s="438" t="s">
        <v>1039</v>
      </c>
      <c r="Q52" s="6">
        <v>2</v>
      </c>
      <c r="R52" s="6" t="s">
        <v>10</v>
      </c>
      <c r="S52" s="6"/>
      <c r="T52" s="6"/>
      <c r="U52" s="6"/>
      <c r="V52" s="6"/>
      <c r="W52" s="6"/>
      <c r="X52" s="268"/>
      <c r="Y52" s="36"/>
      <c r="Z52" s="36"/>
      <c r="AA52" s="294"/>
      <c r="AB52" s="294"/>
      <c r="AC52" s="294"/>
      <c r="AD52" s="294"/>
      <c r="AE52" s="294"/>
      <c r="AF52" s="294"/>
      <c r="AG52" s="294"/>
      <c r="AH52" s="294"/>
      <c r="AI52" s="294"/>
      <c r="AJ52" s="57"/>
      <c r="AK52" s="293"/>
      <c r="AL52" s="57"/>
      <c r="AM52" s="284"/>
    </row>
    <row r="53" spans="1:39" s="76" customFormat="1" ht="27.6" customHeight="1" x14ac:dyDescent="0.2">
      <c r="A53" s="261" t="s">
        <v>564</v>
      </c>
      <c r="B53" s="212" t="str">
        <f t="shared" si="0"/>
        <v>Indicatore 273 - FACT_MAX_GG_NOCOL_L1M</v>
      </c>
      <c r="C53" s="213">
        <f t="shared" si="3"/>
        <v>273</v>
      </c>
      <c r="D53" s="47" t="s">
        <v>614</v>
      </c>
      <c r="E53" s="246" t="s">
        <v>103</v>
      </c>
      <c r="F53" s="21" t="s">
        <v>623</v>
      </c>
      <c r="G53" s="67"/>
      <c r="H53" s="60" t="s">
        <v>645</v>
      </c>
      <c r="I53" s="81" t="s">
        <v>672</v>
      </c>
      <c r="J53" s="81" t="s">
        <v>28</v>
      </c>
      <c r="K53" s="199" t="s">
        <v>153</v>
      </c>
      <c r="L53" s="47" t="s">
        <v>106</v>
      </c>
      <c r="M53" s="79" t="s">
        <v>564</v>
      </c>
      <c r="N53" s="100"/>
      <c r="O53" s="401" t="s">
        <v>771</v>
      </c>
      <c r="P53" s="440" t="s">
        <v>927</v>
      </c>
      <c r="Q53" s="6">
        <v>1</v>
      </c>
      <c r="R53" s="6" t="s">
        <v>10</v>
      </c>
      <c r="S53" s="6"/>
      <c r="T53" s="6"/>
      <c r="U53" s="6"/>
      <c r="V53" s="6"/>
      <c r="W53" s="6"/>
      <c r="X53" s="268"/>
      <c r="Y53" s="36"/>
      <c r="Z53" s="36"/>
      <c r="AA53" s="294"/>
      <c r="AB53" s="294"/>
      <c r="AC53" s="294"/>
      <c r="AD53" s="294"/>
      <c r="AE53" s="294"/>
      <c r="AF53" s="294"/>
      <c r="AG53" s="294"/>
      <c r="AH53" s="294"/>
      <c r="AI53" s="294"/>
      <c r="AJ53" s="57"/>
      <c r="AK53" s="293"/>
      <c r="AL53" s="57"/>
      <c r="AM53" s="284"/>
    </row>
    <row r="54" spans="1:39" s="76" customFormat="1" ht="27.6" customHeight="1" x14ac:dyDescent="0.2">
      <c r="A54" s="261" t="s">
        <v>570</v>
      </c>
      <c r="B54" s="212" t="str">
        <f>CONCATENATE("Indicatore ",C54," - ",D54)</f>
        <v>Indicatore 274 - PREAM_UTIL_ACC_NOCOL_L1M</v>
      </c>
      <c r="C54" s="213">
        <f>1+C53</f>
        <v>274</v>
      </c>
      <c r="D54" s="47" t="s">
        <v>616</v>
      </c>
      <c r="E54" s="81" t="s">
        <v>103</v>
      </c>
      <c r="F54" s="21" t="s">
        <v>623</v>
      </c>
      <c r="G54" s="67"/>
      <c r="H54" s="60" t="s">
        <v>572</v>
      </c>
      <c r="I54" s="81" t="s">
        <v>573</v>
      </c>
      <c r="J54" s="81" t="s">
        <v>574</v>
      </c>
      <c r="K54" s="199" t="s">
        <v>493</v>
      </c>
      <c r="L54" s="47" t="s">
        <v>106</v>
      </c>
      <c r="M54" s="79" t="s">
        <v>575</v>
      </c>
      <c r="N54" s="100"/>
      <c r="O54" s="77" t="s">
        <v>772</v>
      </c>
      <c r="P54" s="77" t="s">
        <v>811</v>
      </c>
      <c r="Q54" s="6">
        <v>2</v>
      </c>
      <c r="R54" s="6" t="s">
        <v>10</v>
      </c>
      <c r="S54" s="6"/>
      <c r="T54" s="6"/>
      <c r="U54" s="6"/>
      <c r="V54" s="6"/>
      <c r="W54" s="6"/>
      <c r="X54" s="268"/>
      <c r="Y54" s="36"/>
      <c r="Z54" s="36"/>
      <c r="AA54" s="294"/>
      <c r="AB54" s="294"/>
      <c r="AC54" s="294"/>
      <c r="AD54" s="294"/>
      <c r="AE54" s="294"/>
      <c r="AF54" s="294"/>
      <c r="AG54" s="294"/>
      <c r="AH54" s="294"/>
      <c r="AI54" s="294"/>
      <c r="AJ54" s="57"/>
      <c r="AK54" s="293"/>
      <c r="AL54" s="57"/>
      <c r="AM54" s="284"/>
    </row>
  </sheetData>
  <mergeCells count="3">
    <mergeCell ref="AA1:AC1"/>
    <mergeCell ref="AD1:AF1"/>
    <mergeCell ref="AG1:AI1"/>
  </mergeCells>
  <conditionalFormatting sqref="V1:V2 V55:V1048576">
    <cfRule type="cellIs" dxfId="29" priority="16" operator="equal">
      <formula>"OK"</formula>
    </cfRule>
    <cfRule type="cellIs" dxfId="28" priority="18" operator="equal">
      <formula>"OK"</formula>
    </cfRule>
  </conditionalFormatting>
  <conditionalFormatting sqref="R1:U2 Q5:V10 Q12:V12 Q14:V27 R3:V27 Q55:U1048576 Q1:Q27">
    <cfRule type="cellIs" dxfId="27" priority="17" operator="equal">
      <formula>"Y"</formula>
    </cfRule>
  </conditionalFormatting>
  <conditionalFormatting sqref="R11:V11">
    <cfRule type="cellIs" dxfId="26" priority="7" operator="equal">
      <formula>"Y"</formula>
    </cfRule>
  </conditionalFormatting>
  <conditionalFormatting sqref="V11">
    <cfRule type="cellIs" dxfId="25" priority="6" operator="equal">
      <formula>"Y"</formula>
    </cfRule>
  </conditionalFormatting>
  <conditionalFormatting sqref="Q28:V29">
    <cfRule type="cellIs" dxfId="24" priority="5" operator="equal">
      <formula>"Y"</formula>
    </cfRule>
  </conditionalFormatting>
  <conditionalFormatting sqref="Q13:V13">
    <cfRule type="cellIs" dxfId="23" priority="4" operator="equal">
      <formula>"Y"</formula>
    </cfRule>
  </conditionalFormatting>
  <conditionalFormatting sqref="Q30:V54">
    <cfRule type="cellIs" dxfId="22" priority="3" operator="equal">
      <formula>"Y"</formula>
    </cfRule>
  </conditionalFormatting>
  <conditionalFormatting sqref="O41">
    <cfRule type="cellIs" dxfId="21" priority="1" operator="equal">
      <formula>"Y"</formula>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2"/>
  <sheetViews>
    <sheetView zoomScale="60" zoomScaleNormal="60" zoomScalePageLayoutView="70" workbookViewId="0">
      <pane xSplit="4" ySplit="2" topLeftCell="P3" activePane="bottomRight" state="frozen"/>
      <selection pane="topRight" activeCell="D1" sqref="D1"/>
      <selection pane="bottomLeft" activeCell="A3" sqref="A3"/>
      <selection pane="bottomRight" activeCell="A2" sqref="A2"/>
    </sheetView>
  </sheetViews>
  <sheetFormatPr defaultColWidth="8.625" defaultRowHeight="15.75" x14ac:dyDescent="0.25"/>
  <cols>
    <col min="1" max="1" width="16.625" style="25" bestFit="1" customWidth="1"/>
    <col min="2" max="2" width="39.375" style="13" customWidth="1"/>
    <col min="3" max="3" width="14" style="4" customWidth="1"/>
    <col min="4" max="4" width="33.25" style="25" bestFit="1" customWidth="1"/>
    <col min="5" max="5" width="15.875" style="27" bestFit="1" customWidth="1"/>
    <col min="6" max="6" width="21.25" style="4" bestFit="1" customWidth="1"/>
    <col min="7" max="7" width="26.625" style="27" bestFit="1" customWidth="1"/>
    <col min="8" max="8" width="98.875" style="31" customWidth="1"/>
    <col min="9" max="9" width="38.375" style="45" customWidth="1"/>
    <col min="10" max="10" width="36.5" style="45" customWidth="1"/>
    <col min="11" max="12" width="17.125" style="31" customWidth="1"/>
    <col min="13" max="13" width="25.875" style="27" customWidth="1"/>
    <col min="14" max="14" width="77.875" style="4" bestFit="1" customWidth="1"/>
    <col min="15" max="15" width="43.625" style="49" customWidth="1"/>
    <col min="16" max="17" width="13.125" style="8" customWidth="1"/>
    <col min="18" max="18" width="15.625" style="8" customWidth="1"/>
    <col min="19" max="19" width="17.125" style="8" customWidth="1"/>
    <col min="20" max="21" width="22.375" style="8" customWidth="1"/>
    <col min="22" max="22" width="17.375" style="9" customWidth="1"/>
    <col min="23" max="23" width="29.125" style="9" customWidth="1"/>
    <col min="24" max="24" width="15" style="11" bestFit="1" customWidth="1"/>
    <col min="25" max="25" width="11.5" style="11" bestFit="1" customWidth="1"/>
    <col min="26" max="26" width="15" style="11" bestFit="1" customWidth="1"/>
    <col min="27" max="27" width="13" style="11" customWidth="1"/>
    <col min="28" max="30" width="11.5" style="11" bestFit="1" customWidth="1"/>
    <col min="31" max="31" width="12.875" style="11" customWidth="1"/>
    <col min="32" max="34" width="15" style="11" bestFit="1" customWidth="1"/>
    <col min="35" max="35" width="11.5" style="40" customWidth="1"/>
    <col min="36" max="38" width="12.125" bestFit="1" customWidth="1"/>
    <col min="39" max="39" width="10.125" bestFit="1" customWidth="1"/>
    <col min="40" max="40" width="11.625" style="12" customWidth="1"/>
    <col min="41" max="41" width="21.125" style="12" bestFit="1" customWidth="1"/>
    <col min="42" max="42" width="19.625" style="12" bestFit="1" customWidth="1"/>
    <col min="43" max="16384" width="8.625" style="3"/>
  </cols>
  <sheetData>
    <row r="1" spans="1:42" ht="16.5" thickBot="1" x14ac:dyDescent="0.3">
      <c r="B1" s="3"/>
      <c r="O1" s="27"/>
      <c r="V1" s="10"/>
      <c r="W1" s="10"/>
      <c r="X1" s="444" t="s">
        <v>12</v>
      </c>
      <c r="Y1" s="445"/>
      <c r="Z1" s="445"/>
      <c r="AA1" s="446"/>
      <c r="AB1" s="444" t="s">
        <v>13</v>
      </c>
      <c r="AC1" s="445"/>
      <c r="AD1" s="445"/>
      <c r="AE1" s="446"/>
      <c r="AF1" s="447" t="s">
        <v>14</v>
      </c>
      <c r="AG1" s="448"/>
      <c r="AH1" s="448"/>
      <c r="AI1" s="448"/>
      <c r="AJ1" s="447" t="s">
        <v>68</v>
      </c>
      <c r="AK1" s="448"/>
      <c r="AL1" s="448"/>
      <c r="AM1" s="448"/>
      <c r="AN1" s="38"/>
      <c r="AO1" s="455" t="s">
        <v>20</v>
      </c>
      <c r="AP1" s="455"/>
    </row>
    <row r="2" spans="1:42" s="46" customFormat="1" ht="47.25" x14ac:dyDescent="0.25">
      <c r="A2" s="44" t="s">
        <v>71</v>
      </c>
      <c r="B2" s="1" t="s">
        <v>101</v>
      </c>
      <c r="C2" s="1" t="s">
        <v>6</v>
      </c>
      <c r="D2" s="24" t="s">
        <v>100</v>
      </c>
      <c r="E2" s="28" t="s">
        <v>45</v>
      </c>
      <c r="F2" s="1" t="s">
        <v>0</v>
      </c>
      <c r="G2" s="52" t="s">
        <v>43</v>
      </c>
      <c r="H2" s="53" t="s">
        <v>3</v>
      </c>
      <c r="I2" s="53" t="s">
        <v>31</v>
      </c>
      <c r="J2" s="53" t="s">
        <v>32</v>
      </c>
      <c r="K2" s="16" t="s">
        <v>1</v>
      </c>
      <c r="L2" s="48" t="s">
        <v>102</v>
      </c>
      <c r="M2" s="19" t="s">
        <v>44</v>
      </c>
      <c r="N2" s="15" t="s">
        <v>5</v>
      </c>
      <c r="O2" s="58" t="s">
        <v>2</v>
      </c>
      <c r="P2" s="5" t="s">
        <v>278</v>
      </c>
      <c r="Q2" s="5" t="s">
        <v>9</v>
      </c>
      <c r="R2" s="5" t="s">
        <v>7</v>
      </c>
      <c r="S2" s="5" t="s">
        <v>8</v>
      </c>
      <c r="T2" s="72" t="s">
        <v>146</v>
      </c>
      <c r="U2" s="106" t="s">
        <v>147</v>
      </c>
      <c r="V2" s="35" t="s">
        <v>15</v>
      </c>
      <c r="W2" s="35" t="s">
        <v>33</v>
      </c>
      <c r="X2" s="32" t="s">
        <v>16</v>
      </c>
      <c r="Y2" s="14" t="s">
        <v>17</v>
      </c>
      <c r="Z2" s="14" t="s">
        <v>18</v>
      </c>
      <c r="AA2" s="14" t="s">
        <v>66</v>
      </c>
      <c r="AB2" s="14" t="s">
        <v>16</v>
      </c>
      <c r="AC2" s="14" t="s">
        <v>17</v>
      </c>
      <c r="AD2" s="14" t="s">
        <v>18</v>
      </c>
      <c r="AE2" s="14" t="s">
        <v>66</v>
      </c>
      <c r="AF2" s="14" t="s">
        <v>16</v>
      </c>
      <c r="AG2" s="14" t="s">
        <v>17</v>
      </c>
      <c r="AH2" s="41" t="s">
        <v>18</v>
      </c>
      <c r="AI2" s="14" t="s">
        <v>67</v>
      </c>
      <c r="AJ2" s="32" t="s">
        <v>16</v>
      </c>
      <c r="AK2" s="14" t="s">
        <v>17</v>
      </c>
      <c r="AL2" s="41" t="s">
        <v>18</v>
      </c>
      <c r="AM2" s="14" t="s">
        <v>67</v>
      </c>
      <c r="AN2" s="39" t="s">
        <v>21</v>
      </c>
      <c r="AO2" s="39" t="s">
        <v>22</v>
      </c>
      <c r="AP2" s="39" t="s">
        <v>23</v>
      </c>
    </row>
  </sheetData>
  <autoFilter ref="A2:AP2"/>
  <mergeCells count="5">
    <mergeCell ref="X1:AA1"/>
    <mergeCell ref="AB1:AE1"/>
    <mergeCell ref="AF1:AI1"/>
    <mergeCell ref="AJ1:AM1"/>
    <mergeCell ref="AO1:AP1"/>
  </mergeCells>
  <conditionalFormatting sqref="S1:S1048576">
    <cfRule type="cellIs" dxfId="20" priority="21" operator="equal">
      <formula>"OK"</formula>
    </cfRule>
    <cfRule type="cellIs" dxfId="19" priority="23" operator="equal">
      <formula>"OK"</formula>
    </cfRule>
  </conditionalFormatting>
  <conditionalFormatting sqref="Q1:R1048576">
    <cfRule type="cellIs" dxfId="18" priority="22" operator="equal">
      <formula>"Y"</formula>
    </cfRule>
  </conditionalFormatting>
  <conditionalFormatting sqref="P1:P1048576">
    <cfRule type="cellIs" dxfId="17" priority="17" operator="equal">
      <formula>"Y"</formula>
    </cfRule>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9"/>
  <sheetViews>
    <sheetView zoomScale="90" zoomScaleNormal="90" zoomScalePageLayoutView="90" workbookViewId="0"/>
  </sheetViews>
  <sheetFormatPr defaultColWidth="8.875" defaultRowHeight="15.75" x14ac:dyDescent="0.25"/>
  <cols>
    <col min="1" max="1" width="10.625" bestFit="1" customWidth="1"/>
    <col min="2" max="2" width="63.375" bestFit="1" customWidth="1"/>
    <col min="3" max="3" width="4.125" bestFit="1" customWidth="1"/>
    <col min="4" max="4" width="49.875" bestFit="1" customWidth="1"/>
    <col min="5" max="5" width="17.625" bestFit="1" customWidth="1"/>
    <col min="6" max="6" width="13.625" bestFit="1" customWidth="1"/>
    <col min="7" max="7" width="17.875" bestFit="1" customWidth="1"/>
    <col min="8" max="8" width="156.125" bestFit="1" customWidth="1"/>
    <col min="9" max="9" width="44.125" bestFit="1" customWidth="1"/>
    <col min="10" max="10" width="32.625" bestFit="1" customWidth="1"/>
    <col min="11" max="11" width="9.875" bestFit="1" customWidth="1"/>
    <col min="12" max="12" width="19.625" bestFit="1" customWidth="1"/>
    <col min="13" max="13" width="22.125" bestFit="1" customWidth="1"/>
    <col min="14" max="14" width="33" bestFit="1" customWidth="1"/>
    <col min="15" max="15" width="26.5" bestFit="1" customWidth="1"/>
    <col min="16" max="16" width="4" bestFit="1" customWidth="1"/>
    <col min="17" max="17" width="3.625" bestFit="1" customWidth="1"/>
    <col min="18" max="18" width="4" bestFit="1" customWidth="1"/>
    <col min="19" max="19" width="3.625" bestFit="1" customWidth="1"/>
    <col min="20" max="20" width="4" bestFit="1" customWidth="1"/>
    <col min="21" max="21" width="16.875" bestFit="1" customWidth="1"/>
    <col min="22" max="22" width="16" bestFit="1" customWidth="1"/>
    <col min="23" max="23" width="24" bestFit="1" customWidth="1"/>
    <col min="24" max="24" width="5.125" bestFit="1" customWidth="1"/>
    <col min="25" max="25" width="37.5" bestFit="1" customWidth="1"/>
    <col min="26" max="26" width="14" bestFit="1" customWidth="1"/>
    <col min="27" max="27" width="10.375" bestFit="1" customWidth="1"/>
    <col min="28" max="29" width="7.125" bestFit="1" customWidth="1"/>
    <col min="30" max="30" width="9.625" bestFit="1" customWidth="1"/>
    <col min="31" max="33" width="7.125" bestFit="1" customWidth="1"/>
    <col min="34" max="34" width="9.625" bestFit="1" customWidth="1"/>
    <col min="35" max="37" width="7.125" bestFit="1" customWidth="1"/>
    <col min="38" max="38" width="10" bestFit="1" customWidth="1"/>
    <col min="39" max="41" width="7.125" bestFit="1" customWidth="1"/>
    <col min="42" max="42" width="10" bestFit="1" customWidth="1"/>
    <col min="43" max="43" width="26.125" bestFit="1" customWidth="1"/>
    <col min="44" max="44" width="20.625" bestFit="1" customWidth="1"/>
    <col min="45" max="45" width="21.875" bestFit="1" customWidth="1"/>
  </cols>
  <sheetData>
    <row r="1" spans="1:46" s="98" customFormat="1" ht="17.25" customHeight="1" x14ac:dyDescent="0.25">
      <c r="A1" s="92" t="s">
        <v>71</v>
      </c>
      <c r="B1" s="1" t="s">
        <v>101</v>
      </c>
      <c r="C1" s="92" t="s">
        <v>6</v>
      </c>
      <c r="D1" s="92" t="s">
        <v>100</v>
      </c>
      <c r="E1" s="92" t="s">
        <v>45</v>
      </c>
      <c r="F1" s="92" t="s">
        <v>0</v>
      </c>
      <c r="G1" s="93" t="s">
        <v>43</v>
      </c>
      <c r="H1" s="93" t="s">
        <v>3</v>
      </c>
      <c r="I1" s="93" t="s">
        <v>31</v>
      </c>
      <c r="J1" s="93" t="s">
        <v>32</v>
      </c>
      <c r="K1" s="94" t="s">
        <v>1</v>
      </c>
      <c r="L1" s="94" t="s">
        <v>102</v>
      </c>
      <c r="M1" s="95" t="s">
        <v>44</v>
      </c>
      <c r="N1" s="94" t="s">
        <v>5</v>
      </c>
      <c r="O1" s="94" t="s">
        <v>2</v>
      </c>
      <c r="P1" s="94" t="s">
        <v>73</v>
      </c>
      <c r="Q1" s="94" t="s">
        <v>77</v>
      </c>
      <c r="R1" s="94" t="s">
        <v>74</v>
      </c>
      <c r="S1" s="94" t="s">
        <v>75</v>
      </c>
      <c r="T1" s="94" t="s">
        <v>76</v>
      </c>
      <c r="U1" s="83" t="s">
        <v>9</v>
      </c>
      <c r="V1" s="83" t="s">
        <v>7</v>
      </c>
      <c r="W1" s="83" t="s">
        <v>8</v>
      </c>
      <c r="X1" s="84" t="s">
        <v>11</v>
      </c>
      <c r="Y1" s="85" t="s">
        <v>15</v>
      </c>
      <c r="Z1" s="85" t="s">
        <v>33</v>
      </c>
      <c r="AA1" s="96" t="s">
        <v>16</v>
      </c>
      <c r="AB1" s="96" t="s">
        <v>17</v>
      </c>
      <c r="AC1" s="96" t="s">
        <v>18</v>
      </c>
      <c r="AD1" s="96" t="s">
        <v>66</v>
      </c>
      <c r="AE1" s="96" t="s">
        <v>16</v>
      </c>
      <c r="AF1" s="96" t="s">
        <v>17</v>
      </c>
      <c r="AG1" s="96" t="s">
        <v>18</v>
      </c>
      <c r="AH1" s="96" t="s">
        <v>66</v>
      </c>
      <c r="AI1" s="96" t="s">
        <v>16</v>
      </c>
      <c r="AJ1" s="96" t="s">
        <v>17</v>
      </c>
      <c r="AK1" s="96" t="s">
        <v>18</v>
      </c>
      <c r="AL1" s="96" t="s">
        <v>67</v>
      </c>
      <c r="AM1" s="96" t="s">
        <v>16</v>
      </c>
      <c r="AN1" s="96" t="s">
        <v>17</v>
      </c>
      <c r="AO1" s="96" t="s">
        <v>18</v>
      </c>
      <c r="AP1" s="96" t="s">
        <v>67</v>
      </c>
      <c r="AQ1" s="97" t="s">
        <v>21</v>
      </c>
      <c r="AR1" s="97" t="s">
        <v>22</v>
      </c>
      <c r="AS1" s="97" t="s">
        <v>23</v>
      </c>
    </row>
    <row r="2" spans="1:46" s="89" customFormat="1" ht="17.25" customHeight="1" x14ac:dyDescent="0.25">
      <c r="A2" s="134" t="s">
        <v>72</v>
      </c>
      <c r="B2" s="135" t="s">
        <v>131</v>
      </c>
      <c r="C2" s="147">
        <v>16</v>
      </c>
      <c r="D2" s="87" t="s">
        <v>79</v>
      </c>
      <c r="E2" s="87" t="s">
        <v>65</v>
      </c>
      <c r="F2" s="88" t="s">
        <v>46</v>
      </c>
      <c r="G2" s="89" t="s">
        <v>103</v>
      </c>
      <c r="H2" s="87" t="s">
        <v>79</v>
      </c>
      <c r="K2" s="87" t="s">
        <v>52</v>
      </c>
      <c r="L2" s="87" t="s">
        <v>114</v>
      </c>
      <c r="M2" s="89" t="s">
        <v>69</v>
      </c>
      <c r="N2" s="89" t="s">
        <v>98</v>
      </c>
      <c r="O2" s="89" t="s">
        <v>86</v>
      </c>
      <c r="P2" s="86">
        <v>1</v>
      </c>
      <c r="Q2" s="86">
        <v>1</v>
      </c>
      <c r="R2" s="86">
        <v>1</v>
      </c>
      <c r="S2" s="86">
        <v>1</v>
      </c>
      <c r="T2" s="86">
        <v>1</v>
      </c>
      <c r="U2" s="90" t="s">
        <v>4</v>
      </c>
      <c r="V2" s="90" t="s">
        <v>4</v>
      </c>
      <c r="W2" s="90" t="s">
        <v>4</v>
      </c>
      <c r="X2" s="90"/>
      <c r="Y2" s="87" t="s">
        <v>4</v>
      </c>
      <c r="Z2" s="87"/>
      <c r="AA2" s="87"/>
      <c r="AB2" s="87"/>
      <c r="AC2" s="87"/>
      <c r="AD2" s="87"/>
      <c r="AE2" s="87"/>
      <c r="AF2" s="87"/>
      <c r="AG2" s="87"/>
      <c r="AH2" s="87"/>
      <c r="AI2" s="87"/>
      <c r="AJ2" s="87"/>
      <c r="AK2" s="87"/>
      <c r="AL2" s="87"/>
    </row>
    <row r="3" spans="1:46" s="89" customFormat="1" ht="17.25" customHeight="1" x14ac:dyDescent="0.25">
      <c r="A3" s="134" t="s">
        <v>72</v>
      </c>
      <c r="B3" s="135" t="s">
        <v>132</v>
      </c>
      <c r="C3" s="147">
        <v>23</v>
      </c>
      <c r="D3" s="87" t="s">
        <v>95</v>
      </c>
      <c r="E3" s="87" t="s">
        <v>65</v>
      </c>
      <c r="F3" s="88" t="s">
        <v>46</v>
      </c>
      <c r="G3" s="89" t="s">
        <v>103</v>
      </c>
      <c r="H3" s="87" t="s">
        <v>85</v>
      </c>
      <c r="K3" s="87" t="s">
        <v>52</v>
      </c>
      <c r="L3" s="87" t="s">
        <v>114</v>
      </c>
      <c r="M3" s="89" t="s">
        <v>69</v>
      </c>
      <c r="N3" s="89" t="s">
        <v>98</v>
      </c>
      <c r="O3" s="89" t="s">
        <v>89</v>
      </c>
      <c r="P3" s="86">
        <v>1</v>
      </c>
      <c r="Q3" s="86">
        <v>1</v>
      </c>
      <c r="R3" s="86">
        <v>1</v>
      </c>
      <c r="S3" s="86">
        <v>1</v>
      </c>
      <c r="T3" s="86">
        <v>1</v>
      </c>
      <c r="U3" s="90" t="s">
        <v>4</v>
      </c>
      <c r="V3" s="90" t="s">
        <v>4</v>
      </c>
      <c r="W3" s="90" t="s">
        <v>4</v>
      </c>
      <c r="X3" s="90"/>
      <c r="Y3" s="87" t="s">
        <v>4</v>
      </c>
      <c r="Z3" s="87"/>
      <c r="AA3" s="87"/>
      <c r="AB3" s="87"/>
      <c r="AC3" s="87"/>
      <c r="AD3" s="87"/>
      <c r="AE3" s="87"/>
      <c r="AF3" s="87"/>
      <c r="AG3" s="87"/>
      <c r="AH3" s="87"/>
      <c r="AI3" s="87"/>
      <c r="AJ3" s="87"/>
      <c r="AK3" s="87"/>
      <c r="AL3" s="87"/>
    </row>
    <row r="4" spans="1:46" s="89" customFormat="1" ht="17.25" customHeight="1" thickBot="1" x14ac:dyDescent="0.25">
      <c r="A4" s="108" t="s">
        <v>72</v>
      </c>
      <c r="B4" s="133" t="str">
        <f>CONCATENATE("Indicatore ",C4," - ",D4)</f>
        <v>Indicatore 24 - ISDA Credit Event declared</v>
      </c>
      <c r="C4" s="137">
        <v>24</v>
      </c>
      <c r="D4" s="109" t="s">
        <v>60</v>
      </c>
      <c r="E4" s="110" t="s">
        <v>60</v>
      </c>
      <c r="F4" s="111" t="s">
        <v>39</v>
      </c>
      <c r="G4" s="138" t="s">
        <v>65</v>
      </c>
      <c r="H4" s="113"/>
      <c r="I4" s="114"/>
      <c r="J4" s="114"/>
      <c r="K4" s="115" t="s">
        <v>52</v>
      </c>
      <c r="L4" s="113" t="s">
        <v>114</v>
      </c>
      <c r="M4" s="116" t="s">
        <v>69</v>
      </c>
      <c r="N4" s="125" t="s">
        <v>98</v>
      </c>
      <c r="O4" s="116" t="s">
        <v>57</v>
      </c>
      <c r="P4" s="108">
        <v>1</v>
      </c>
      <c r="Q4" s="108">
        <v>1</v>
      </c>
      <c r="R4" s="108">
        <v>1</v>
      </c>
      <c r="S4" s="108">
        <v>1</v>
      </c>
      <c r="T4" s="108"/>
      <c r="U4" s="120" t="s">
        <v>10</v>
      </c>
      <c r="V4" s="120" t="s">
        <v>10</v>
      </c>
      <c r="W4" s="120" t="s">
        <v>4</v>
      </c>
      <c r="X4" s="120"/>
      <c r="Y4" s="120"/>
      <c r="Z4" s="121" t="s">
        <v>4</v>
      </c>
      <c r="AA4" s="109"/>
      <c r="AB4" s="109"/>
      <c r="AC4" s="109"/>
      <c r="AD4" s="109"/>
      <c r="AE4" s="109"/>
      <c r="AF4" s="109"/>
      <c r="AG4" s="109"/>
      <c r="AH4" s="109"/>
      <c r="AI4" s="109"/>
      <c r="AJ4" s="109"/>
      <c r="AK4" s="109"/>
      <c r="AL4" s="109"/>
      <c r="AM4" s="109"/>
      <c r="AN4" s="125"/>
      <c r="AO4" s="125"/>
      <c r="AP4" s="125"/>
      <c r="AQ4" s="125"/>
      <c r="AR4" s="145"/>
      <c r="AS4" s="145"/>
    </row>
    <row r="5" spans="1:46" s="127" customFormat="1" ht="17.25" customHeight="1" thickBot="1" x14ac:dyDescent="0.25">
      <c r="A5" s="158" t="s">
        <v>72</v>
      </c>
      <c r="B5" s="159" t="str">
        <f>CONCATENATE("Indicatore ",C5," - ",D5)</f>
        <v>Indicatore 31 - Deposito/pubblicazione di accordo di ristrutturazione con intento liquidatorio</v>
      </c>
      <c r="C5" s="132">
        <v>31</v>
      </c>
      <c r="D5" s="128" t="s">
        <v>122</v>
      </c>
      <c r="E5" s="110" t="s">
        <v>65</v>
      </c>
      <c r="F5" s="111" t="s">
        <v>96</v>
      </c>
      <c r="G5" s="112" t="s">
        <v>103</v>
      </c>
      <c r="H5" s="130" t="s">
        <v>123</v>
      </c>
      <c r="I5" s="114"/>
      <c r="J5" s="114"/>
      <c r="K5" s="115" t="s">
        <v>52</v>
      </c>
      <c r="L5" s="113" t="s">
        <v>109</v>
      </c>
      <c r="M5" s="116" t="s">
        <v>54</v>
      </c>
      <c r="N5" s="117" t="s">
        <v>98</v>
      </c>
      <c r="O5" s="118" t="s">
        <v>88</v>
      </c>
      <c r="P5" s="119">
        <v>1</v>
      </c>
      <c r="Q5" s="119">
        <v>1</v>
      </c>
      <c r="R5" s="119">
        <v>1</v>
      </c>
      <c r="S5" s="119">
        <v>1</v>
      </c>
      <c r="T5" s="119"/>
      <c r="U5" s="120" t="s">
        <v>10</v>
      </c>
      <c r="V5" s="120" t="s">
        <v>10</v>
      </c>
      <c r="W5" s="120" t="s">
        <v>4</v>
      </c>
      <c r="X5" s="120"/>
      <c r="Y5" s="120"/>
      <c r="Z5" s="121" t="s">
        <v>4</v>
      </c>
      <c r="AA5" s="109"/>
      <c r="AB5" s="122"/>
      <c r="AC5" s="109"/>
      <c r="AD5" s="109"/>
      <c r="AE5" s="109"/>
      <c r="AF5" s="109"/>
      <c r="AG5" s="109"/>
      <c r="AH5" s="109"/>
      <c r="AI5" s="109"/>
      <c r="AJ5" s="109"/>
      <c r="AK5" s="109"/>
      <c r="AL5" s="123"/>
      <c r="AM5" s="109"/>
      <c r="AN5" s="124"/>
      <c r="AO5" s="125"/>
      <c r="AP5" s="125"/>
      <c r="AQ5" s="125"/>
      <c r="AR5" s="153"/>
      <c r="AS5" s="153"/>
      <c r="AT5" s="126"/>
    </row>
    <row r="6" spans="1:46" s="127" customFormat="1" ht="17.25" customHeight="1" thickBot="1" x14ac:dyDescent="0.25">
      <c r="A6" s="108" t="s">
        <v>72</v>
      </c>
      <c r="B6" s="133" t="str">
        <f>CONCATENATE("Indicatore ",C6," - ",D6)</f>
        <v>Indicatore 32 - Notizia di richiesta ammissione ad una procedura concorsuale per il debitore</v>
      </c>
      <c r="C6" s="132">
        <v>32</v>
      </c>
      <c r="D6" s="131" t="s">
        <v>82</v>
      </c>
      <c r="E6" s="110" t="s">
        <v>65</v>
      </c>
      <c r="F6" s="111" t="s">
        <v>97</v>
      </c>
      <c r="G6" s="129" t="s">
        <v>103</v>
      </c>
      <c r="H6" s="113" t="s">
        <v>124</v>
      </c>
      <c r="I6" s="114"/>
      <c r="J6" s="114"/>
      <c r="K6" s="115" t="s">
        <v>52</v>
      </c>
      <c r="L6" s="113" t="s">
        <v>109</v>
      </c>
      <c r="M6" s="116" t="s">
        <v>54</v>
      </c>
      <c r="N6" s="117" t="s">
        <v>98</v>
      </c>
      <c r="O6" s="118" t="s">
        <v>87</v>
      </c>
      <c r="P6" s="119">
        <v>1</v>
      </c>
      <c r="Q6" s="119">
        <v>1</v>
      </c>
      <c r="R6" s="119">
        <v>1</v>
      </c>
      <c r="S6" s="119">
        <v>1</v>
      </c>
      <c r="T6" s="119"/>
      <c r="U6" s="120" t="s">
        <v>10</v>
      </c>
      <c r="V6" s="120" t="s">
        <v>10</v>
      </c>
      <c r="W6" s="120" t="s">
        <v>4</v>
      </c>
      <c r="X6" s="120"/>
      <c r="Y6" s="120"/>
      <c r="Z6" s="121" t="s">
        <v>4</v>
      </c>
      <c r="AA6" s="109"/>
      <c r="AB6" s="122"/>
      <c r="AC6" s="109"/>
      <c r="AD6" s="109"/>
      <c r="AE6" s="109"/>
      <c r="AF6" s="109"/>
      <c r="AG6" s="109"/>
      <c r="AH6" s="109"/>
      <c r="AI6" s="109"/>
      <c r="AJ6" s="109"/>
      <c r="AK6" s="109"/>
      <c r="AL6" s="123"/>
      <c r="AM6" s="109"/>
      <c r="AN6" s="124"/>
      <c r="AO6" s="125"/>
      <c r="AP6" s="125"/>
      <c r="AQ6" s="125"/>
      <c r="AR6" s="153"/>
      <c r="AS6" s="153"/>
      <c r="AT6" s="126"/>
    </row>
    <row r="7" spans="1:46" s="127" customFormat="1" ht="17.25" customHeight="1" thickBot="1" x14ac:dyDescent="0.25">
      <c r="A7" s="134" t="s">
        <v>72</v>
      </c>
      <c r="B7" s="135" t="s">
        <v>133</v>
      </c>
      <c r="C7" s="148">
        <v>33</v>
      </c>
      <c r="D7" s="87" t="s">
        <v>125</v>
      </c>
      <c r="E7" s="87" t="s">
        <v>65</v>
      </c>
      <c r="F7" s="89" t="s">
        <v>117</v>
      </c>
      <c r="G7" s="139" t="s">
        <v>65</v>
      </c>
      <c r="H7" s="149" t="s">
        <v>126</v>
      </c>
      <c r="I7" s="140" t="s">
        <v>40</v>
      </c>
      <c r="J7" s="141" t="s">
        <v>41</v>
      </c>
      <c r="K7" s="91" t="s">
        <v>104</v>
      </c>
      <c r="L7" s="87" t="s">
        <v>106</v>
      </c>
      <c r="M7" s="89" t="s">
        <v>56</v>
      </c>
      <c r="N7" s="149" t="s">
        <v>42</v>
      </c>
      <c r="O7" s="150" t="s">
        <v>127</v>
      </c>
      <c r="P7" s="143">
        <v>1</v>
      </c>
      <c r="Q7" s="143">
        <v>1</v>
      </c>
      <c r="R7" s="143">
        <v>1</v>
      </c>
      <c r="S7" s="143">
        <v>1</v>
      </c>
      <c r="T7" s="143">
        <v>1</v>
      </c>
      <c r="U7" s="90" t="s">
        <v>4</v>
      </c>
      <c r="V7" s="90" t="s">
        <v>4</v>
      </c>
      <c r="W7" s="90" t="s">
        <v>4</v>
      </c>
      <c r="X7" s="90"/>
      <c r="Y7" s="90" t="s">
        <v>10</v>
      </c>
      <c r="Z7" s="90" t="s">
        <v>37</v>
      </c>
      <c r="AA7" s="89" t="s">
        <v>19</v>
      </c>
      <c r="AB7" s="151">
        <v>0</v>
      </c>
      <c r="AC7" s="141">
        <v>100</v>
      </c>
      <c r="AD7" s="141"/>
      <c r="AE7" s="152" t="s">
        <v>38</v>
      </c>
      <c r="AF7" s="141">
        <v>0</v>
      </c>
      <c r="AG7" s="141">
        <v>100</v>
      </c>
      <c r="AH7" s="141"/>
      <c r="AI7" s="89" t="s">
        <v>38</v>
      </c>
      <c r="AJ7" s="141" t="s">
        <v>38</v>
      </c>
      <c r="AK7" s="141" t="s">
        <v>38</v>
      </c>
      <c r="AL7" s="142"/>
      <c r="AM7" s="89" t="s">
        <v>38</v>
      </c>
      <c r="AN7" s="144" t="s">
        <v>38</v>
      </c>
      <c r="AO7" s="89"/>
      <c r="AP7" s="89" t="s">
        <v>38</v>
      </c>
      <c r="AQ7" s="89"/>
      <c r="AR7" s="146"/>
      <c r="AS7" s="146"/>
      <c r="AT7" s="126"/>
    </row>
    <row r="9" spans="1:46" x14ac:dyDescent="0.25">
      <c r="A9" s="136"/>
      <c r="B9" t="s">
        <v>150</v>
      </c>
    </row>
  </sheetData>
  <sortState ref="A2:AS7">
    <sortCondition ref="C2"/>
  </sortState>
  <conditionalFormatting sqref="W1">
    <cfRule type="cellIs" dxfId="16" priority="13" operator="equal">
      <formula>"OK"</formula>
    </cfRule>
    <cfRule type="cellIs" dxfId="15" priority="15" operator="equal">
      <formula>"OK"</formula>
    </cfRule>
  </conditionalFormatting>
  <conditionalFormatting sqref="U1:V1">
    <cfRule type="cellIs" dxfId="14" priority="14" operator="equal">
      <formula>"Y"</formula>
    </cfRule>
  </conditionalFormatting>
  <conditionalFormatting sqref="U2:V3">
    <cfRule type="cellIs" dxfId="13" priority="12" operator="equal">
      <formula>"Y"</formula>
    </cfRule>
  </conditionalFormatting>
  <conditionalFormatting sqref="W2:W3">
    <cfRule type="cellIs" dxfId="12" priority="11" operator="equal">
      <formula>"Y"</formula>
    </cfRule>
  </conditionalFormatting>
  <conditionalFormatting sqref="U4:V4">
    <cfRule type="cellIs" dxfId="11" priority="10" operator="equal">
      <formula>"Y"</formula>
    </cfRule>
  </conditionalFormatting>
  <conditionalFormatting sqref="W4">
    <cfRule type="cellIs" dxfId="10" priority="9" operator="equal">
      <formula>"Y"</formula>
    </cfRule>
  </conditionalFormatting>
  <conditionalFormatting sqref="U5:V5">
    <cfRule type="cellIs" dxfId="9" priority="8" operator="equal">
      <formula>"Y"</formula>
    </cfRule>
  </conditionalFormatting>
  <conditionalFormatting sqref="W5">
    <cfRule type="cellIs" dxfId="8" priority="7" operator="equal">
      <formula>"Y"</formula>
    </cfRule>
  </conditionalFormatting>
  <conditionalFormatting sqref="U6:V7">
    <cfRule type="cellIs" dxfId="7" priority="6" operator="equal">
      <formula>"Y"</formula>
    </cfRule>
  </conditionalFormatting>
  <conditionalFormatting sqref="W6:W7">
    <cfRule type="cellIs" dxfId="6" priority="5" operator="equal">
      <formula>"Y"</formula>
    </cfRule>
  </conditionalFormatting>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6"/>
  <sheetViews>
    <sheetView topLeftCell="A45" zoomScale="90" zoomScaleNormal="90" zoomScalePageLayoutView="90" workbookViewId="0">
      <selection activeCell="A52" sqref="A52"/>
    </sheetView>
  </sheetViews>
  <sheetFormatPr defaultColWidth="8.875" defaultRowHeight="15.75" x14ac:dyDescent="0.25"/>
  <cols>
    <col min="1" max="1" width="73.75" customWidth="1"/>
    <col min="2" max="2" width="28.375" bestFit="1" customWidth="1"/>
    <col min="3" max="3" width="16.875" bestFit="1" customWidth="1"/>
    <col min="4" max="4" width="9.375" bestFit="1" customWidth="1"/>
    <col min="5" max="5" width="44.625" bestFit="1" customWidth="1"/>
    <col min="6" max="6" width="31.75" style="323" bestFit="1" customWidth="1"/>
    <col min="7" max="7" width="21.625" style="219" bestFit="1" customWidth="1"/>
    <col min="8" max="8" width="4.25" bestFit="1" customWidth="1"/>
    <col min="9" max="9" width="3.25" bestFit="1" customWidth="1"/>
    <col min="10" max="10" width="8.125" bestFit="1" customWidth="1"/>
    <col min="11" max="11" width="11.375" bestFit="1" customWidth="1"/>
    <col min="13" max="13" width="8.25" bestFit="1" customWidth="1"/>
    <col min="14" max="14" width="11.375" bestFit="1" customWidth="1"/>
  </cols>
  <sheetData>
    <row r="1" spans="1:14" x14ac:dyDescent="0.25">
      <c r="A1" s="162" t="s">
        <v>158</v>
      </c>
    </row>
    <row r="2" spans="1:14" x14ac:dyDescent="0.25">
      <c r="A2" s="136" t="s">
        <v>157</v>
      </c>
    </row>
    <row r="4" spans="1:14" x14ac:dyDescent="0.25">
      <c r="M4" s="154" t="s">
        <v>180</v>
      </c>
      <c r="N4" s="154" t="s">
        <v>157</v>
      </c>
    </row>
    <row r="5" spans="1:14" x14ac:dyDescent="0.25">
      <c r="A5" s="161" t="s">
        <v>181</v>
      </c>
      <c r="B5" s="161" t="s">
        <v>929</v>
      </c>
      <c r="C5" s="161" t="s">
        <v>412</v>
      </c>
      <c r="D5" s="218" t="s">
        <v>177</v>
      </c>
      <c r="E5" s="160" t="s">
        <v>156</v>
      </c>
      <c r="F5" s="324" t="s">
        <v>155</v>
      </c>
      <c r="G5" s="220" t="s">
        <v>416</v>
      </c>
      <c r="H5" s="160" t="s">
        <v>148</v>
      </c>
      <c r="I5" s="160" t="s">
        <v>149</v>
      </c>
    </row>
    <row r="6" spans="1:14" x14ac:dyDescent="0.25">
      <c r="A6" s="430" t="s">
        <v>968</v>
      </c>
      <c r="B6" t="s">
        <v>72</v>
      </c>
      <c r="C6" t="s">
        <v>72</v>
      </c>
      <c r="D6" s="367" t="s">
        <v>428</v>
      </c>
      <c r="E6" s="193" t="s">
        <v>388</v>
      </c>
      <c r="F6" s="221"/>
      <c r="G6" s="222" t="s">
        <v>417</v>
      </c>
      <c r="H6" s="193"/>
      <c r="I6" s="193"/>
    </row>
    <row r="7" spans="1:14" x14ac:dyDescent="0.25">
      <c r="A7" s="430" t="s">
        <v>969</v>
      </c>
      <c r="B7" t="s">
        <v>72</v>
      </c>
      <c r="C7" t="s">
        <v>72</v>
      </c>
      <c r="D7" s="367" t="s">
        <v>428</v>
      </c>
      <c r="E7" s="193" t="s">
        <v>389</v>
      </c>
      <c r="F7" s="221"/>
      <c r="G7" s="222" t="s">
        <v>417</v>
      </c>
      <c r="H7" s="193"/>
      <c r="I7" s="193"/>
    </row>
    <row r="8" spans="1:14" x14ac:dyDescent="0.25">
      <c r="A8" s="430" t="s">
        <v>970</v>
      </c>
      <c r="B8" t="s">
        <v>72</v>
      </c>
      <c r="C8" t="s">
        <v>72</v>
      </c>
      <c r="D8" s="367" t="s">
        <v>428</v>
      </c>
      <c r="E8" s="193" t="s">
        <v>390</v>
      </c>
      <c r="F8" s="221"/>
      <c r="G8" s="222" t="s">
        <v>417</v>
      </c>
      <c r="H8" s="193"/>
      <c r="I8" s="193"/>
    </row>
    <row r="9" spans="1:14" x14ac:dyDescent="0.25">
      <c r="A9" s="430" t="s">
        <v>971</v>
      </c>
      <c r="B9" t="s">
        <v>72</v>
      </c>
      <c r="C9" t="s">
        <v>72</v>
      </c>
      <c r="D9" s="367" t="s">
        <v>428</v>
      </c>
      <c r="E9" s="193" t="s">
        <v>391</v>
      </c>
      <c r="F9" s="221"/>
      <c r="G9" s="222" t="s">
        <v>417</v>
      </c>
      <c r="H9" s="193"/>
      <c r="I9" s="193"/>
    </row>
    <row r="10" spans="1:14" x14ac:dyDescent="0.25">
      <c r="A10" s="430" t="s">
        <v>972</v>
      </c>
      <c r="B10" t="s">
        <v>72</v>
      </c>
      <c r="C10" t="s">
        <v>72</v>
      </c>
      <c r="D10" s="367" t="s">
        <v>428</v>
      </c>
      <c r="E10" s="193" t="s">
        <v>393</v>
      </c>
      <c r="F10" s="221"/>
      <c r="G10" s="222" t="s">
        <v>417</v>
      </c>
      <c r="H10" s="193"/>
      <c r="I10" s="193"/>
    </row>
    <row r="11" spans="1:14" x14ac:dyDescent="0.25">
      <c r="A11" s="430" t="s">
        <v>973</v>
      </c>
      <c r="B11" t="s">
        <v>72</v>
      </c>
      <c r="C11" t="s">
        <v>72</v>
      </c>
      <c r="D11" s="366" t="s">
        <v>429</v>
      </c>
      <c r="E11" s="420" t="s">
        <v>967</v>
      </c>
      <c r="F11" s="419"/>
      <c r="G11"/>
    </row>
    <row r="12" spans="1:14" x14ac:dyDescent="0.25">
      <c r="A12" s="430" t="s">
        <v>974</v>
      </c>
      <c r="B12" t="s">
        <v>72</v>
      </c>
      <c r="C12" t="s">
        <v>72</v>
      </c>
      <c r="D12" s="366" t="s">
        <v>429</v>
      </c>
      <c r="E12" s="421" t="s">
        <v>964</v>
      </c>
      <c r="F12" s="419"/>
      <c r="G12"/>
    </row>
    <row r="13" spans="1:14" x14ac:dyDescent="0.25">
      <c r="A13" s="430" t="s">
        <v>975</v>
      </c>
      <c r="B13" t="s">
        <v>72</v>
      </c>
      <c r="C13" t="s">
        <v>72</v>
      </c>
      <c r="D13" s="366" t="s">
        <v>429</v>
      </c>
      <c r="E13" s="421" t="s">
        <v>963</v>
      </c>
      <c r="F13" s="419"/>
      <c r="G13"/>
    </row>
    <row r="14" spans="1:14" x14ac:dyDescent="0.25">
      <c r="A14" s="430" t="s">
        <v>976</v>
      </c>
      <c r="B14" t="s">
        <v>72</v>
      </c>
      <c r="C14" t="s">
        <v>72</v>
      </c>
      <c r="D14" s="366" t="s">
        <v>429</v>
      </c>
      <c r="E14" s="421" t="s">
        <v>962</v>
      </c>
      <c r="F14" s="419"/>
      <c r="G14"/>
    </row>
    <row r="15" spans="1:14" x14ac:dyDescent="0.25">
      <c r="A15" s="430" t="s">
        <v>977</v>
      </c>
      <c r="B15" t="s">
        <v>72</v>
      </c>
      <c r="C15" t="s">
        <v>72</v>
      </c>
      <c r="D15" s="366" t="s">
        <v>429</v>
      </c>
      <c r="E15" s="422" t="s">
        <v>961</v>
      </c>
      <c r="F15" s="419"/>
      <c r="G15"/>
    </row>
    <row r="16" spans="1:14" x14ac:dyDescent="0.25">
      <c r="A16" s="430" t="s">
        <v>978</v>
      </c>
      <c r="B16" t="s">
        <v>72</v>
      </c>
      <c r="C16" t="s">
        <v>72</v>
      </c>
      <c r="D16" s="366" t="s">
        <v>429</v>
      </c>
      <c r="E16" s="420" t="s">
        <v>957</v>
      </c>
      <c r="F16" s="419"/>
      <c r="G16"/>
    </row>
    <row r="17" spans="1:9" x14ac:dyDescent="0.25">
      <c r="A17" s="430" t="s">
        <v>993</v>
      </c>
      <c r="B17" t="s">
        <v>72</v>
      </c>
      <c r="C17" t="s">
        <v>72</v>
      </c>
      <c r="D17" s="366" t="s">
        <v>429</v>
      </c>
      <c r="E17" s="193" t="s">
        <v>965</v>
      </c>
      <c r="F17" s="221"/>
      <c r="G17" s="222" t="s">
        <v>417</v>
      </c>
      <c r="H17" s="193"/>
      <c r="I17" s="193"/>
    </row>
    <row r="18" spans="1:9" x14ac:dyDescent="0.25">
      <c r="A18" s="430" t="s">
        <v>979</v>
      </c>
      <c r="B18" t="s">
        <v>72</v>
      </c>
      <c r="C18" t="s">
        <v>72</v>
      </c>
      <c r="D18" s="366" t="s">
        <v>429</v>
      </c>
      <c r="E18" s="193" t="s">
        <v>392</v>
      </c>
      <c r="F18" s="221"/>
      <c r="G18" s="222" t="s">
        <v>417</v>
      </c>
      <c r="H18" s="193"/>
      <c r="I18" s="193"/>
    </row>
    <row r="19" spans="1:9" x14ac:dyDescent="0.25">
      <c r="A19" s="430" t="s">
        <v>980</v>
      </c>
      <c r="B19" t="s">
        <v>72</v>
      </c>
      <c r="C19" t="s">
        <v>72</v>
      </c>
      <c r="D19" s="366" t="s">
        <v>429</v>
      </c>
      <c r="E19" s="193" t="s">
        <v>394</v>
      </c>
      <c r="F19" s="221"/>
      <c r="G19" s="222" t="s">
        <v>417</v>
      </c>
      <c r="H19" s="193"/>
      <c r="I19" s="193"/>
    </row>
    <row r="20" spans="1:9" x14ac:dyDescent="0.25">
      <c r="A20" s="430" t="s">
        <v>981</v>
      </c>
      <c r="B20" t="s">
        <v>72</v>
      </c>
      <c r="C20" t="s">
        <v>72</v>
      </c>
      <c r="D20" s="366" t="s">
        <v>429</v>
      </c>
      <c r="E20" s="193" t="s">
        <v>395</v>
      </c>
      <c r="F20" s="221"/>
      <c r="G20" s="222" t="s">
        <v>417</v>
      </c>
      <c r="H20" s="193"/>
      <c r="I20" s="193"/>
    </row>
    <row r="21" spans="1:9" x14ac:dyDescent="0.25">
      <c r="A21" s="430" t="s">
        <v>982</v>
      </c>
      <c r="B21" t="s">
        <v>72</v>
      </c>
      <c r="C21" t="s">
        <v>72</v>
      </c>
      <c r="D21" s="366" t="s">
        <v>429</v>
      </c>
      <c r="E21" s="193" t="s">
        <v>396</v>
      </c>
      <c r="F21" s="221"/>
      <c r="G21" s="222" t="s">
        <v>417</v>
      </c>
      <c r="H21" s="193"/>
      <c r="I21" s="193"/>
    </row>
    <row r="22" spans="1:9" x14ac:dyDescent="0.25">
      <c r="A22" s="430" t="s">
        <v>983</v>
      </c>
      <c r="B22" t="s">
        <v>72</v>
      </c>
      <c r="C22" t="s">
        <v>72</v>
      </c>
      <c r="D22" s="366" t="s">
        <v>429</v>
      </c>
      <c r="E22" s="193" t="s">
        <v>397</v>
      </c>
      <c r="F22" s="221"/>
      <c r="G22" s="222" t="s">
        <v>417</v>
      </c>
      <c r="H22" s="193"/>
      <c r="I22" s="193"/>
    </row>
    <row r="23" spans="1:9" x14ac:dyDescent="0.25">
      <c r="A23" s="430" t="s">
        <v>984</v>
      </c>
      <c r="B23" t="s">
        <v>72</v>
      </c>
      <c r="C23" t="s">
        <v>72</v>
      </c>
      <c r="D23" s="366" t="s">
        <v>429</v>
      </c>
      <c r="E23" s="193" t="s">
        <v>398</v>
      </c>
      <c r="F23" s="221"/>
      <c r="G23" s="222" t="s">
        <v>417</v>
      </c>
      <c r="H23" s="193"/>
      <c r="I23" s="193"/>
    </row>
    <row r="24" spans="1:9" x14ac:dyDescent="0.25">
      <c r="A24" s="430" t="s">
        <v>985</v>
      </c>
      <c r="B24" t="s">
        <v>72</v>
      </c>
      <c r="C24" t="s">
        <v>72</v>
      </c>
      <c r="D24" s="366" t="s">
        <v>429</v>
      </c>
      <c r="E24" s="420" t="s">
        <v>958</v>
      </c>
      <c r="F24" s="419"/>
      <c r="G24"/>
    </row>
    <row r="25" spans="1:9" x14ac:dyDescent="0.25">
      <c r="A25" s="430" t="s">
        <v>986</v>
      </c>
      <c r="B25" t="s">
        <v>72</v>
      </c>
      <c r="C25" t="s">
        <v>72</v>
      </c>
      <c r="D25" s="366" t="s">
        <v>429</v>
      </c>
      <c r="E25" s="193" t="s">
        <v>399</v>
      </c>
      <c r="F25" s="221"/>
      <c r="G25" s="222" t="s">
        <v>417</v>
      </c>
      <c r="H25" s="193"/>
      <c r="I25" s="193"/>
    </row>
    <row r="26" spans="1:9" x14ac:dyDescent="0.25">
      <c r="A26" s="430" t="s">
        <v>987</v>
      </c>
      <c r="B26" t="s">
        <v>72</v>
      </c>
      <c r="C26" t="s">
        <v>72</v>
      </c>
      <c r="D26" s="366" t="s">
        <v>429</v>
      </c>
      <c r="E26" s="193" t="s">
        <v>400</v>
      </c>
      <c r="F26" s="221"/>
      <c r="G26" s="222" t="s">
        <v>417</v>
      </c>
      <c r="H26" s="193"/>
      <c r="I26" s="193"/>
    </row>
    <row r="27" spans="1:9" x14ac:dyDescent="0.25">
      <c r="A27" s="430" t="s">
        <v>988</v>
      </c>
      <c r="B27" t="s">
        <v>72</v>
      </c>
      <c r="C27" t="s">
        <v>72</v>
      </c>
      <c r="D27" s="366" t="s">
        <v>429</v>
      </c>
      <c r="E27" s="193" t="s">
        <v>401</v>
      </c>
      <c r="F27" s="221"/>
      <c r="G27" s="222" t="s">
        <v>417</v>
      </c>
      <c r="H27" s="193"/>
      <c r="I27" s="193"/>
    </row>
    <row r="28" spans="1:9" x14ac:dyDescent="0.25">
      <c r="A28" s="430" t="s">
        <v>989</v>
      </c>
      <c r="B28" t="s">
        <v>72</v>
      </c>
      <c r="C28" t="s">
        <v>72</v>
      </c>
      <c r="D28" s="366" t="s">
        <v>429</v>
      </c>
      <c r="E28" s="193" t="s">
        <v>402</v>
      </c>
      <c r="F28" s="221"/>
      <c r="G28" s="222" t="s">
        <v>417</v>
      </c>
      <c r="H28" s="193"/>
      <c r="I28" s="193"/>
    </row>
    <row r="29" spans="1:9" x14ac:dyDescent="0.25">
      <c r="A29" s="430" t="s">
        <v>990</v>
      </c>
      <c r="B29" t="s">
        <v>72</v>
      </c>
      <c r="C29" t="s">
        <v>72</v>
      </c>
      <c r="D29" s="366" t="s">
        <v>429</v>
      </c>
      <c r="E29" s="420" t="s">
        <v>959</v>
      </c>
      <c r="F29" s="419"/>
      <c r="G29"/>
    </row>
    <row r="30" spans="1:9" x14ac:dyDescent="0.25">
      <c r="A30" s="430" t="s">
        <v>991</v>
      </c>
      <c r="B30" t="s">
        <v>72</v>
      </c>
      <c r="C30" t="s">
        <v>72</v>
      </c>
      <c r="D30" s="366" t="s">
        <v>429</v>
      </c>
      <c r="E30" s="193" t="s">
        <v>404</v>
      </c>
      <c r="F30" s="221"/>
      <c r="G30" s="222" t="s">
        <v>417</v>
      </c>
      <c r="H30" s="193"/>
      <c r="I30" s="193"/>
    </row>
    <row r="31" spans="1:9" x14ac:dyDescent="0.25">
      <c r="A31" s="430" t="s">
        <v>992</v>
      </c>
      <c r="B31" t="s">
        <v>72</v>
      </c>
      <c r="C31" t="s">
        <v>72</v>
      </c>
      <c r="D31" s="366" t="s">
        <v>429</v>
      </c>
      <c r="E31" s="422" t="s">
        <v>960</v>
      </c>
      <c r="F31" s="419"/>
      <c r="G31"/>
    </row>
    <row r="32" spans="1:9" x14ac:dyDescent="0.25">
      <c r="A32" s="430" t="s">
        <v>1027</v>
      </c>
      <c r="B32" t="s">
        <v>72</v>
      </c>
      <c r="C32" t="s">
        <v>72</v>
      </c>
      <c r="D32" s="366" t="s">
        <v>429</v>
      </c>
      <c r="E32" s="422" t="s">
        <v>1026</v>
      </c>
      <c r="F32" s="419"/>
      <c r="G32"/>
    </row>
    <row r="33" spans="1:9" x14ac:dyDescent="0.25">
      <c r="A33" s="430" t="s">
        <v>994</v>
      </c>
      <c r="B33" t="s">
        <v>72</v>
      </c>
      <c r="C33" t="s">
        <v>72</v>
      </c>
      <c r="D33" s="368" t="s">
        <v>413</v>
      </c>
      <c r="E33" s="193" t="s">
        <v>405</v>
      </c>
      <c r="F33" s="221"/>
      <c r="G33" s="222" t="s">
        <v>417</v>
      </c>
      <c r="H33" s="193"/>
      <c r="I33" s="193"/>
    </row>
    <row r="34" spans="1:9" x14ac:dyDescent="0.25">
      <c r="A34" s="430" t="s">
        <v>995</v>
      </c>
      <c r="B34" t="s">
        <v>72</v>
      </c>
      <c r="C34" t="s">
        <v>72</v>
      </c>
      <c r="D34" s="368" t="s">
        <v>413</v>
      </c>
      <c r="E34" s="193" t="s">
        <v>406</v>
      </c>
      <c r="F34" s="221"/>
      <c r="G34" s="222" t="s">
        <v>417</v>
      </c>
      <c r="H34" s="193"/>
      <c r="I34" s="193"/>
    </row>
    <row r="35" spans="1:9" x14ac:dyDescent="0.25">
      <c r="A35" s="433" t="s">
        <v>1040</v>
      </c>
      <c r="B35" t="s">
        <v>72</v>
      </c>
      <c r="C35" t="s">
        <v>72</v>
      </c>
      <c r="D35" s="368" t="s">
        <v>413</v>
      </c>
      <c r="E35" s="193" t="s">
        <v>1041</v>
      </c>
    </row>
    <row r="36" spans="1:9" x14ac:dyDescent="0.25">
      <c r="A36" s="434" t="s">
        <v>1042</v>
      </c>
      <c r="B36" t="s">
        <v>72</v>
      </c>
      <c r="C36" t="s">
        <v>72</v>
      </c>
      <c r="D36" s="368" t="s">
        <v>413</v>
      </c>
      <c r="E36" s="193" t="s">
        <v>1043</v>
      </c>
    </row>
    <row r="37" spans="1:9" x14ac:dyDescent="0.25">
      <c r="A37" s="430" t="s">
        <v>996</v>
      </c>
      <c r="B37" t="s">
        <v>931</v>
      </c>
      <c r="C37" t="s">
        <v>72</v>
      </c>
      <c r="D37" s="368" t="s">
        <v>413</v>
      </c>
      <c r="E37" s="193" t="s">
        <v>419</v>
      </c>
      <c r="F37" s="221"/>
      <c r="G37" s="222" t="s">
        <v>417</v>
      </c>
      <c r="H37" s="193"/>
      <c r="I37" s="193"/>
    </row>
    <row r="38" spans="1:9" x14ac:dyDescent="0.25">
      <c r="A38" s="430" t="s">
        <v>997</v>
      </c>
      <c r="B38" t="s">
        <v>931</v>
      </c>
      <c r="C38" t="s">
        <v>72</v>
      </c>
      <c r="D38" s="423" t="s">
        <v>414</v>
      </c>
      <c r="E38" s="193" t="s">
        <v>403</v>
      </c>
      <c r="F38" s="221"/>
      <c r="G38" s="222" t="s">
        <v>417</v>
      </c>
      <c r="H38" s="193"/>
      <c r="I38" s="193"/>
    </row>
    <row r="39" spans="1:9" x14ac:dyDescent="0.25">
      <c r="A39" s="431" t="s">
        <v>1006</v>
      </c>
      <c r="B39" s="412" t="s">
        <v>532</v>
      </c>
      <c r="C39" s="412" t="s">
        <v>935</v>
      </c>
      <c r="D39" s="415" t="s">
        <v>413</v>
      </c>
      <c r="E39" s="414" t="s">
        <v>946</v>
      </c>
      <c r="G39" s="222" t="s">
        <v>417</v>
      </c>
    </row>
    <row r="40" spans="1:9" x14ac:dyDescent="0.25">
      <c r="A40" s="431" t="s">
        <v>1007</v>
      </c>
      <c r="B40" s="412" t="s">
        <v>532</v>
      </c>
      <c r="C40" s="412" t="s">
        <v>935</v>
      </c>
      <c r="D40" s="413" t="s">
        <v>414</v>
      </c>
      <c r="E40" s="414" t="s">
        <v>945</v>
      </c>
      <c r="G40" s="222" t="s">
        <v>417</v>
      </c>
    </row>
    <row r="41" spans="1:9" x14ac:dyDescent="0.25">
      <c r="A41" s="431" t="s">
        <v>1011</v>
      </c>
      <c r="B41" s="412" t="s">
        <v>950</v>
      </c>
      <c r="C41" s="412" t="s">
        <v>935</v>
      </c>
      <c r="D41" s="415" t="s">
        <v>413</v>
      </c>
      <c r="E41" s="414" t="s">
        <v>953</v>
      </c>
      <c r="G41" s="222" t="s">
        <v>417</v>
      </c>
    </row>
    <row r="42" spans="1:9" ht="17.25" customHeight="1" x14ac:dyDescent="0.25">
      <c r="A42" s="431" t="s">
        <v>1012</v>
      </c>
      <c r="B42" s="412" t="s">
        <v>950</v>
      </c>
      <c r="C42" s="412" t="s">
        <v>935</v>
      </c>
      <c r="D42" s="413" t="s">
        <v>414</v>
      </c>
      <c r="E42" s="414" t="s">
        <v>951</v>
      </c>
      <c r="G42" s="222" t="s">
        <v>417</v>
      </c>
    </row>
    <row r="43" spans="1:9" ht="17.25" customHeight="1" x14ac:dyDescent="0.25">
      <c r="A43" s="431" t="s">
        <v>1013</v>
      </c>
      <c r="B43" s="412" t="s">
        <v>950</v>
      </c>
      <c r="C43" s="412" t="s">
        <v>935</v>
      </c>
      <c r="D43" s="413" t="s">
        <v>414</v>
      </c>
      <c r="E43" s="414" t="s">
        <v>952</v>
      </c>
      <c r="G43" s="222" t="s">
        <v>417</v>
      </c>
    </row>
    <row r="44" spans="1:9" x14ac:dyDescent="0.25">
      <c r="A44" s="431" t="s">
        <v>998</v>
      </c>
      <c r="B44" s="412" t="s">
        <v>934</v>
      </c>
      <c r="C44" s="412" t="s">
        <v>935</v>
      </c>
      <c r="D44" s="415" t="s">
        <v>413</v>
      </c>
      <c r="E44" s="414" t="s">
        <v>937</v>
      </c>
      <c r="G44" s="222" t="s">
        <v>417</v>
      </c>
      <c r="H44" s="193"/>
      <c r="I44" s="193"/>
    </row>
    <row r="45" spans="1:9" x14ac:dyDescent="0.25">
      <c r="A45" s="431" t="s">
        <v>999</v>
      </c>
      <c r="B45" s="412" t="s">
        <v>934</v>
      </c>
      <c r="C45" s="412" t="s">
        <v>935</v>
      </c>
      <c r="D45" s="413" t="s">
        <v>414</v>
      </c>
      <c r="E45" s="414" t="s">
        <v>936</v>
      </c>
      <c r="G45" s="222" t="s">
        <v>417</v>
      </c>
      <c r="H45" s="193"/>
      <c r="I45" s="193"/>
    </row>
    <row r="46" spans="1:9" x14ac:dyDescent="0.25">
      <c r="A46" s="431" t="s">
        <v>1000</v>
      </c>
      <c r="B46" s="412" t="s">
        <v>934</v>
      </c>
      <c r="C46" s="412" t="s">
        <v>935</v>
      </c>
      <c r="D46" s="416" t="s">
        <v>415</v>
      </c>
      <c r="E46" s="414" t="s">
        <v>938</v>
      </c>
      <c r="H46" s="193"/>
      <c r="I46" s="107"/>
    </row>
    <row r="47" spans="1:9" x14ac:dyDescent="0.25">
      <c r="A47" s="431" t="s">
        <v>1001</v>
      </c>
      <c r="B47" s="412" t="s">
        <v>934</v>
      </c>
      <c r="C47" s="412" t="s">
        <v>935</v>
      </c>
      <c r="D47" s="417" t="s">
        <v>430</v>
      </c>
      <c r="E47" s="427" t="s">
        <v>939</v>
      </c>
      <c r="H47" s="193"/>
      <c r="I47" s="193"/>
    </row>
    <row r="48" spans="1:9" x14ac:dyDescent="0.25">
      <c r="A48" s="431" t="s">
        <v>1002</v>
      </c>
      <c r="B48" s="412" t="s">
        <v>940</v>
      </c>
      <c r="C48" s="412" t="s">
        <v>935</v>
      </c>
      <c r="D48" s="415" t="s">
        <v>413</v>
      </c>
      <c r="E48" s="414" t="s">
        <v>942</v>
      </c>
      <c r="G48" s="222" t="s">
        <v>417</v>
      </c>
    </row>
    <row r="49" spans="1:9" ht="17.25" customHeight="1" x14ac:dyDescent="0.25">
      <c r="A49" s="431" t="s">
        <v>1003</v>
      </c>
      <c r="B49" s="412" t="s">
        <v>940</v>
      </c>
      <c r="C49" s="412" t="s">
        <v>935</v>
      </c>
      <c r="D49" s="413" t="s">
        <v>414</v>
      </c>
      <c r="E49" s="414" t="s">
        <v>941</v>
      </c>
      <c r="G49" s="222" t="s">
        <v>417</v>
      </c>
    </row>
    <row r="50" spans="1:9" ht="17.25" customHeight="1" x14ac:dyDescent="0.25">
      <c r="A50" s="431" t="s">
        <v>1004</v>
      </c>
      <c r="B50" s="412" t="s">
        <v>940</v>
      </c>
      <c r="C50" s="412" t="s">
        <v>935</v>
      </c>
      <c r="D50" s="416" t="s">
        <v>415</v>
      </c>
      <c r="E50" s="414" t="s">
        <v>943</v>
      </c>
    </row>
    <row r="51" spans="1:9" ht="17.25" customHeight="1" x14ac:dyDescent="0.25">
      <c r="A51" s="431" t="s">
        <v>1005</v>
      </c>
      <c r="B51" s="412" t="s">
        <v>940</v>
      </c>
      <c r="C51" s="412" t="s">
        <v>935</v>
      </c>
      <c r="D51" s="417" t="s">
        <v>430</v>
      </c>
      <c r="E51" s="428" t="s">
        <v>944</v>
      </c>
    </row>
    <row r="52" spans="1:9" x14ac:dyDescent="0.25">
      <c r="A52" s="431" t="s">
        <v>1008</v>
      </c>
      <c r="B52" s="412" t="s">
        <v>361</v>
      </c>
      <c r="C52" s="412" t="s">
        <v>935</v>
      </c>
      <c r="D52" s="413" t="s">
        <v>414</v>
      </c>
      <c r="E52" s="414" t="s">
        <v>947</v>
      </c>
      <c r="G52" s="222" t="s">
        <v>417</v>
      </c>
    </row>
    <row r="53" spans="1:9" x14ac:dyDescent="0.25">
      <c r="A53" s="431" t="s">
        <v>1009</v>
      </c>
      <c r="B53" s="412" t="s">
        <v>361</v>
      </c>
      <c r="C53" s="412" t="s">
        <v>935</v>
      </c>
      <c r="D53" s="416" t="s">
        <v>415</v>
      </c>
      <c r="E53" s="414" t="s">
        <v>948</v>
      </c>
    </row>
    <row r="54" spans="1:9" x14ac:dyDescent="0.25">
      <c r="A54" s="431" t="s">
        <v>1010</v>
      </c>
      <c r="B54" s="412" t="s">
        <v>361</v>
      </c>
      <c r="C54" s="412" t="s">
        <v>935</v>
      </c>
      <c r="D54" s="417" t="s">
        <v>430</v>
      </c>
      <c r="E54" s="428" t="s">
        <v>949</v>
      </c>
    </row>
    <row r="55" spans="1:9" x14ac:dyDescent="0.25">
      <c r="A55" s="431" t="s">
        <v>1014</v>
      </c>
      <c r="B55" s="412" t="s">
        <v>570</v>
      </c>
      <c r="C55" s="412" t="s">
        <v>570</v>
      </c>
      <c r="D55" s="415" t="s">
        <v>413</v>
      </c>
      <c r="E55" s="414" t="s">
        <v>955</v>
      </c>
      <c r="G55" s="222" t="s">
        <v>417</v>
      </c>
    </row>
    <row r="56" spans="1:9" x14ac:dyDescent="0.25">
      <c r="A56" s="431" t="s">
        <v>1015</v>
      </c>
      <c r="B56" s="412" t="s">
        <v>570</v>
      </c>
      <c r="C56" s="412" t="s">
        <v>570</v>
      </c>
      <c r="D56" s="413" t="s">
        <v>414</v>
      </c>
      <c r="E56" s="428" t="s">
        <v>954</v>
      </c>
      <c r="G56" s="222" t="s">
        <v>417</v>
      </c>
    </row>
    <row r="57" spans="1:9" x14ac:dyDescent="0.25">
      <c r="A57" s="430" t="s">
        <v>1025</v>
      </c>
      <c r="B57" t="s">
        <v>747</v>
      </c>
      <c r="C57" t="s">
        <v>114</v>
      </c>
      <c r="D57" s="368" t="s">
        <v>413</v>
      </c>
      <c r="E57" s="193" t="s">
        <v>710</v>
      </c>
      <c r="F57" s="221"/>
      <c r="G57" s="222" t="s">
        <v>417</v>
      </c>
      <c r="H57" s="193"/>
      <c r="I57" s="193"/>
    </row>
    <row r="58" spans="1:9" x14ac:dyDescent="0.25">
      <c r="A58" s="430" t="s">
        <v>1016</v>
      </c>
      <c r="B58" t="s">
        <v>259</v>
      </c>
      <c r="C58" t="s">
        <v>114</v>
      </c>
      <c r="D58" s="368" t="s">
        <v>413</v>
      </c>
      <c r="E58" s="193" t="s">
        <v>409</v>
      </c>
      <c r="F58" s="221"/>
      <c r="G58" s="222" t="s">
        <v>417</v>
      </c>
      <c r="H58" s="193"/>
      <c r="I58" s="193"/>
    </row>
    <row r="59" spans="1:9" x14ac:dyDescent="0.25">
      <c r="A59" s="430" t="s">
        <v>1017</v>
      </c>
      <c r="B59" t="s">
        <v>259</v>
      </c>
      <c r="C59" t="s">
        <v>114</v>
      </c>
      <c r="D59" s="423" t="s">
        <v>414</v>
      </c>
      <c r="E59" s="193" t="s">
        <v>410</v>
      </c>
      <c r="F59" s="221"/>
      <c r="G59" s="222" t="s">
        <v>417</v>
      </c>
      <c r="H59" s="193"/>
      <c r="I59" s="193"/>
    </row>
    <row r="60" spans="1:9" x14ac:dyDescent="0.25">
      <c r="A60" s="432" t="s">
        <v>1018</v>
      </c>
      <c r="B60" s="425" t="s">
        <v>259</v>
      </c>
      <c r="C60" t="s">
        <v>114</v>
      </c>
      <c r="D60" s="424" t="s">
        <v>415</v>
      </c>
      <c r="E60" s="418" t="s">
        <v>411</v>
      </c>
      <c r="F60" s="221" t="s">
        <v>418</v>
      </c>
      <c r="G60" s="222" t="s">
        <v>417</v>
      </c>
      <c r="H60" s="193"/>
      <c r="I60" s="193"/>
    </row>
    <row r="61" spans="1:9" x14ac:dyDescent="0.25">
      <c r="A61" s="430" t="s">
        <v>1023</v>
      </c>
      <c r="B61" t="s">
        <v>266</v>
      </c>
      <c r="C61" t="s">
        <v>114</v>
      </c>
      <c r="D61" s="423" t="s">
        <v>414</v>
      </c>
      <c r="E61" s="193" t="s">
        <v>930</v>
      </c>
      <c r="F61" s="221"/>
      <c r="G61" s="222"/>
      <c r="H61" s="193"/>
      <c r="I61" s="193"/>
    </row>
    <row r="62" spans="1:9" x14ac:dyDescent="0.25">
      <c r="A62" s="430" t="s">
        <v>1024</v>
      </c>
      <c r="B62" t="s">
        <v>933</v>
      </c>
      <c r="C62" t="s">
        <v>114</v>
      </c>
      <c r="D62" s="423" t="s">
        <v>414</v>
      </c>
      <c r="E62" s="193" t="s">
        <v>709</v>
      </c>
      <c r="F62" s="221"/>
      <c r="G62" s="222" t="s">
        <v>417</v>
      </c>
      <c r="H62" s="193"/>
      <c r="I62" s="193"/>
    </row>
    <row r="63" spans="1:9" x14ac:dyDescent="0.25">
      <c r="A63" s="430" t="s">
        <v>1019</v>
      </c>
      <c r="B63" t="s">
        <v>932</v>
      </c>
      <c r="C63" t="s">
        <v>114</v>
      </c>
      <c r="D63" s="366" t="s">
        <v>429</v>
      </c>
      <c r="E63" s="193" t="s">
        <v>408</v>
      </c>
      <c r="F63" s="221"/>
      <c r="G63" s="222"/>
      <c r="H63" s="193"/>
      <c r="I63" s="193"/>
    </row>
    <row r="64" spans="1:9" x14ac:dyDescent="0.25">
      <c r="A64" s="430" t="s">
        <v>1020</v>
      </c>
      <c r="B64" t="s">
        <v>932</v>
      </c>
      <c r="C64" t="s">
        <v>114</v>
      </c>
      <c r="D64" s="368" t="s">
        <v>413</v>
      </c>
      <c r="E64" s="193" t="s">
        <v>407</v>
      </c>
      <c r="F64" s="221"/>
      <c r="G64" s="222"/>
      <c r="H64" s="193"/>
      <c r="I64" s="193"/>
    </row>
    <row r="65" spans="1:9" x14ac:dyDescent="0.25">
      <c r="A65" s="430" t="s">
        <v>1021</v>
      </c>
      <c r="B65" t="s">
        <v>932</v>
      </c>
      <c r="C65" t="s">
        <v>114</v>
      </c>
      <c r="D65" s="368" t="s">
        <v>413</v>
      </c>
      <c r="E65" s="193" t="s">
        <v>956</v>
      </c>
      <c r="F65" s="221" t="s">
        <v>1028</v>
      </c>
      <c r="G65" s="222"/>
      <c r="H65" s="193"/>
      <c r="I65" s="193"/>
    </row>
    <row r="66" spans="1:9" x14ac:dyDescent="0.25">
      <c r="A66" s="430" t="s">
        <v>1022</v>
      </c>
      <c r="B66" t="s">
        <v>932</v>
      </c>
      <c r="C66" t="s">
        <v>114</v>
      </c>
      <c r="D66" s="423" t="s">
        <v>414</v>
      </c>
      <c r="E66" s="193" t="s">
        <v>756</v>
      </c>
      <c r="F66" s="221" t="s">
        <v>418</v>
      </c>
      <c r="G66" s="222"/>
      <c r="H66" s="193"/>
      <c r="I66" s="193"/>
    </row>
  </sheetData>
  <sortState ref="A6:I66">
    <sortCondition ref="C6:C66" customList="High Priority,Carta Commerciale,Preammortamenti,Qualitativo"/>
    <sortCondition ref="B6:B66" customList="High Priority"/>
    <sortCondition sortBy="cellColor" ref="D6:D66" dxfId="5"/>
    <sortCondition sortBy="cellColor" ref="D6:D66" dxfId="4"/>
    <sortCondition sortBy="cellColor" ref="D6:D66" dxfId="3"/>
    <sortCondition sortBy="cellColor" ref="D6:D66" dxfId="2"/>
    <sortCondition sortBy="cellColor" ref="D6:D66" dxfId="1"/>
    <sortCondition ref="A6:A66"/>
  </sortState>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3"/>
  <sheetViews>
    <sheetView topLeftCell="A16" workbookViewId="0">
      <selection activeCell="B3" sqref="B3:E16"/>
    </sheetView>
  </sheetViews>
  <sheetFormatPr defaultColWidth="8.875" defaultRowHeight="15" customHeight="1" x14ac:dyDescent="0.25"/>
  <cols>
    <col min="1" max="1" width="18.25" style="155" bestFit="1" customWidth="1"/>
    <col min="2" max="2" width="12" style="157" customWidth="1"/>
    <col min="3" max="3" width="12.625" style="157" bestFit="1" customWidth="1"/>
    <col min="4" max="4" width="12.125" style="157" customWidth="1"/>
    <col min="5" max="5" width="12" style="157" customWidth="1"/>
    <col min="6" max="6" width="12.5" customWidth="1"/>
    <col min="7" max="7" width="12.625" customWidth="1"/>
  </cols>
  <sheetData>
    <row r="1" spans="1:7" ht="15" customHeight="1" x14ac:dyDescent="0.25">
      <c r="B1" s="367"/>
      <c r="C1" s="366"/>
      <c r="D1" s="164"/>
      <c r="E1" s="165"/>
      <c r="F1" s="166"/>
      <c r="G1" s="167"/>
    </row>
    <row r="2" spans="1:7" ht="19.5" customHeight="1" x14ac:dyDescent="0.25"/>
    <row r="3" spans="1:7" ht="15" customHeight="1" x14ac:dyDescent="0.25">
      <c r="A3" s="163" t="s">
        <v>717</v>
      </c>
      <c r="B3" s="367" t="s">
        <v>719</v>
      </c>
      <c r="C3" s="366" t="s">
        <v>724</v>
      </c>
      <c r="D3" s="368" t="s">
        <v>1048</v>
      </c>
      <c r="E3" s="369" t="s">
        <v>739</v>
      </c>
    </row>
    <row r="4" spans="1:7" ht="15" customHeight="1" x14ac:dyDescent="0.25">
      <c r="A4"/>
      <c r="B4" s="367" t="s">
        <v>720</v>
      </c>
      <c r="C4" s="366" t="s">
        <v>725</v>
      </c>
      <c r="D4" s="368" t="s">
        <v>718</v>
      </c>
      <c r="E4"/>
    </row>
    <row r="5" spans="1:7" ht="15" customHeight="1" x14ac:dyDescent="0.25">
      <c r="A5"/>
      <c r="B5" s="367" t="s">
        <v>721</v>
      </c>
      <c r="C5" s="366" t="s">
        <v>726</v>
      </c>
      <c r="D5" s="368" t="s">
        <v>737</v>
      </c>
      <c r="E5"/>
    </row>
    <row r="6" spans="1:7" ht="15" customHeight="1" x14ac:dyDescent="0.25">
      <c r="A6"/>
      <c r="B6" s="367" t="s">
        <v>722</v>
      </c>
      <c r="C6" s="366" t="s">
        <v>727</v>
      </c>
      <c r="D6" s="368" t="s">
        <v>738</v>
      </c>
      <c r="E6"/>
    </row>
    <row r="7" spans="1:7" ht="15" customHeight="1" x14ac:dyDescent="0.25">
      <c r="A7"/>
      <c r="B7" s="367" t="s">
        <v>723</v>
      </c>
      <c r="C7" s="366" t="s">
        <v>728</v>
      </c>
      <c r="D7" s="368" t="s">
        <v>1049</v>
      </c>
    </row>
    <row r="8" spans="1:7" ht="15" customHeight="1" x14ac:dyDescent="0.25">
      <c r="A8"/>
      <c r="C8" s="366" t="s">
        <v>729</v>
      </c>
      <c r="D8"/>
    </row>
    <row r="9" spans="1:7" ht="15" customHeight="1" x14ac:dyDescent="0.25">
      <c r="A9"/>
      <c r="C9" s="366" t="s">
        <v>730</v>
      </c>
      <c r="D9"/>
    </row>
    <row r="10" spans="1:7" ht="15" customHeight="1" x14ac:dyDescent="0.25">
      <c r="A10"/>
      <c r="C10" s="366" t="s">
        <v>731</v>
      </c>
      <c r="D10"/>
    </row>
    <row r="11" spans="1:7" ht="15" customHeight="1" x14ac:dyDescent="0.25">
      <c r="A11"/>
      <c r="C11" s="366" t="s">
        <v>732</v>
      </c>
    </row>
    <row r="12" spans="1:7" ht="15" customHeight="1" x14ac:dyDescent="0.25">
      <c r="A12"/>
      <c r="C12" s="366" t="s">
        <v>733</v>
      </c>
    </row>
    <row r="13" spans="1:7" ht="15" customHeight="1" x14ac:dyDescent="0.25">
      <c r="A13"/>
      <c r="C13" s="366" t="s">
        <v>734</v>
      </c>
    </row>
    <row r="14" spans="1:7" ht="15" customHeight="1" x14ac:dyDescent="0.25">
      <c r="A14"/>
      <c r="C14" s="366" t="s">
        <v>735</v>
      </c>
    </row>
    <row r="15" spans="1:7" ht="15" customHeight="1" x14ac:dyDescent="0.25">
      <c r="A15"/>
      <c r="C15" s="366" t="s">
        <v>736</v>
      </c>
    </row>
    <row r="16" spans="1:7" ht="15" customHeight="1" x14ac:dyDescent="0.25">
      <c r="A16"/>
      <c r="C16" s="366" t="s">
        <v>1050</v>
      </c>
    </row>
    <row r="17" spans="1:7" ht="15" customHeight="1" x14ac:dyDescent="0.25">
      <c r="A17"/>
    </row>
    <row r="18" spans="1:7" ht="15" customHeight="1" x14ac:dyDescent="0.25">
      <c r="A18" s="163" t="s">
        <v>259</v>
      </c>
      <c r="D18" s="368" t="s">
        <v>740</v>
      </c>
      <c r="E18" s="369" t="s">
        <v>741</v>
      </c>
      <c r="G18" s="370" t="s">
        <v>742</v>
      </c>
    </row>
    <row r="19" spans="1:7" ht="15" customHeight="1" x14ac:dyDescent="0.25">
      <c r="A19"/>
      <c r="B19"/>
      <c r="C19"/>
      <c r="D19"/>
      <c r="E19"/>
    </row>
    <row r="20" spans="1:7" ht="15" customHeight="1" x14ac:dyDescent="0.25">
      <c r="A20" s="163" t="s">
        <v>749</v>
      </c>
      <c r="C20" s="366" t="s">
        <v>753</v>
      </c>
      <c r="D20" s="368" t="s">
        <v>750</v>
      </c>
      <c r="E20" s="369" t="s">
        <v>752</v>
      </c>
      <c r="G20" s="370" t="s">
        <v>742</v>
      </c>
    </row>
    <row r="21" spans="1:7" ht="15" customHeight="1" x14ac:dyDescent="0.25">
      <c r="A21"/>
      <c r="D21" s="368" t="s">
        <v>751</v>
      </c>
      <c r="E21"/>
    </row>
    <row r="22" spans="1:7" ht="15" customHeight="1" x14ac:dyDescent="0.25">
      <c r="A22"/>
      <c r="B22"/>
      <c r="C22"/>
      <c r="D22"/>
      <c r="E22"/>
    </row>
    <row r="23" spans="1:7" ht="15" customHeight="1" x14ac:dyDescent="0.25">
      <c r="A23" s="163" t="s">
        <v>266</v>
      </c>
      <c r="E23" s="369" t="s">
        <v>743</v>
      </c>
      <c r="G23" s="370" t="s">
        <v>742</v>
      </c>
    </row>
    <row r="24" spans="1:7" ht="15" customHeight="1" x14ac:dyDescent="0.25">
      <c r="A24"/>
      <c r="D24"/>
      <c r="E24" s="369" t="s">
        <v>744</v>
      </c>
    </row>
    <row r="25" spans="1:7" ht="15" customHeight="1" x14ac:dyDescent="0.25">
      <c r="A25"/>
      <c r="B25"/>
      <c r="C25"/>
      <c r="D25"/>
      <c r="E25"/>
    </row>
    <row r="26" spans="1:7" ht="15" customHeight="1" x14ac:dyDescent="0.25">
      <c r="A26" s="163" t="s">
        <v>745</v>
      </c>
      <c r="E26" s="369" t="s">
        <v>746</v>
      </c>
      <c r="G26" s="370" t="s">
        <v>742</v>
      </c>
    </row>
    <row r="27" spans="1:7" ht="15" customHeight="1" x14ac:dyDescent="0.25">
      <c r="A27"/>
      <c r="D27"/>
    </row>
    <row r="28" spans="1:7" ht="15" customHeight="1" x14ac:dyDescent="0.25">
      <c r="A28" s="163" t="s">
        <v>747</v>
      </c>
      <c r="D28" s="368" t="s">
        <v>748</v>
      </c>
      <c r="G28" s="370" t="s">
        <v>742</v>
      </c>
    </row>
    <row r="29" spans="1:7" ht="15" customHeight="1" x14ac:dyDescent="0.25">
      <c r="A29"/>
      <c r="D29"/>
    </row>
    <row r="30" spans="1:7" ht="15" customHeight="1" x14ac:dyDescent="0.25">
      <c r="A30"/>
    </row>
    <row r="31" spans="1:7" ht="15" customHeight="1" x14ac:dyDescent="0.25">
      <c r="A31"/>
    </row>
    <row r="32" spans="1:7" ht="15" customHeight="1" x14ac:dyDescent="0.25">
      <c r="A32"/>
    </row>
    <row r="33" spans="1:1" ht="15" customHeight="1" x14ac:dyDescent="0.25">
      <c r="A33"/>
    </row>
  </sheetData>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D428FA97A73D304E91AA59E09D526869" ma:contentTypeVersion="0" ma:contentTypeDescription="Create a new document." ma:contentTypeScope="" ma:versionID="5184d92e947fddf07e6b6109215ca8be">
  <xsd:schema xmlns:xsd="http://www.w3.org/2001/XMLSchema" xmlns:xs="http://www.w3.org/2001/XMLSchema" xmlns:p="http://schemas.microsoft.com/office/2006/metadata/properties" targetNamespace="http://schemas.microsoft.com/office/2006/metadata/properties" ma:root="true" ma:fieldsID="8022916f55ab85163ee9a5069dec31d5">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C69AF5A-C63E-4E3E-821D-D66D815E3725}">
  <ds:schemaRefs>
    <ds:schemaRef ds:uri="http://schemas.microsoft.com/sharepoint/v3/contenttype/forms"/>
  </ds:schemaRefs>
</ds:datastoreItem>
</file>

<file path=customXml/itemProps2.xml><?xml version="1.0" encoding="utf-8"?>
<ds:datastoreItem xmlns:ds="http://schemas.openxmlformats.org/officeDocument/2006/customXml" ds:itemID="{53FC0B01-7E98-4633-A4D4-301D890C7458}">
  <ds:schemaRefs>
    <ds:schemaRef ds:uri="http://purl.org/dc/dcmitype/"/>
    <ds:schemaRef ds:uri="http://schemas.microsoft.com/office/infopath/2007/PartnerControls"/>
    <ds:schemaRef ds:uri="http://schemas.microsoft.com/office/2006/documentManagement/types"/>
    <ds:schemaRef ds:uri="http://purl.org/dc/elements/1.1/"/>
    <ds:schemaRef ds:uri="http://schemas.microsoft.com/office/2006/metadata/properties"/>
    <ds:schemaRef ds:uri="http://purl.org/dc/terms/"/>
    <ds:schemaRef ds:uri="http://schemas.openxmlformats.org/package/2006/metadata/core-properties"/>
    <ds:schemaRef ds:uri="http://www.w3.org/XML/1998/namespace"/>
  </ds:schemaRefs>
</ds:datastoreItem>
</file>

<file path=customXml/itemProps3.xml><?xml version="1.0" encoding="utf-8"?>
<ds:datastoreItem xmlns:ds="http://schemas.openxmlformats.org/officeDocument/2006/customXml" ds:itemID="{2B2DE8A8-9F7C-444A-A54C-B908DB2D8D0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vt:i4>
      </vt:variant>
    </vt:vector>
  </HeadingPairs>
  <TitlesOfParts>
    <vt:vector size="12" baseType="lpstr">
      <vt:lpstr>Legenda</vt:lpstr>
      <vt:lpstr>Indicatori High_priority</vt:lpstr>
      <vt:lpstr>Indicatori Statistici</vt:lpstr>
      <vt:lpstr>Indicatori Qualitativi</vt:lpstr>
      <vt:lpstr>Indicatore Simulativi</vt:lpstr>
      <vt:lpstr>Indicatori Tecnici</vt:lpstr>
      <vt:lpstr>IND_CANCELLATI</vt:lpstr>
      <vt:lpstr>BR</vt:lpstr>
      <vt:lpstr>Decision_List</vt:lpstr>
      <vt:lpstr>Matrix</vt:lpstr>
      <vt:lpstr>Eccezioni</vt:lpstr>
      <vt:lpstr>Eccezioni!Criteria</vt:lpstr>
    </vt:vector>
  </TitlesOfParts>
  <Company>Accenture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Monaco, Fernando</dc:creator>
  <cp:lastModifiedBy>Dessi, Michele</cp:lastModifiedBy>
  <dcterms:created xsi:type="dcterms:W3CDTF">2015-11-12T08:19:51Z</dcterms:created>
  <dcterms:modified xsi:type="dcterms:W3CDTF">2017-06-29T09:22:03Z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0x010100D428FA97A73D304E91AA59E09D526869</vt:lpwstr>
  </property>
</Properties>
</file>