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Questa_cartella_di_lavoro" hidePivotFieldList="1" defaultThemeVersion="124226"/>
  <mc:AlternateContent xmlns:mc="http://schemas.openxmlformats.org/markup-compatibility/2006">
    <mc:Choice Requires="x15">
      <x15ac:absPath xmlns:x15ac="http://schemas.microsoft.com/office/spreadsheetml/2010/11/ac" url="C:\Users\francesca.petrilli\Documents\INTESA\EARLY WARNING\ESTERO\KOPER\TRE ITA EST\"/>
    </mc:Choice>
  </mc:AlternateContent>
  <bookViews>
    <workbookView xWindow="240" yWindow="80" windowWidth="20120" windowHeight="8000" activeTab="1"/>
  </bookViews>
  <sheets>
    <sheet name="Copertina" sheetId="4" r:id="rId1"/>
    <sheet name="Lista dei casi di test" sheetId="1" r:id="rId2"/>
    <sheet name="Sintesi" sheetId="2" r:id="rId3"/>
  </sheets>
  <definedNames>
    <definedName name="_xlnm.Print_Area" localSheetId="2">Sintesi!$O$10</definedName>
  </definedNames>
  <calcPr calcId="162913"/>
  <pivotCaches>
    <pivotCache cacheId="5" r:id="rId4"/>
    <pivotCache cacheId="8" r:id="rId5"/>
  </pivotCaches>
</workbook>
</file>

<file path=xl/calcChain.xml><?xml version="1.0" encoding="utf-8"?>
<calcChain xmlns="http://schemas.openxmlformats.org/spreadsheetml/2006/main">
  <c r="G63" i="1" l="1"/>
  <c r="G64" i="1"/>
  <c r="G65" i="1"/>
  <c r="G66" i="1"/>
  <c r="G67" i="1"/>
  <c r="G68" i="1"/>
  <c r="G62" i="1"/>
  <c r="I5" i="2" l="1"/>
  <c r="J13" i="2"/>
  <c r="J11" i="2"/>
  <c r="D9" i="2"/>
  <c r="N12" i="2"/>
  <c r="H5" i="2"/>
  <c r="D8" i="2"/>
  <c r="J12" i="2"/>
  <c r="N11" i="2"/>
  <c r="J5" i="2" l="1"/>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<sst xmlns="http://schemas.openxmlformats.org/spreadsheetml/2006/main" count="592" uniqueCount="225">
  <si>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</si>
  <si>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</si>
  <si>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</si>
  <si>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</si>
  <si>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</si>
  <si>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</si>
  <si>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</si>
  <si>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</si>
  <si>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</si>
  <si>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</si>
  <si>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</si>
  <si>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</si>
  <si>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</si>
  <si>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Non classificato, Ad uso interno, Riservato</t>
  </si>
  <si>
    <t>Autorizzati</t>
  </si>
  <si>
    <t>Lista degli utenti autorizzati all'utilizzo di un documento riservato</t>
  </si>
  <si>
    <t>Autore</t>
  </si>
  <si>
    <t>Nome file</t>
  </si>
  <si>
    <t>Nome del file formato elettronico</t>
  </si>
  <si>
    <t>Versione</t>
  </si>
  <si>
    <t>01</t>
  </si>
  <si>
    <t>Stato</t>
  </si>
  <si>
    <t>Bozza, In approvazione, Approvato, Pubblicato,  In modifica</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</si>
  <si>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</si>
  <si>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</si>
  <si>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</si>
  <si>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</si>
  <si>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</si>
  <si>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</si>
  <si>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</si>
  <si>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Singoli nomi o nome della società di fornitori</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</si>
  <si>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</si>
  <si>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</si>
  <si>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</si>
  <si>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</si>
  <si>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</si>
  <si>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</si>
  <si>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</si>
  <si>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</si>
  <si>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</si>
  <si>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</si>
  <si>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</si>
  <si>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</si>
  <si>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</si>
  <si>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</si>
  <si>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</si>
  <si>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</si>
  <si>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</si>
  <si>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</si>
  <si>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</si>
  <si>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</si>
  <si>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</si>
  <si>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</si>
  <si>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</si>
  <si>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</si>
  <si>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</si>
  <si>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</si>
  <si>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</si>
  <si>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REQB0 - Indicators</t>
  </si>
  <si>
    <t xml:space="preserve">Indicator 1 - Days past due: For each Client Homogeneous NDG, assign the count of the number of days past due at the report date </t>
  </si>
  <si>
    <t>Error on Indicator 1 - Days past due. The conventional value is assigned for the cases: 
Indicator is missing</t>
  </si>
  <si>
    <t>Indicator 2 - Past Due &gt; 90: For each Client Homogeneous NDG, the indicator is “true” (value 1) in presence of days past due &gt; 90 on any facility at the debtor level, 0 otherwise</t>
  </si>
  <si>
    <t>Error on Indicator 2 - Past Due &gt; 90. The conventional value is assigned for the cases: 
Indicator is missing</t>
  </si>
  <si>
    <t>Indicator 8 - Account turnover oscillation: For each Client Homogeneous NDG, the indicator is the Ratio between the quaterly average and annual average of the sum of monthly inflows . The inflows are in current account.</t>
  </si>
  <si>
    <t>Error on Indicator 8 - Account turnover oscillation. The indicator indeterminate forms are handled, conventional value is assigned, for the cases: 
- DEN = 0 
- DEN is missing
- NUM is missing</t>
  </si>
  <si>
    <t>Error on Indicator 8 - Account turnover oscillation. The conventional value (cut-off value) is assigned in cases of Indicator is out of cut-off limit</t>
  </si>
  <si>
    <t>Indicator 13 - Business current accounts average balance - 12 months: For each Client Homogeneous NDG, the indicator is the average amount of the business account in the last 12 months. The amount is calculated at last day of the month (without overdraft).</t>
  </si>
  <si>
    <t>Error on Indicator 13 - Business current accounts average balance - 12 months. The conventional value is assigned for the cases: 
Indicator is missing</t>
  </si>
  <si>
    <t>Error on Indicator 13 - Business current accounts average balance - 12 months. The conventional value (cut-off value) is assigned in cases of Indicator is out of cut-off limit</t>
  </si>
  <si>
    <t>Indicator 14 - Number of business current accounts: For each Client Homogeneous NDG, the indicator is the number of business current accounts at client level.</t>
  </si>
  <si>
    <t>Error on Indicator 14 - Number of business current accounts. The conventional value is assigned for the cases: 
Indicator is missing</t>
  </si>
  <si>
    <t>Indicator 44 - Past due amount: For each Client Homogeneous NDG, assign the amount past due at the report date</t>
  </si>
  <si>
    <t>Error on Indicator 44 - Past due amount. The conventional value is assigned for the cases: 
Indicator is missing</t>
  </si>
  <si>
    <t>Error on Indicator 44 - Past due amount. The conventional value (cut-off value) is assigned in cases of Indicator is out of cut-off limit</t>
  </si>
  <si>
    <t>Indicator 58 - Months with overdue: For each Client Homogeneous NDG, assign the Continuous number of months with overdue in the last quarter</t>
  </si>
  <si>
    <t>Error on Indicator 58 - Months with overdue. The conventional value is assigned for the cases: 
Indicator is missing</t>
  </si>
  <si>
    <t>Indicator 60 - Current accounts average inflows - last 12 months: For each Client Homogeneous NDG, assign the value of Average inflows of all business accounts in the last 12 months</t>
  </si>
  <si>
    <t>Error on Indicator 60 - Current accounts average inflows - last 12 months. The conventional value is assigned for the cases: 
Indicator is missing</t>
  </si>
  <si>
    <t>Indicator 172 - Decrease in current accounts inflows in last month: For each Client Homogeneous NDG, the indicator is "true" (value 1) if Sum of inflows in current accounts_month t &lt; Sum of inflows in current accounts_month t-1, 0 otherwise</t>
  </si>
  <si>
    <t>Error on Indicator 172 - Decrease in current accounts inflows in last month. The conventional value is assigned for the cases: 
Indicator is missing</t>
  </si>
  <si>
    <t>Indicator 173 - Decrease in outflows in current accounts in last month: For each Client Homogeneous NDG, the indicator is "true" (value 1) if Sum of outflows from current accounts_month t &lt; Sum of outflows from current accounts_month t-1, 0 otherwise</t>
  </si>
  <si>
    <t>Error on Indicator 173 - Decrease in outflows in current accounts in last month. The conventional value is assigned for the cases: 
Indicator is missing</t>
  </si>
  <si>
    <t>Indicator 187 - Monthly cumulated inflows amount in current accounts- variation in the last month: For each Client Homogeneous NDG, assign the value from formula: ((Sum of inflows in current account over the month_month t)/(Sum of inflows in current account over the month_month t-1))-1</t>
  </si>
  <si>
    <t>Error on Indicator 187 - Monthly cumulated inflows amount in current accounts- variation in the last month. The indicator indeterminate forms are handled, conventional value is assigned, for the cases: 
- DEN = 0 
- DEN is missing
- NUM is missing</t>
  </si>
  <si>
    <t>Indicator 193 - Amount of unpaid overdue - loans: For each Client Homogeneous NDG, assign the amount overdue for loans</t>
  </si>
  <si>
    <t>Error on Indicator 193 - Amount of unpaid overdue - loans. The conventional value is assigned for the cases: 
Indicator is missing</t>
  </si>
  <si>
    <t>Indicator 213 - Total number of days in blockade in last six months: For each Client Homogeneous NDG, assign the total number of days in blockade in last 6 months</t>
  </si>
  <si>
    <t>Error on Indicator 213 - Total number of days in blockade in last six months. The conventional value is assigned for the cases: 
Indicator is missing</t>
  </si>
  <si>
    <t>Error on Indicator 213 - Total number of days in blockade in last six months. The conventional value (cut-off value) is assigned in cases of Indicator is out of cut-off limit</t>
  </si>
  <si>
    <t>The values are correctly reported by SNDG in the test subset</t>
  </si>
  <si>
    <t>The conventional values are correctly reported by SNDG in the test subset</t>
  </si>
  <si>
    <t>ko</t>
  </si>
  <si>
    <t>BR01</t>
  </si>
  <si>
    <t>BR08</t>
  </si>
  <si>
    <t>BR15</t>
  </si>
  <si>
    <t>BR16</t>
  </si>
  <si>
    <t>Indicator 9 - Delta turnover: For each Client Homogeneous NDG, assign the value from the formula (Sales/sales_t-1)-1</t>
  </si>
  <si>
    <t>Error on Indicator 9 - Delta turnover. The indicator indeterminate forms are handled, conventional value is assigned, for the cases: 
- DEN = 0 
- DEN is missing
- NUM is missing</t>
  </si>
  <si>
    <t>Indicator 20 - Missing financial statements: For each Client Homogeneous NDG, the indicator is "true" (value 1) if client financial statements related to the previous closed financial year are missing, otherwise the field is null.</t>
  </si>
  <si>
    <t>Error on Indicator 20 - Missing financial statements. The conventional value is assigned for the cases: 
Indicator is missing</t>
  </si>
  <si>
    <t>Indicator 35 - Delta equity: For each Client Homogeneous NDG, assign the value from the formula: (Equity/Equity_t-1)-1</t>
  </si>
  <si>
    <t>Error on Indicator 35 - Delta equity. The indicator indeterminate forms are handled, conventional value is assigned, for the cases: 
- DEN = 0 
- DEN is missing
- NUM is missing</t>
  </si>
  <si>
    <t>Indicator 51 - Overdraft: For each Client Homogeneous NDG, the indicator is "true" (value 1) in presence of overdraft amount &gt; 0, 0 otherwise</t>
  </si>
  <si>
    <t>Error on Indicator 51 - Overdraft. The conventional value is assigned for the cases: 
Indicator is missing</t>
  </si>
  <si>
    <t xml:space="preserve">Indicator 55 - Forborne NPE: For each Client Homogeneous NDG, the indicator is "true" (value 1) in presence of amount of all exposures that would be defined as forborne NPE as defined in EBA/ITS/2013/03&gt;0, 0 otherwise </t>
  </si>
  <si>
    <t>Error on Indicator 55 - Forborne NPE. The conventional value is assigned for the cases: 
Indicator is missing</t>
  </si>
  <si>
    <t>Indicator 219 - Monitoring rating: For each Client Homogeneous NDG, the indicator shows the  internal rating grade</t>
  </si>
  <si>
    <t>Error on Indicator 219 - Monitoring rating. The conventional value is assigned for the cases: 
Indicator is missing</t>
  </si>
  <si>
    <t>BR02</t>
  </si>
  <si>
    <t>BR03</t>
  </si>
  <si>
    <t>BR04</t>
  </si>
  <si>
    <t>BR05</t>
  </si>
  <si>
    <t>BR06</t>
  </si>
  <si>
    <t>BR07</t>
  </si>
  <si>
    <t>BR09</t>
  </si>
  <si>
    <t>BR10</t>
  </si>
  <si>
    <t>BR11</t>
  </si>
  <si>
    <t>BR12</t>
  </si>
  <si>
    <t>BR13</t>
  </si>
  <si>
    <t>BR14</t>
  </si>
  <si>
    <t>Corporate</t>
  </si>
  <si>
    <t>Small/Micro</t>
  </si>
  <si>
    <t>Corporate/(Small/Micro)</t>
  </si>
  <si>
    <t>Exception1</t>
  </si>
  <si>
    <t>Exception2</t>
  </si>
  <si>
    <t>Exception3</t>
  </si>
  <si>
    <t>Exception5</t>
  </si>
  <si>
    <t>Exception6</t>
  </si>
  <si>
    <t>Corretta accensione della BR01</t>
  </si>
  <si>
    <t>Corretta accensione della BR02</t>
  </si>
  <si>
    <t>Corretta accensione della BR03</t>
  </si>
  <si>
    <t>Corretta accensione della BR04</t>
  </si>
  <si>
    <t>Corretta accensione della BR05</t>
  </si>
  <si>
    <t>Corretta accensione della BR06</t>
  </si>
  <si>
    <t>Corretta accensione della BR07</t>
  </si>
  <si>
    <t>Corretta accensione della BR08</t>
  </si>
  <si>
    <t>Corretta accensione della BR09</t>
  </si>
  <si>
    <t>Corretta accensione della BR10</t>
  </si>
  <si>
    <t>Corretta accensione della BR11</t>
  </si>
  <si>
    <t>Corretta accensione della BR12</t>
  </si>
  <si>
    <t>Corretta accensione della BR13</t>
  </si>
  <si>
    <t>Corretta accensione della BR14</t>
  </si>
  <si>
    <t>Corretta accensione della BR15</t>
  </si>
  <si>
    <t>Corretta accensione della BR16</t>
  </si>
  <si>
    <t>Check rule of AQR Trigger for o “BR15: Past due public creditors / employees Equals TRUE” or “BR16: Bond Trade Suspended Equals TRUE”</t>
  </si>
  <si>
    <t>Check rule of Missing Financial Statements for "BR03: Missing Financial Statement Equals TRUE"</t>
  </si>
  <si>
    <t>Check rule of Other AQR for "BR03: Missing Financial Statement = 0 AND BR04: Monitoring Rating Equals P4 AND (BR05: Delta Equity &lt; -70%  OR BR06: Delta Turnover Corporate &lt;-50% OR BR10: DSCR&lt;40,2% OR BR11: Group bankruptcy Equals TRUE OR BR12: Overdraft Equals TRUE)"</t>
  </si>
  <si>
    <t>Check rule of Other AQR for "BR03: Missing Financial Statement = 0 AND BR12: Overdraft Equals TRUE AND (BR05: Delta Equity &lt; -70% OR BR07: Delta Turnover Small/Micro &lt;-70%)"</t>
  </si>
  <si>
    <t>Check rule of Guarantor/collateral insolvent/bankrupt for "BR14_Guarantor/collateral provider insolvent/bankrupt Equals TRUE AND "</t>
  </si>
  <si>
    <t>Check rule of Missing Financial Statements for"BR13: Change of headquarters Equals TRUE BR03: Missing Financial Statement = 0 AND (BR04: Monitoring Rating Not Equals P4 OR (BR05: Delta Equity &gt;= -70%  OR BR06: Delta Turnover Corporate &gt;=-50% OR BR10: DSCR&gt;=40,2% OR BR11: Group bankruptcy Not Equals TRUE))"</t>
  </si>
  <si>
    <t>Check rule of Change of Headquarter for "BR13: Change of headquarters Equals TRUE BR03: Missing Financial Statement = 0 AND (Overdraft Not Equals TRUE OR (BR05: Delta Equity &gt;= -70%  OR Delta Turnover SmallMicro &gt;= -70% ))"</t>
  </si>
  <si>
    <t>Check condition DPD &gt; 90 Equals TRUE</t>
  </si>
  <si>
    <t xml:space="preserve"> Check condition Forborne NPE Equals TRUE</t>
  </si>
  <si>
    <t>Check condition Missing Financial Statement Equals TRUE</t>
  </si>
  <si>
    <t>Check condition Monitoring Rating Equals P4</t>
  </si>
  <si>
    <t>Check condition Delta Equity &lt; -70%</t>
  </si>
  <si>
    <t>Check condition Delta Turnover Corporate &lt; -50%</t>
  </si>
  <si>
    <t>Check condition Delta Turnover SmallMicro &lt; -70%</t>
  </si>
  <si>
    <t>Check condition Materiality threshold Equals TRUE</t>
  </si>
  <si>
    <t>Check condition Bankruptcy proceedings started on the debtor Equals TRUE</t>
  </si>
  <si>
    <t>Check condition Debt Service Coverage Ratio &lt; 40,2%</t>
  </si>
  <si>
    <t>Check condition Group bankruptcy Equals TRUE</t>
  </si>
  <si>
    <t>Check condition Overdraft Equals TRUE</t>
  </si>
  <si>
    <t>Check condition Change of headquarters Equals TRUE</t>
  </si>
  <si>
    <t>Check condition Guarantor/collateral provider insolvent/bankrupt Equals TRUE</t>
  </si>
  <si>
    <t>Check condition Past due public creditors / employees Equals TRUE</t>
  </si>
  <si>
    <t>Check condition Bond Trade Suspended Equals TRUE</t>
  </si>
  <si>
    <t>Indicators</t>
  </si>
  <si>
    <t>Business Rules</t>
  </si>
  <si>
    <t>Exception</t>
  </si>
  <si>
    <t>EWS App</t>
  </si>
  <si>
    <t>Indicator 1</t>
  </si>
  <si>
    <t>Error Indicator 1</t>
  </si>
  <si>
    <t>Indicator 2</t>
  </si>
  <si>
    <t>Error Indicator 2</t>
  </si>
  <si>
    <t>Indicator 8</t>
  </si>
  <si>
    <t>Error Indicator 8</t>
  </si>
  <si>
    <t>Indicator 9</t>
  </si>
  <si>
    <t>Error Indicator 9</t>
  </si>
  <si>
    <t>Indicator 13</t>
  </si>
  <si>
    <t>Error Indicator 13</t>
  </si>
  <si>
    <t>Indicator 14</t>
  </si>
  <si>
    <t>Error Indicator 14</t>
  </si>
  <si>
    <t>Indicator 20</t>
  </si>
  <si>
    <t>Error Indicator 20</t>
  </si>
  <si>
    <t>Indicator 35</t>
  </si>
  <si>
    <t>Error Indicator 35</t>
  </si>
  <si>
    <t>Indicator 44</t>
  </si>
  <si>
    <t>Error Indicator 44</t>
  </si>
  <si>
    <t>Error Indicator 51</t>
  </si>
  <si>
    <t>Error Indicator 55</t>
  </si>
  <si>
    <t>Error Indicator 58</t>
  </si>
  <si>
    <t>Error Indicator 60</t>
  </si>
  <si>
    <t>Indicator 51</t>
  </si>
  <si>
    <t>Indicator 55</t>
  </si>
  <si>
    <t>Indicator 58</t>
  </si>
  <si>
    <t>Indicator 60</t>
  </si>
  <si>
    <t>Indicator 172</t>
  </si>
  <si>
    <t>Error Indicator 172</t>
  </si>
  <si>
    <t>Indicator 173</t>
  </si>
  <si>
    <t>Error Indicator 173</t>
  </si>
  <si>
    <t>Indicator 187</t>
  </si>
  <si>
    <t>Error Indicator 187</t>
  </si>
  <si>
    <t>Indicator 193</t>
  </si>
  <si>
    <t>Error Indicator 193</t>
  </si>
  <si>
    <t>Indicator 213</t>
  </si>
  <si>
    <t>Error Indicator 213</t>
  </si>
  <si>
    <t>Indicator 219</t>
  </si>
  <si>
    <t>Error Indicator 219</t>
  </si>
  <si>
    <t>Business Rule 1</t>
  </si>
  <si>
    <t>Business Rule 2</t>
  </si>
  <si>
    <t>Business Rule 3</t>
  </si>
  <si>
    <t>Business Rule 4</t>
  </si>
  <si>
    <t>Business Rule 5</t>
  </si>
  <si>
    <t>Business Rule 6</t>
  </si>
  <si>
    <t>Business Rule 7</t>
  </si>
  <si>
    <t>Business Rule 8</t>
  </si>
  <si>
    <t>Business Rule 9</t>
  </si>
  <si>
    <t>Business Rule 10</t>
  </si>
  <si>
    <t>Business Rule 11</t>
  </si>
  <si>
    <t>Business Rule 12</t>
  </si>
  <si>
    <t>Business Rule 13</t>
  </si>
  <si>
    <t>Business Rule 14</t>
  </si>
  <si>
    <t>Business Rule 15</t>
  </si>
  <si>
    <t>Business Rule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</si>
</sst>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9"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10"/>
      <name val="Arial"/>
      <family val="2"/>
    </font>
    <font>
      <sz val="10"/>
      <color theme="1"/>
      <name val="Arial"/>
      <family val="2"/>
    </font>
  </fonts>
  <fills count="10">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5">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s>
  <cellStyleXfs count="2">
    <xf numFmtId="0" fontId="0" fillId="0" borderId="0"/>
    <xf numFmtId="9" fontId="11" fillId="0" borderId="0" applyFont="0" applyFill="0" applyBorder="0" applyAlignment="0" applyProtection="0"/>
  </cellStyleXfs>
  <cellXfs count="113">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3"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2" fillId="0" borderId="34" xfId="0" applyFont="1" applyFill="1" applyBorder="1" applyAlignment="1">
      <alignment horizontal="center" vertical="center"/>
    </xf>
    <xf numFmtId="0" fontId="12"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16" fillId="3" borderId="14" xfId="0" applyFont="1" applyFill="1" applyBorder="1" applyAlignment="1">
      <alignment horizontal="center" vertical="center"/>
    </xf>
    <xf numFmtId="0" fontId="15" fillId="0" borderId="14" xfId="0" applyFont="1" applyFill="1" applyBorder="1" applyAlignment="1">
      <alignment horizontal="center" vertical="center"/>
    </xf>
    <xf numFmtId="0" fontId="17" fillId="0" borderId="14" xfId="0" applyFont="1" applyFill="1" applyBorder="1" applyAlignment="1" applyProtection="1">
      <alignment vertical="top" wrapText="1"/>
      <protection locked="0"/>
    </xf>
    <xf numFmtId="14" fontId="15" fillId="0" borderId="14" xfId="0" applyNumberFormat="1" applyFont="1" applyFill="1" applyBorder="1" applyAlignment="1">
      <alignment horizontal="center" vertical="center"/>
    </xf>
    <xf numFmtId="0" fontId="0" fillId="0" borderId="0" xfId="0" applyAlignment="1">
      <alignment horizontal="center" vertical="center"/>
    </xf>
    <xf numFmtId="0" fontId="15" fillId="0" borderId="0" xfId="0" applyFont="1" applyBorder="1" applyAlignment="1">
      <alignment horizontal="center" vertical="center"/>
    </xf>
    <xf numFmtId="0" fontId="15" fillId="0" borderId="0" xfId="0" applyFont="1" applyFill="1" applyBorder="1" applyAlignment="1">
      <alignment horizontal="center" vertical="center"/>
    </xf>
    <xf numFmtId="14" fontId="15" fillId="0" borderId="0" xfId="0" applyNumberFormat="1" applyFont="1" applyBorder="1" applyAlignment="1">
      <alignment horizontal="center" vertical="center"/>
    </xf>
    <xf numFmtId="164" fontId="17" fillId="0" borderId="14" xfId="0" applyNumberFormat="1" applyFont="1" applyFill="1" applyBorder="1" applyAlignment="1" applyProtection="1">
      <alignment horizontal="left" vertical="top"/>
      <protection locked="0"/>
    </xf>
    <xf numFmtId="0" fontId="18" fillId="0" borderId="14" xfId="0" applyFont="1" applyFill="1" applyBorder="1" applyAlignment="1" applyProtection="1">
      <alignment vertical="top" wrapText="1"/>
      <protection locked="0"/>
    </xf>
    <xf numFmtId="0" fontId="0" fillId="0" borderId="14" xfId="0" applyBorder="1" applyAlignment="1">
      <alignment horizontal="center" vertical="center"/>
    </xf>
    <xf numFmtId="0" fontId="0" fillId="0" borderId="14" xfId="0" applyBorder="1" applyAlignment="1">
      <alignment horizontal="left" vertical="center"/>
    </xf>
    <xf numFmtId="14" fontId="0" fillId="0" borderId="14" xfId="0" applyNumberFormat="1" applyBorder="1" applyAlignment="1">
      <alignment horizontal="center" vertical="center"/>
    </xf>
    <xf numFmtId="0" fontId="0" fillId="0" borderId="14" xfId="0" applyFill="1" applyBorder="1" applyAlignment="1">
      <alignment horizontal="center" vertical="center"/>
    </xf>
    <xf numFmtId="0" fontId="8" fillId="0" borderId="0" xfId="0" applyFont="1" applyBorder="1"/>
    <xf numFmtId="0" fontId="8" fillId="0" borderId="0" xfId="0" applyFont="1" applyBorder="1" applyAlignment="1">
      <alignment wrapText="1"/>
    </xf>
    <xf numFmtId="0" fontId="7" fillId="0" borderId="14" xfId="0" applyFont="1" applyBorder="1"/>
    <xf numFmtId="0" fontId="3" fillId="0" borderId="14" xfId="0" applyFont="1" applyBorder="1"/>
    <xf numFmtId="14" fontId="3" fillId="0" borderId="15" xfId="0" applyNumberFormat="1" applyFont="1" applyBorder="1" applyAlignment="1">
      <alignment horizontal="left"/>
    </xf>
    <xf numFmtId="0" fontId="3" fillId="0" borderId="17" xfId="0" applyFont="1" applyBorder="1" applyAlignment="1">
      <alignment horizontal="left"/>
    </xf>
    <xf numFmtId="0" fontId="3" fillId="0" borderId="16" xfId="0" applyFont="1" applyBorder="1" applyAlignment="1">
      <alignment horizontal="left"/>
    </xf>
    <xf numFmtId="0" fontId="3" fillId="0" borderId="15" xfId="0" quotePrefix="1" applyFont="1" applyBorder="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14" fillId="2" borderId="14" xfId="0" applyFont="1" applyFill="1" applyBorder="1" applyAlignment="1">
      <alignment horizontal="center" vertical="center"/>
    </xf>
    <xf numFmtId="0" fontId="15" fillId="7" borderId="14" xfId="0" applyFont="1"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0" fillId="0" borderId="14" xfId="0" applyBorder="1" applyAlignment="1">
      <alignment wrapText="1"/>
    </xf>
    <xf numFmtId="0" fontId="15" fillId="0" borderId="0" xfId="0" applyFont="1" applyBorder="1" applyAlignment="1">
      <alignment horizontal="center" vertical="center" wrapText="1"/>
    </xf>
  </cellXfs>
  <cellStyles count="2">
    <cellStyle name="Normal" xfId="0" builtinId="0"/>
    <cellStyle name="Percent" xfId="1" builtinId="5"/>
  </cellStyles>
  <dxfs count="102">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
      <font>
        <color rgb="FFFF0000"/>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Petrilli, Francesca" refreshedDate="42705.801070138892" createdVersion="4" refreshedVersion="6" minRefreshableVersion="3" recordCount="66">
  <cacheSource type="worksheet">
    <worksheetSource ref="A3:L1048576" sheet="Lista dei casi di test"/>
  </cacheSource>
  <cacheFields count="12">
    <cacheField name="Applicazione" numFmtId="0">
      <sharedItems containsNonDate="0" containsString="0" containsBlank="1"/>
    </cacheField>
    <cacheField name="ID" numFmtId="0">
      <sharedItems containsString="0" containsBlank="1" containsNumber="1" containsInteger="1" minValue="1" maxValue="65"/>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String="0" containsBlank="1"/>
    </cacheField>
    <cacheField name="Verifica DSI" numFmtId="0">
      <sharedItems containsNonDate="0" containsBlank="1" count="4">
        <m/>
        <s v="ok" u="1"/>
        <s v="Ko" u="1"/>
        <s v="Non verificato" u="1"/>
      </sharedItems>
    </cacheField>
    <cacheField name="Incorenza stati" numFmtId="0">
      <sharedItems containsNonDate="0" containsBlank="1" count="4">
        <m/>
        <s v="Non coerente" u="1"/>
        <s v="Coerente" u="1"/>
        <s v="Non applicabile"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etrilli, Francesca" refreshedDate="42705.801070949077" createdVersion="4" refreshedVersion="6" minRefreshableVersion="3" recordCount="66">
  <cacheSource type="worksheet">
    <worksheetSource ref="A3:K1048576" sheet="Lista dei casi di test"/>
  </cacheSource>
  <cacheFields count="11">
    <cacheField name="Applicazione" numFmtId="0">
      <sharedItems containsNonDate="0" containsString="0" containsBlank="1"/>
    </cacheField>
    <cacheField name="ID" numFmtId="0">
      <sharedItems containsString="0" containsBlank="1" containsNumber="1" containsInteger="1" minValue="1" maxValue="65"/>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String="0" containsBlank="1"/>
    </cacheField>
    <cacheField name="Verifica DSI"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m/>
    <n v="1"/>
    <m/>
    <m/>
    <s v="REQB0 - Indicators"/>
    <s v="Indicator 1 - Days past due: For each Client Homogeneous NDG, assign the count of the number of days past due at the report date "/>
    <s v="The values are correctly reported by SNDG in the test subset"/>
    <m/>
    <s v="Ok"/>
    <m/>
    <x v="0"/>
    <x v="0"/>
  </r>
  <r>
    <m/>
    <n v="2"/>
    <m/>
    <m/>
    <s v="REQB0 - Indicators"/>
    <s v="Error on Indicator 1 - Days past due. The conventional value is assigned for the cases: _x000a_Indicator is missing"/>
    <s v="The conventional values are correctly reported by SNDG in the test subset"/>
    <m/>
    <s v="Ok"/>
    <m/>
    <x v="0"/>
    <x v="0"/>
  </r>
  <r>
    <m/>
    <n v="3"/>
    <m/>
    <m/>
    <s v="REQB0 - Indicators"/>
    <s v="Indicator 2 - Past Due &gt; 90: For each Client Homogeneous NDG, the indicator is “true” (value 1) in presence of days past due &gt; 90 on any facility at the debtor level, 0 otherwise"/>
    <s v="The values are correctly reported by SNDG in the test subset"/>
    <m/>
    <s v="Ok"/>
    <m/>
    <x v="0"/>
    <x v="0"/>
  </r>
  <r>
    <m/>
    <n v="4"/>
    <m/>
    <m/>
    <s v="REQB0 - Indicators"/>
    <s v="Error on Indicator 2 - Past Due &gt; 90. The conventional value is assigned for the cases: _x000a_Indicator is missing"/>
    <s v="The conventional values are correctly reported by SNDG in the test subset"/>
    <m/>
    <s v="Ok"/>
    <m/>
    <x v="0"/>
    <x v="0"/>
  </r>
  <r>
    <m/>
    <n v="5"/>
    <m/>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s v="Ok"/>
    <m/>
    <x v="0"/>
    <x v="0"/>
  </r>
  <r>
    <m/>
    <n v="6"/>
    <m/>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s v="Ok"/>
    <m/>
    <x v="0"/>
    <x v="0"/>
  </r>
  <r>
    <m/>
    <n v="7"/>
    <m/>
    <m/>
    <s v="REQB0 - Indicators"/>
    <s v="Error on Indicator 8 - Account turnover oscillation. The conventional value (cut-off value) is assigned in cases of Indicator is out of cut-off limit"/>
    <s v="The conventional values are correctly reported by SNDG in the test subset"/>
    <m/>
    <s v="Ok"/>
    <m/>
    <x v="0"/>
    <x v="0"/>
  </r>
  <r>
    <m/>
    <n v="8"/>
    <m/>
    <m/>
    <s v="REQB0 - Indicators"/>
    <s v="Indicator 9 - Delta turnover: For each Client Homogeneous NDG, assign the value from the formula (Sales/sales_t-1)-1"/>
    <s v="The values are correctly reported by SNDG in the test subset"/>
    <m/>
    <s v="Ok"/>
    <m/>
    <x v="0"/>
    <x v="0"/>
  </r>
  <r>
    <m/>
    <n v="9"/>
    <m/>
    <m/>
    <s v="REQB0 - Indicators"/>
    <s v="Error on Indicator 9 - Delta turnover. The indicator indeterminate forms are handled, conventional value is assigned, for the cases: _x000a_- DEN = 0 _x000a_- DEN is missing_x000a_- NUM is missing"/>
    <s v="The conventional values are correctly reported by SNDG in the test subset"/>
    <m/>
    <s v="Ok"/>
    <m/>
    <x v="0"/>
    <x v="0"/>
  </r>
  <r>
    <m/>
    <n v="10"/>
    <m/>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s v="Ok"/>
    <m/>
    <x v="0"/>
    <x v="0"/>
  </r>
  <r>
    <m/>
    <n v="11"/>
    <m/>
    <m/>
    <s v="REQB0 - Indicators"/>
    <s v="Error on Indicator 13 - Business current accounts average balance - 12 months. The conventional value is assigned for the cases: _x000a_Indicator is missing"/>
    <s v="The conventional values are correctly reported by SNDG in the test subset"/>
    <m/>
    <s v="Ok"/>
    <m/>
    <x v="0"/>
    <x v="0"/>
  </r>
  <r>
    <m/>
    <n v="12"/>
    <m/>
    <m/>
    <s v="REQB0 - Indicators"/>
    <s v="Error on Indicator 13 - Business current accounts average balance - 12 months. The conventional value (cut-off value) is assigned in cases of Indicator is out of cut-off limit"/>
    <s v="The conventional values are correctly reported by SNDG in the test subset"/>
    <m/>
    <s v="Ok"/>
    <m/>
    <x v="0"/>
    <x v="0"/>
  </r>
  <r>
    <m/>
    <n v="13"/>
    <m/>
    <m/>
    <s v="REQB0 - Indicators"/>
    <s v="Indicator 14 - Number of business current accounts: For each Client Homogeneous NDG, the indicator is the number of business current accounts at client level."/>
    <s v="The values are correctly reported by SNDG in the test subset"/>
    <m/>
    <s v="Ok"/>
    <m/>
    <x v="0"/>
    <x v="0"/>
  </r>
  <r>
    <m/>
    <n v="14"/>
    <m/>
    <m/>
    <s v="REQB0 - Indicators"/>
    <s v="Error on Indicator 14 - Number of business current accounts. The conventional value is assigned for the cases: _x000a_Indicator is missing"/>
    <s v="The conventional values are correctly reported by SNDG in the test subset"/>
    <m/>
    <s v="Ok"/>
    <m/>
    <x v="0"/>
    <x v="0"/>
  </r>
  <r>
    <m/>
    <n v="15"/>
    <m/>
    <m/>
    <s v="REQB0 - Indicators"/>
    <s v="Indicator 20 - Missing financial statements: For each Client Homogeneous NDG, the indicator is &quot;true&quot; (value 1) if client financial statements related to the previous closed financial year are missing, otherwise the field is null."/>
    <s v="The values are correctly reported by SNDG in the test subset"/>
    <m/>
    <s v="Ok"/>
    <m/>
    <x v="0"/>
    <x v="0"/>
  </r>
  <r>
    <m/>
    <n v="16"/>
    <m/>
    <m/>
    <s v="REQB0 - Indicators"/>
    <s v="Error on Indicator 20 - Missing financial statements. The conventional value is assigned for the cases: _x000a_Indicator is missing"/>
    <s v="The conventional values are correctly reported by SNDG in the test subset"/>
    <m/>
    <s v="Ok"/>
    <m/>
    <x v="0"/>
    <x v="0"/>
  </r>
  <r>
    <m/>
    <n v="17"/>
    <m/>
    <m/>
    <s v="REQB0 - Indicators"/>
    <s v="Indicator 35 - Delta equity: For each Client Homogeneous NDG, assign the value from the formula: (Equity/Equity_t-1)-1"/>
    <s v="The values are correctly reported by SNDG in the test subset"/>
    <m/>
    <s v="Ok"/>
    <m/>
    <x v="0"/>
    <x v="0"/>
  </r>
  <r>
    <m/>
    <n v="18"/>
    <m/>
    <m/>
    <s v="REQB0 - Indicators"/>
    <s v="Error on Indicator 35 - Delta equity. The indicator indeterminate forms are handled, conventional value is assigned, for the cases: _x000a_- DEN = 0 _x000a_- DEN is missing_x000a_- NUM is missing"/>
    <s v="The conventional values are correctly reported by SNDG in the test subset"/>
    <m/>
    <s v="Ok"/>
    <m/>
    <x v="0"/>
    <x v="0"/>
  </r>
  <r>
    <m/>
    <n v="19"/>
    <m/>
    <m/>
    <s v="REQB0 - Indicators"/>
    <s v="Indicator 44 - Past due amount: For each Client Homogeneous NDG, assign the amount past due at the report date"/>
    <s v="The values are correctly reported by SNDG in the test subset"/>
    <m/>
    <s v="Ok"/>
    <m/>
    <x v="0"/>
    <x v="0"/>
  </r>
  <r>
    <m/>
    <n v="20"/>
    <m/>
    <m/>
    <s v="REQB0 - Indicators"/>
    <s v="Error on Indicator 44 - Past due amount. The conventional value is assigned for the cases: _x000a_Indicator is missing"/>
    <s v="The conventional values are correctly reported by SNDG in the test subset"/>
    <m/>
    <s v="Ok"/>
    <m/>
    <x v="0"/>
    <x v="0"/>
  </r>
  <r>
    <m/>
    <n v="21"/>
    <m/>
    <m/>
    <s v="REQB0 - Indicators"/>
    <s v="Error on Indicator 44 - Past due amount. The conventional value (cut-off value) is assigned in cases of Indicator is out of cut-off limit"/>
    <s v="The conventional values are correctly reported by SNDG in the test subset"/>
    <m/>
    <s v="Ok"/>
    <m/>
    <x v="0"/>
    <x v="0"/>
  </r>
  <r>
    <m/>
    <n v="22"/>
    <m/>
    <m/>
    <s v="REQB0 - Indicators"/>
    <s v="Indicator 51 - Overdraft: For each Client Homogeneous NDG, the indicator is &quot;true&quot; (value 1) in presence of overdraft amount &gt; 0, 0 otherwise"/>
    <s v="The values are correctly reported by SNDG in the test subset"/>
    <m/>
    <s v="Ok"/>
    <m/>
    <x v="0"/>
    <x v="0"/>
  </r>
  <r>
    <m/>
    <n v="23"/>
    <m/>
    <m/>
    <s v="REQB0 - Indicators"/>
    <s v="Error on Indicator 51 - Overdraft. The conventional value is assigned for the cases: _x000a_Indicator is missing"/>
    <s v="The conventional values are correctly reported by SNDG in the test subset"/>
    <m/>
    <s v="Ok"/>
    <m/>
    <x v="0"/>
    <x v="0"/>
  </r>
  <r>
    <m/>
    <n v="24"/>
    <m/>
    <m/>
    <s v="REQB0 - Indicators"/>
    <s v="Indicator 55 - Forborne NPE: For each Client Homogeneous NDG, the indicator is &quot;true&quot; (value 1) in presence of amount of all exposures that would be defined as forborne NPE as defined in EBA/ITS/2013/03&gt;0, 0 otherwise "/>
    <s v="The values are correctly reported by SNDG in the test subset"/>
    <m/>
    <s v="Ok"/>
    <m/>
    <x v="0"/>
    <x v="0"/>
  </r>
  <r>
    <m/>
    <n v="25"/>
    <m/>
    <m/>
    <s v="REQB0 - Indicators"/>
    <s v="Error on Indicator 55 - Forborne NPE. The conventional value is assigned for the cases: _x000a_Indicator is missing"/>
    <s v="The conventional values are correctly reported by SNDG in the test subset"/>
    <m/>
    <s v="Ok"/>
    <m/>
    <x v="0"/>
    <x v="0"/>
  </r>
  <r>
    <m/>
    <n v="26"/>
    <m/>
    <m/>
    <s v="REQB0 - Indicators"/>
    <s v="Indicator 58 - Months with overdue: For each Client Homogeneous NDG, assign the Continuous number of months with overdue in the last quarter"/>
    <s v="The values are correctly reported by SNDG in the test subset"/>
    <m/>
    <s v="Ok"/>
    <m/>
    <x v="0"/>
    <x v="0"/>
  </r>
  <r>
    <m/>
    <n v="27"/>
    <m/>
    <m/>
    <s v="REQB0 - Indicators"/>
    <s v="Error on Indicator 58 - Months with overdue. The conventional value is assigned for the cases: _x000a_Indicator is missing"/>
    <s v="The conventional values are correctly reported by SNDG in the test subset"/>
    <m/>
    <s v="Ok"/>
    <m/>
    <x v="0"/>
    <x v="0"/>
  </r>
  <r>
    <m/>
    <n v="28"/>
    <m/>
    <m/>
    <s v="REQB0 - Indicators"/>
    <s v="Indicator 60 - Current accounts average inflows - last 12 months: For each Client Homogeneous NDG, assign the value of Average inflows of all business accounts in the last 12 months"/>
    <s v="The values are correctly reported by SNDG in the test subset"/>
    <m/>
    <s v="Ok"/>
    <m/>
    <x v="0"/>
    <x v="0"/>
  </r>
  <r>
    <m/>
    <n v="29"/>
    <m/>
    <m/>
    <s v="REQB0 - Indicators"/>
    <s v="Error on Indicator 60 - Current accounts average inflows - last 12 months. The conventional value is assigned for the cases: _x000a_Indicator is missing"/>
    <s v="The conventional values are correctly reported by SNDG in the test subset"/>
    <m/>
    <s v="Ok"/>
    <m/>
    <x v="0"/>
    <x v="0"/>
  </r>
  <r>
    <m/>
    <n v="30"/>
    <m/>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s v="Ok"/>
    <m/>
    <x v="0"/>
    <x v="0"/>
  </r>
  <r>
    <m/>
    <n v="31"/>
    <m/>
    <m/>
    <s v="REQB0 - Indicators"/>
    <s v="Error on Indicator 172 - Decrease in current accounts inflows in last month. The conventional value is assigned for the cases: _x000a_Indicator is missing"/>
    <s v="The conventional values are correctly reported by SNDG in the test subset"/>
    <m/>
    <s v="Ok"/>
    <m/>
    <x v="0"/>
    <x v="0"/>
  </r>
  <r>
    <m/>
    <n v="32"/>
    <m/>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s v="Ok"/>
    <m/>
    <x v="0"/>
    <x v="0"/>
  </r>
  <r>
    <m/>
    <n v="33"/>
    <m/>
    <m/>
    <s v="REQB0 - Indicators"/>
    <s v="Error on Indicator 173 - Decrease in outflows in current accounts in last month. The conventional value is assigned for the cases: _x000a_Indicator is missing"/>
    <s v="The conventional values are correctly reported by SNDG in the test subset"/>
    <m/>
    <s v="Ok"/>
    <m/>
    <x v="0"/>
    <x v="0"/>
  </r>
  <r>
    <m/>
    <n v="34"/>
    <m/>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s v="Ok"/>
    <m/>
    <x v="0"/>
    <x v="0"/>
  </r>
  <r>
    <m/>
    <n v="35"/>
    <m/>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s v="Ok"/>
    <m/>
    <x v="0"/>
    <x v="0"/>
  </r>
  <r>
    <m/>
    <n v="36"/>
    <m/>
    <m/>
    <s v="REQB0 - Indicators"/>
    <s v="Indicator 193 - Amount of unpaid overdue - loans: For each Client Homogeneous NDG, assign the amount overdue for loans"/>
    <s v="The values are correctly reported by SNDG in the test subset"/>
    <m/>
    <s v="Ok"/>
    <m/>
    <x v="0"/>
    <x v="0"/>
  </r>
  <r>
    <m/>
    <n v="37"/>
    <m/>
    <m/>
    <s v="REQB0 - Indicators"/>
    <s v="Error on Indicator 193 - Amount of unpaid overdue - loans. The conventional value is assigned for the cases: _x000a_Indicator is missing"/>
    <s v="The conventional values are correctly reported by SNDG in the test subset"/>
    <m/>
    <s v="Ok"/>
    <m/>
    <x v="0"/>
    <x v="0"/>
  </r>
  <r>
    <m/>
    <n v="38"/>
    <m/>
    <m/>
    <s v="REQB0 - Indicators"/>
    <s v="Indicator 213 - Total number of days in blockade in last six months: For each Client Homogeneous NDG, assign the total number of days in blockade in last 6 months"/>
    <s v="The values are correctly reported by SNDG in the test subset"/>
    <m/>
    <s v="Ok"/>
    <m/>
    <x v="0"/>
    <x v="0"/>
  </r>
  <r>
    <m/>
    <n v="39"/>
    <m/>
    <m/>
    <s v="REQB0 - Indicators"/>
    <s v="Error on Indicator 213 - Total number of days in blockade in last six months. The conventional value is assigned for the cases: _x000a_Indicator is missing"/>
    <s v="The conventional values are correctly reported by SNDG in the test subset"/>
    <m/>
    <s v="Ok"/>
    <m/>
    <x v="0"/>
    <x v="0"/>
  </r>
  <r>
    <m/>
    <n v="40"/>
    <m/>
    <m/>
    <s v="REQB0 - Indicators"/>
    <s v="Error on Indicator 213 - Total number of days in blockade in last six months. The conventional value (cut-off value) is assigned in cases of Indicator is out of cut-off limit"/>
    <s v="The conventional values are correctly reported by SNDG in the test subset"/>
    <m/>
    <s v="Ok"/>
    <m/>
    <x v="0"/>
    <x v="0"/>
  </r>
  <r>
    <m/>
    <n v="41"/>
    <m/>
    <m/>
    <s v="REQB0 - Indicators"/>
    <s v="Indicator 219 - Monitoring rating: For each Client Homogeneous NDG, the indicator shows the  internal rating grade"/>
    <s v="The values are correctly reported by SNDG in the test subset"/>
    <m/>
    <s v="Ok"/>
    <m/>
    <x v="0"/>
    <x v="0"/>
  </r>
  <r>
    <m/>
    <n v="42"/>
    <m/>
    <m/>
    <s v="REQB0 - Indicators"/>
    <s v="Error on Indicator 219 - Monitoring rating. The conventional value is assigned for the cases: _x000a_Indicator is missing"/>
    <s v="The conventional values are correctly reported by SNDG in the test subset"/>
    <m/>
    <s v="Ok"/>
    <m/>
    <x v="0"/>
    <x v="0"/>
  </r>
  <r>
    <m/>
    <n v="43"/>
    <m/>
    <m/>
    <s v="BR01"/>
    <s v="DPD &gt; 90 Equals TRUE"/>
    <s v="Corretta accensione della BR01"/>
    <m/>
    <s v="Ok"/>
    <m/>
    <x v="0"/>
    <x v="0"/>
  </r>
  <r>
    <m/>
    <n v="44"/>
    <m/>
    <m/>
    <s v="BR02"/>
    <s v="Forborne NPE Equals TRUE"/>
    <s v="Corretta accensione della BR02"/>
    <m/>
    <s v="Ok"/>
    <m/>
    <x v="0"/>
    <x v="0"/>
  </r>
  <r>
    <m/>
    <n v="45"/>
    <m/>
    <m/>
    <s v="BR03"/>
    <s v="Missing Financial Statement Equals TRUE"/>
    <s v="Corretta accensione della BR03"/>
    <m/>
    <s v="Ok"/>
    <m/>
    <x v="0"/>
    <x v="0"/>
  </r>
  <r>
    <m/>
    <n v="46"/>
    <m/>
    <m/>
    <s v="BR04"/>
    <s v="Monitoring Rating Equals P4"/>
    <s v="Corretta accensione della BR04"/>
    <m/>
    <s v="Ok"/>
    <m/>
    <x v="0"/>
    <x v="0"/>
  </r>
  <r>
    <m/>
    <n v="47"/>
    <m/>
    <m/>
    <s v="BR05"/>
    <s v="Delta Equity &lt; -70%"/>
    <s v="Corretta accensione della BR05"/>
    <m/>
    <s v="Ok"/>
    <m/>
    <x v="0"/>
    <x v="0"/>
  </r>
  <r>
    <m/>
    <n v="48"/>
    <m/>
    <m/>
    <s v="BR06"/>
    <s v="Delta Turnover Corporate &lt; -50%"/>
    <s v="Corretta accensione della BR06"/>
    <m/>
    <s v="Ok"/>
    <m/>
    <x v="0"/>
    <x v="0"/>
  </r>
  <r>
    <m/>
    <n v="49"/>
    <m/>
    <m/>
    <s v="BR07"/>
    <s v="Delta Turnover SmallMicro &lt; -70%"/>
    <s v="Corretta accensione della BR07"/>
    <m/>
    <s v="Ok"/>
    <m/>
    <x v="0"/>
    <x v="0"/>
  </r>
  <r>
    <m/>
    <n v="50"/>
    <m/>
    <m/>
    <s v="BR08"/>
    <s v="Materiality threshold Equals TRUE"/>
    <s v="Corretta accensione della BR08"/>
    <m/>
    <s v="Ok"/>
    <m/>
    <x v="0"/>
    <x v="0"/>
  </r>
  <r>
    <m/>
    <n v="51"/>
    <m/>
    <m/>
    <s v="BR09"/>
    <s v="Bankruptcy proceedings started on the debtor Equals TRUE"/>
    <s v="Corretta accensione della BR09"/>
    <m/>
    <s v="Ok"/>
    <m/>
    <x v="0"/>
    <x v="0"/>
  </r>
  <r>
    <m/>
    <n v="52"/>
    <m/>
    <m/>
    <s v="BR10"/>
    <s v="Debt Service Coverage Ratio &lt; 40,2%"/>
    <s v="Corretta accensione della BR10"/>
    <m/>
    <s v="Ok"/>
    <m/>
    <x v="0"/>
    <x v="0"/>
  </r>
  <r>
    <m/>
    <n v="53"/>
    <m/>
    <m/>
    <s v="BR11"/>
    <s v="Group bankruptcy Equals TRUE"/>
    <s v="Corretta accensione della BR11"/>
    <m/>
    <s v="Ok"/>
    <m/>
    <x v="0"/>
    <x v="0"/>
  </r>
  <r>
    <m/>
    <n v="54"/>
    <m/>
    <m/>
    <s v="BR12"/>
    <s v="Overdraft Equals TRUE"/>
    <s v="Corretta accensione della BR12"/>
    <m/>
    <s v="Ok"/>
    <m/>
    <x v="0"/>
    <x v="0"/>
  </r>
  <r>
    <m/>
    <n v="55"/>
    <m/>
    <m/>
    <s v="BR13"/>
    <s v="Change of headquarters Equals TRUE"/>
    <s v="Corretta accensione della BR13"/>
    <m/>
    <s v="Ok"/>
    <m/>
    <x v="0"/>
    <x v="0"/>
  </r>
  <r>
    <m/>
    <n v="56"/>
    <m/>
    <m/>
    <s v="BR14"/>
    <s v="Guarantor/collateral provider insolvent/bankrupt Equals TRUE"/>
    <s v="Corretta accensione della BR14"/>
    <m/>
    <s v="Ok"/>
    <m/>
    <x v="0"/>
    <x v="0"/>
  </r>
  <r>
    <m/>
    <n v="57"/>
    <m/>
    <m/>
    <s v="BR15"/>
    <s v="Past due public creditors / employees Equals TRUE"/>
    <s v="Corretta accensione della BR15"/>
    <m/>
    <s v="Ok"/>
    <m/>
    <x v="0"/>
    <x v="0"/>
  </r>
  <r>
    <m/>
    <n v="58"/>
    <m/>
    <m/>
    <s v="BR16"/>
    <s v="Bond Trade Suspended Equals TRUE"/>
    <s v="Corretta accensione della BR16"/>
    <m/>
    <s v="Ok"/>
    <m/>
    <x v="0"/>
    <x v="0"/>
  </r>
  <r>
    <m/>
    <n v="59"/>
    <m/>
    <m/>
    <s v="Exception1"/>
    <s v="Check rule of AQR Trigger for o “BR15: Past due public creditors / employees Equals TRUE” or “BR16: Bond Trade Suspended Equals TRUE”"/>
    <s v="Corretta accensione della Exception1"/>
    <s v="Corporate/(Small/Micro)"/>
    <s v="Ok"/>
    <m/>
    <x v="0"/>
    <x v="0"/>
  </r>
  <r>
    <m/>
    <n v="60"/>
    <m/>
    <m/>
    <s v="Exception2"/>
    <s v="Check rule of Missing Financial Statements for &quot;BR03: Missing Financial Statement Equals TRUE&quot;"/>
    <s v="Corretta accensione della Exception2"/>
    <s v="Corporate"/>
    <s v="Ok"/>
    <m/>
    <x v="0"/>
    <x v="0"/>
  </r>
  <r>
    <m/>
    <n v="61"/>
    <m/>
    <m/>
    <s v="Exception3"/>
    <s v="Check rule of Other AQR for &quot;BR03: Missing Financial Statement = 0 AND BR04: Monitoring Rating Equals P4 AND (BR05: Delta Equity &lt; -70%  OR BR06: Delta Turnover Corporate &lt;-50% OR BR10: DSCR&lt;40,2% OR BR11: Group bankruptcy Equals TRUE OR BR12: Overdraft Equals TRUE)&quot;"/>
    <s v="Corretta accensione della Exception3"/>
    <s v="Corporate"/>
    <s v="Ok"/>
    <m/>
    <x v="0"/>
    <x v="0"/>
  </r>
  <r>
    <m/>
    <n v="62"/>
    <m/>
    <m/>
    <s v="Exception5"/>
    <s v="Check rule of Guarantor/collateral insolvent/bankrupt for &quot;BR14_Guarantor/collateral provider insolvent/bankrupt Equals TRUE AND &quot;"/>
    <s v="Corretta accensione della Exception5"/>
    <s v="Corporate"/>
    <s v="Ok"/>
    <m/>
    <x v="0"/>
    <x v="0"/>
  </r>
  <r>
    <m/>
    <n v="63"/>
    <m/>
    <m/>
    <s v="Exception2"/>
    <s v="Check rule of Missing Financial Statements for&quot;BR13: Change of headquarters Equals TRUE BR03: Missing Financial Statement = 0 AND (BR04: Monitoring Rating Not Equals P4 OR (BR05: Delta Equity &gt;= -70%  OR BR06: Delta Turnover Corporate &gt;=-50% OR BR10: DSCR&gt;=40,2% OR BR11: Group bankruptcy Not Equals TRUE))&quot;"/>
    <s v="Corretta accensione della Exception2"/>
    <s v="Small/Micro"/>
    <s v="Ok"/>
    <m/>
    <x v="0"/>
    <x v="0"/>
  </r>
  <r>
    <m/>
    <n v="64"/>
    <m/>
    <m/>
    <s v="Exception3"/>
    <s v="Check rule of Other AQR for &quot;BR03: Missing Financial Statement = 0 AND BR12: Overdraft Equals TRUE AND (BR05: Delta Equity &lt; -70% OR BR07: Delta Turnover Small/Micro &lt;-70%)&quot;"/>
    <s v="Corretta accensione della Exception3"/>
    <s v="Small/Micro"/>
    <s v="Ok"/>
    <m/>
    <x v="0"/>
    <x v="0"/>
  </r>
  <r>
    <m/>
    <n v="65"/>
    <m/>
    <m/>
    <s v="Exception6"/>
    <s v="Check rule of Change of Headquarter for &quot;BR13: Change of headquarters Equals TRUE BR03: Missing Financial Statement = 0 AND (Overdraft Not Equals TRUE OR (BR05: Delta Equity &gt;= -70%  OR Delta Turnover SmallMicro &gt;= -70% ))&quot;"/>
    <s v="Corretta accensione della Exception6"/>
    <s v="Small/Micro"/>
    <s v="Ok"/>
    <m/>
    <x v="0"/>
    <x v="0"/>
  </r>
  <r>
    <m/>
    <m/>
    <m/>
    <m/>
    <m/>
    <m/>
    <m/>
    <m/>
    <m/>
    <m/>
    <x v="0"/>
    <x v="0"/>
  </r>
</pivotCacheRecords>
</file>

<file path=xl/pivotCache/pivotCacheRecords2.xml><?xml version="1.0" encoding="utf-8"?>
<pivotCacheRecords xmlns="http://schemas.openxmlformats.org/spreadsheetml/2006/main" xmlns:r="http://schemas.openxmlformats.org/officeDocument/2006/relationships" count="66">
  <r>
    <m/>
    <n v="1"/>
    <m/>
    <m/>
    <s v="REQB0 - Indicators"/>
    <s v="Indicator 1 - Days past due: For each Client Homogeneous NDG, assign the count of the number of days past due at the report date "/>
    <s v="The values are correctly reported by SNDG in the test subset"/>
    <m/>
    <x v="0"/>
    <m/>
    <m/>
  </r>
  <r>
    <m/>
    <n v="2"/>
    <m/>
    <m/>
    <s v="REQB0 - Indicators"/>
    <s v="Error on Indicator 1 - Days past due. The conventional value is assigned for the cases: _x000a_Indicator is missing"/>
    <s v="The conventional values are correctly reported by SNDG in the test subset"/>
    <m/>
    <x v="0"/>
    <m/>
    <m/>
  </r>
  <r>
    <m/>
    <n v="3"/>
    <m/>
    <m/>
    <s v="REQB0 - Indicators"/>
    <s v="Indicator 2 - Past Due &gt; 90: For each Client Homogeneous NDG, the indicator is “true” (value 1) in presence of days past due &gt; 90 on any facility at the debtor level, 0 otherwise"/>
    <s v="The values are correctly reported by SNDG in the test subset"/>
    <m/>
    <x v="0"/>
    <m/>
    <m/>
  </r>
  <r>
    <m/>
    <n v="4"/>
    <m/>
    <m/>
    <s v="REQB0 - Indicators"/>
    <s v="Error on Indicator 2 - Past Due &gt; 90. The conventional value is assigned for the cases: _x000a_Indicator is missing"/>
    <s v="The conventional values are correctly reported by SNDG in the test subset"/>
    <m/>
    <x v="0"/>
    <m/>
    <m/>
  </r>
  <r>
    <m/>
    <n v="5"/>
    <m/>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x v="0"/>
    <m/>
    <m/>
  </r>
  <r>
    <m/>
    <n v="6"/>
    <m/>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x v="0"/>
    <m/>
    <m/>
  </r>
  <r>
    <m/>
    <n v="7"/>
    <m/>
    <m/>
    <s v="REQB0 - Indicators"/>
    <s v="Error on Indicator 8 - Account turnover oscillation. The conventional value (cut-off value) is assigned in cases of Indicator is out of cut-off limit"/>
    <s v="The conventional values are correctly reported by SNDG in the test subset"/>
    <m/>
    <x v="0"/>
    <m/>
    <m/>
  </r>
  <r>
    <m/>
    <n v="8"/>
    <m/>
    <m/>
    <s v="REQB0 - Indicators"/>
    <s v="Indicator 9 - Delta turnover: For each Client Homogeneous NDG, assign the value from the formula (Sales/sales_t-1)-1"/>
    <s v="The values are correctly reported by SNDG in the test subset"/>
    <m/>
    <x v="0"/>
    <m/>
    <m/>
  </r>
  <r>
    <m/>
    <n v="9"/>
    <m/>
    <m/>
    <s v="REQB0 - Indicators"/>
    <s v="Error on Indicator 9 - Delta turnover. The indicator indeterminate forms are handled, conventional value is assigned, for the cases: _x000a_- DEN = 0 _x000a_- DEN is missing_x000a_- NUM is missing"/>
    <s v="The conventional values are correctly reported by SNDG in the test subset"/>
    <m/>
    <x v="0"/>
    <m/>
    <m/>
  </r>
  <r>
    <m/>
    <n v="10"/>
    <m/>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x v="0"/>
    <m/>
    <m/>
  </r>
  <r>
    <m/>
    <n v="11"/>
    <m/>
    <m/>
    <s v="REQB0 - Indicators"/>
    <s v="Error on Indicator 13 - Business current accounts average balance - 12 months. The conventional value is assigned for the cases: _x000a_Indicator is missing"/>
    <s v="The conventional values are correctly reported by SNDG in the test subset"/>
    <m/>
    <x v="0"/>
    <m/>
    <m/>
  </r>
  <r>
    <m/>
    <n v="12"/>
    <m/>
    <m/>
    <s v="REQB0 - Indicators"/>
    <s v="Error on Indicator 13 - Business current accounts average balance - 12 months. The conventional value (cut-off value) is assigned in cases of Indicator is out of cut-off limit"/>
    <s v="The conventional values are correctly reported by SNDG in the test subset"/>
    <m/>
    <x v="0"/>
    <m/>
    <m/>
  </r>
  <r>
    <m/>
    <n v="13"/>
    <m/>
    <m/>
    <s v="REQB0 - Indicators"/>
    <s v="Indicator 14 - Number of business current accounts: For each Client Homogeneous NDG, the indicator is the number of business current accounts at client level."/>
    <s v="The values are correctly reported by SNDG in the test subset"/>
    <m/>
    <x v="0"/>
    <m/>
    <m/>
  </r>
  <r>
    <m/>
    <n v="14"/>
    <m/>
    <m/>
    <s v="REQB0 - Indicators"/>
    <s v="Error on Indicator 14 - Number of business current accounts. The conventional value is assigned for the cases: _x000a_Indicator is missing"/>
    <s v="The conventional values are correctly reported by SNDG in the test subset"/>
    <m/>
    <x v="0"/>
    <m/>
    <m/>
  </r>
  <r>
    <m/>
    <n v="15"/>
    <m/>
    <m/>
    <s v="REQB0 - Indicators"/>
    <s v="Indicator 20 - Missing financial statements: For each Client Homogeneous NDG, the indicator is &quot;true&quot; (value 1) if client financial statements related to the previous closed financial year are missing, otherwise the field is null."/>
    <s v="The values are correctly reported by SNDG in the test subset"/>
    <m/>
    <x v="0"/>
    <m/>
    <m/>
  </r>
  <r>
    <m/>
    <n v="16"/>
    <m/>
    <m/>
    <s v="REQB0 - Indicators"/>
    <s v="Error on Indicator 20 - Missing financial statements. The conventional value is assigned for the cases: _x000a_Indicator is missing"/>
    <s v="The conventional values are correctly reported by SNDG in the test subset"/>
    <m/>
    <x v="0"/>
    <m/>
    <m/>
  </r>
  <r>
    <m/>
    <n v="17"/>
    <m/>
    <m/>
    <s v="REQB0 - Indicators"/>
    <s v="Indicator 35 - Delta equity: For each Client Homogeneous NDG, assign the value from the formula: (Equity/Equity_t-1)-1"/>
    <s v="The values are correctly reported by SNDG in the test subset"/>
    <m/>
    <x v="0"/>
    <m/>
    <m/>
  </r>
  <r>
    <m/>
    <n v="18"/>
    <m/>
    <m/>
    <s v="REQB0 - Indicators"/>
    <s v="Error on Indicator 35 - Delta equity. The indicator indeterminate forms are handled, conventional value is assigned, for the cases: _x000a_- DEN = 0 _x000a_- DEN is missing_x000a_- NUM is missing"/>
    <s v="The conventional values are correctly reported by SNDG in the test subset"/>
    <m/>
    <x v="0"/>
    <m/>
    <m/>
  </r>
  <r>
    <m/>
    <n v="19"/>
    <m/>
    <m/>
    <s v="REQB0 - Indicators"/>
    <s v="Indicator 44 - Past due amount: For each Client Homogeneous NDG, assign the amount past due at the report date"/>
    <s v="The values are correctly reported by SNDG in the test subset"/>
    <m/>
    <x v="0"/>
    <m/>
    <m/>
  </r>
  <r>
    <m/>
    <n v="20"/>
    <m/>
    <m/>
    <s v="REQB0 - Indicators"/>
    <s v="Error on Indicator 44 - Past due amount. The conventional value is assigned for the cases: _x000a_Indicator is missing"/>
    <s v="The conventional values are correctly reported by SNDG in the test subset"/>
    <m/>
    <x v="0"/>
    <m/>
    <m/>
  </r>
  <r>
    <m/>
    <n v="21"/>
    <m/>
    <m/>
    <s v="REQB0 - Indicators"/>
    <s v="Error on Indicator 44 - Past due amount. The conventional value (cut-off value) is assigned in cases of Indicator is out of cut-off limit"/>
    <s v="The conventional values are correctly reported by SNDG in the test subset"/>
    <m/>
    <x v="0"/>
    <m/>
    <m/>
  </r>
  <r>
    <m/>
    <n v="22"/>
    <m/>
    <m/>
    <s v="REQB0 - Indicators"/>
    <s v="Indicator 51 - Overdraft: For each Client Homogeneous NDG, the indicator is &quot;true&quot; (value 1) in presence of overdraft amount &gt; 0, 0 otherwise"/>
    <s v="The values are correctly reported by SNDG in the test subset"/>
    <m/>
    <x v="0"/>
    <m/>
    <m/>
  </r>
  <r>
    <m/>
    <n v="23"/>
    <m/>
    <m/>
    <s v="REQB0 - Indicators"/>
    <s v="Error on Indicator 51 - Overdraft. The conventional value is assigned for the cases: _x000a_Indicator is missing"/>
    <s v="The conventional values are correctly reported by SNDG in the test subset"/>
    <m/>
    <x v="0"/>
    <m/>
    <m/>
  </r>
  <r>
    <m/>
    <n v="24"/>
    <m/>
    <m/>
    <s v="REQB0 - Indicators"/>
    <s v="Indicator 55 - Forborne NPE: For each Client Homogeneous NDG, the indicator is &quot;true&quot; (value 1) in presence of amount of all exposures that would be defined as forborne NPE as defined in EBA/ITS/2013/03&gt;0, 0 otherwise "/>
    <s v="The values are correctly reported by SNDG in the test subset"/>
    <m/>
    <x v="0"/>
    <m/>
    <m/>
  </r>
  <r>
    <m/>
    <n v="25"/>
    <m/>
    <m/>
    <s v="REQB0 - Indicators"/>
    <s v="Error on Indicator 55 - Forborne NPE. The conventional value is assigned for the cases: _x000a_Indicator is missing"/>
    <s v="The conventional values are correctly reported by SNDG in the test subset"/>
    <m/>
    <x v="0"/>
    <m/>
    <m/>
  </r>
  <r>
    <m/>
    <n v="26"/>
    <m/>
    <m/>
    <s v="REQB0 - Indicators"/>
    <s v="Indicator 58 - Months with overdue: For each Client Homogeneous NDG, assign the Continuous number of months with overdue in the last quarter"/>
    <s v="The values are correctly reported by SNDG in the test subset"/>
    <m/>
    <x v="0"/>
    <m/>
    <m/>
  </r>
  <r>
    <m/>
    <n v="27"/>
    <m/>
    <m/>
    <s v="REQB0 - Indicators"/>
    <s v="Error on Indicator 58 - Months with overdue. The conventional value is assigned for the cases: _x000a_Indicator is missing"/>
    <s v="The conventional values are correctly reported by SNDG in the test subset"/>
    <m/>
    <x v="0"/>
    <m/>
    <m/>
  </r>
  <r>
    <m/>
    <n v="28"/>
    <m/>
    <m/>
    <s v="REQB0 - Indicators"/>
    <s v="Indicator 60 - Current accounts average inflows - last 12 months: For each Client Homogeneous NDG, assign the value of Average inflows of all business accounts in the last 12 months"/>
    <s v="The values are correctly reported by SNDG in the test subset"/>
    <m/>
    <x v="0"/>
    <m/>
    <m/>
  </r>
  <r>
    <m/>
    <n v="29"/>
    <m/>
    <m/>
    <s v="REQB0 - Indicators"/>
    <s v="Error on Indicator 60 - Current accounts average inflows - last 12 months. The conventional value is assigned for the cases: _x000a_Indicator is missing"/>
    <s v="The conventional values are correctly reported by SNDG in the test subset"/>
    <m/>
    <x v="0"/>
    <m/>
    <m/>
  </r>
  <r>
    <m/>
    <n v="30"/>
    <m/>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x v="0"/>
    <m/>
    <m/>
  </r>
  <r>
    <m/>
    <n v="31"/>
    <m/>
    <m/>
    <s v="REQB0 - Indicators"/>
    <s v="Error on Indicator 172 - Decrease in current accounts inflows in last month. The conventional value is assigned for the cases: _x000a_Indicator is missing"/>
    <s v="The conventional values are correctly reported by SNDG in the test subset"/>
    <m/>
    <x v="0"/>
    <m/>
    <m/>
  </r>
  <r>
    <m/>
    <n v="32"/>
    <m/>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x v="0"/>
    <m/>
    <m/>
  </r>
  <r>
    <m/>
    <n v="33"/>
    <m/>
    <m/>
    <s v="REQB0 - Indicators"/>
    <s v="Error on Indicator 173 - Decrease in outflows in current accounts in last month. The conventional value is assigned for the cases: _x000a_Indicator is missing"/>
    <s v="The conventional values are correctly reported by SNDG in the test subset"/>
    <m/>
    <x v="0"/>
    <m/>
    <m/>
  </r>
  <r>
    <m/>
    <n v="34"/>
    <m/>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x v="0"/>
    <m/>
    <m/>
  </r>
  <r>
    <m/>
    <n v="35"/>
    <m/>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x v="0"/>
    <m/>
    <m/>
  </r>
  <r>
    <m/>
    <n v="36"/>
    <m/>
    <m/>
    <s v="REQB0 - Indicators"/>
    <s v="Indicator 193 - Amount of unpaid overdue - loans: For each Client Homogeneous NDG, assign the amount overdue for loans"/>
    <s v="The values are correctly reported by SNDG in the test subset"/>
    <m/>
    <x v="0"/>
    <m/>
    <m/>
  </r>
  <r>
    <m/>
    <n v="37"/>
    <m/>
    <m/>
    <s v="REQB0 - Indicators"/>
    <s v="Error on Indicator 193 - Amount of unpaid overdue - loans. The conventional value is assigned for the cases: _x000a_Indicator is missing"/>
    <s v="The conventional values are correctly reported by SNDG in the test subset"/>
    <m/>
    <x v="0"/>
    <m/>
    <m/>
  </r>
  <r>
    <m/>
    <n v="38"/>
    <m/>
    <m/>
    <s v="REQB0 - Indicators"/>
    <s v="Indicator 213 - Total number of days in blockade in last six months: For each Client Homogeneous NDG, assign the total number of days in blockade in last 6 months"/>
    <s v="The values are correctly reported by SNDG in the test subset"/>
    <m/>
    <x v="0"/>
    <m/>
    <m/>
  </r>
  <r>
    <m/>
    <n v="39"/>
    <m/>
    <m/>
    <s v="REQB0 - Indicators"/>
    <s v="Error on Indicator 213 - Total number of days in blockade in last six months. The conventional value is assigned for the cases: _x000a_Indicator is missing"/>
    <s v="The conventional values are correctly reported by SNDG in the test subset"/>
    <m/>
    <x v="0"/>
    <m/>
    <m/>
  </r>
  <r>
    <m/>
    <n v="40"/>
    <m/>
    <m/>
    <s v="REQB0 - Indicators"/>
    <s v="Error on Indicator 213 - Total number of days in blockade in last six months. The conventional value (cut-off value) is assigned in cases of Indicator is out of cut-off limit"/>
    <s v="The conventional values are correctly reported by SNDG in the test subset"/>
    <m/>
    <x v="0"/>
    <m/>
    <m/>
  </r>
  <r>
    <m/>
    <n v="41"/>
    <m/>
    <m/>
    <s v="REQB0 - Indicators"/>
    <s v="Indicator 219 - Monitoring rating: For each Client Homogeneous NDG, the indicator shows the  internal rating grade"/>
    <s v="The values are correctly reported by SNDG in the test subset"/>
    <m/>
    <x v="0"/>
    <m/>
    <m/>
  </r>
  <r>
    <m/>
    <n v="42"/>
    <m/>
    <m/>
    <s v="REQB0 - Indicators"/>
    <s v="Error on Indicator 219 - Monitoring rating. The conventional value is assigned for the cases: _x000a_Indicator is missing"/>
    <s v="The conventional values are correctly reported by SNDG in the test subset"/>
    <m/>
    <x v="0"/>
    <m/>
    <m/>
  </r>
  <r>
    <m/>
    <n v="43"/>
    <m/>
    <m/>
    <s v="BR01"/>
    <s v="DPD &gt; 90 Equals TRUE"/>
    <s v="Corretta accensione della BR01"/>
    <m/>
    <x v="0"/>
    <m/>
    <m/>
  </r>
  <r>
    <m/>
    <n v="44"/>
    <m/>
    <m/>
    <s v="BR02"/>
    <s v="Forborne NPE Equals TRUE"/>
    <s v="Corretta accensione della BR02"/>
    <m/>
    <x v="0"/>
    <m/>
    <m/>
  </r>
  <r>
    <m/>
    <n v="45"/>
    <m/>
    <m/>
    <s v="BR03"/>
    <s v="Missing Financial Statement Equals TRUE"/>
    <s v="Corretta accensione della BR03"/>
    <m/>
    <x v="0"/>
    <m/>
    <m/>
  </r>
  <r>
    <m/>
    <n v="46"/>
    <m/>
    <m/>
    <s v="BR04"/>
    <s v="Monitoring Rating Equals P4"/>
    <s v="Corretta accensione della BR04"/>
    <m/>
    <x v="0"/>
    <m/>
    <m/>
  </r>
  <r>
    <m/>
    <n v="47"/>
    <m/>
    <m/>
    <s v="BR05"/>
    <s v="Delta Equity &lt; -70%"/>
    <s v="Corretta accensione della BR05"/>
    <m/>
    <x v="0"/>
    <m/>
    <m/>
  </r>
  <r>
    <m/>
    <n v="48"/>
    <m/>
    <m/>
    <s v="BR06"/>
    <s v="Delta Turnover Corporate &lt; -50%"/>
    <s v="Corretta accensione della BR06"/>
    <m/>
    <x v="0"/>
    <m/>
    <m/>
  </r>
  <r>
    <m/>
    <n v="49"/>
    <m/>
    <m/>
    <s v="BR07"/>
    <s v="Delta Turnover SmallMicro &lt; -70%"/>
    <s v="Corretta accensione della BR07"/>
    <m/>
    <x v="0"/>
    <m/>
    <m/>
  </r>
  <r>
    <m/>
    <n v="50"/>
    <m/>
    <m/>
    <s v="BR08"/>
    <s v="Materiality threshold Equals TRUE"/>
    <s v="Corretta accensione della BR08"/>
    <m/>
    <x v="0"/>
    <m/>
    <m/>
  </r>
  <r>
    <m/>
    <n v="51"/>
    <m/>
    <m/>
    <s v="BR09"/>
    <s v="Bankruptcy proceedings started on the debtor Equals TRUE"/>
    <s v="Corretta accensione della BR09"/>
    <m/>
    <x v="0"/>
    <m/>
    <m/>
  </r>
  <r>
    <m/>
    <n v="52"/>
    <m/>
    <m/>
    <s v="BR10"/>
    <s v="Debt Service Coverage Ratio &lt; 40,2%"/>
    <s v="Corretta accensione della BR10"/>
    <m/>
    <x v="0"/>
    <m/>
    <m/>
  </r>
  <r>
    <m/>
    <n v="53"/>
    <m/>
    <m/>
    <s v="BR11"/>
    <s v="Group bankruptcy Equals TRUE"/>
    <s v="Corretta accensione della BR11"/>
    <m/>
    <x v="0"/>
    <m/>
    <m/>
  </r>
  <r>
    <m/>
    <n v="54"/>
    <m/>
    <m/>
    <s v="BR12"/>
    <s v="Overdraft Equals TRUE"/>
    <s v="Corretta accensione della BR12"/>
    <m/>
    <x v="0"/>
    <m/>
    <m/>
  </r>
  <r>
    <m/>
    <n v="55"/>
    <m/>
    <m/>
    <s v="BR13"/>
    <s v="Change of headquarters Equals TRUE"/>
    <s v="Corretta accensione della BR13"/>
    <m/>
    <x v="0"/>
    <m/>
    <m/>
  </r>
  <r>
    <m/>
    <n v="56"/>
    <m/>
    <m/>
    <s v="BR14"/>
    <s v="Guarantor/collateral provider insolvent/bankrupt Equals TRUE"/>
    <s v="Corretta accensione della BR14"/>
    <m/>
    <x v="0"/>
    <m/>
    <m/>
  </r>
  <r>
    <m/>
    <n v="57"/>
    <m/>
    <m/>
    <s v="BR15"/>
    <s v="Past due public creditors / employees Equals TRUE"/>
    <s v="Corretta accensione della BR15"/>
    <m/>
    <x v="0"/>
    <m/>
    <m/>
  </r>
  <r>
    <m/>
    <n v="58"/>
    <m/>
    <m/>
    <s v="BR16"/>
    <s v="Bond Trade Suspended Equals TRUE"/>
    <s v="Corretta accensione della BR16"/>
    <m/>
    <x v="0"/>
    <m/>
    <m/>
  </r>
  <r>
    <m/>
    <n v="59"/>
    <m/>
    <m/>
    <s v="Exception1"/>
    <s v="Check rule of AQR Trigger for o “BR15: Past due public creditors / employees Equals TRUE” or “BR16: Bond Trade Suspended Equals TRUE”"/>
    <s v="Corretta accensione della Exception1"/>
    <s v="Corporate/(Small/Micro)"/>
    <x v="0"/>
    <m/>
    <m/>
  </r>
  <r>
    <m/>
    <n v="60"/>
    <m/>
    <m/>
    <s v="Exception2"/>
    <s v="Check rule of Missing Financial Statements for &quot;BR03: Missing Financial Statement Equals TRUE&quot;"/>
    <s v="Corretta accensione della Exception2"/>
    <s v="Corporate"/>
    <x v="0"/>
    <m/>
    <m/>
  </r>
  <r>
    <m/>
    <n v="61"/>
    <m/>
    <m/>
    <s v="Exception3"/>
    <s v="Check rule of Other AQR for &quot;BR03: Missing Financial Statement = 0 AND BR04: Monitoring Rating Equals P4 AND (BR05: Delta Equity &lt; -70%  OR BR06: Delta Turnover Corporate &lt;-50% OR BR10: DSCR&lt;40,2% OR BR11: Group bankruptcy Equals TRUE OR BR12: Overdraft Equals TRUE)&quot;"/>
    <s v="Corretta accensione della Exception3"/>
    <s v="Corporate"/>
    <x v="0"/>
    <m/>
    <m/>
  </r>
  <r>
    <m/>
    <n v="62"/>
    <m/>
    <m/>
    <s v="Exception5"/>
    <s v="Check rule of Guarantor/collateral insolvent/bankrupt for &quot;BR14_Guarantor/collateral provider insolvent/bankrupt Equals TRUE AND &quot;"/>
    <s v="Corretta accensione della Exception5"/>
    <s v="Corporate"/>
    <x v="0"/>
    <m/>
    <m/>
  </r>
  <r>
    <m/>
    <n v="63"/>
    <m/>
    <m/>
    <s v="Exception2"/>
    <s v="Check rule of Missing Financial Statements for&quot;BR13: Change of headquarters Equals TRUE BR03: Missing Financial Statement = 0 AND (BR04: Monitoring Rating Not Equals P4 OR (BR05: Delta Equity &gt;= -70%  OR BR06: Delta Turnover Corporate &gt;=-50% OR BR10: DSCR&gt;=40,2% OR BR11: Group bankruptcy Not Equals TRUE))&quot;"/>
    <s v="Corretta accensione della Exception2"/>
    <s v="Small/Micro"/>
    <x v="0"/>
    <m/>
    <m/>
  </r>
  <r>
    <m/>
    <n v="64"/>
    <m/>
    <m/>
    <s v="Exception3"/>
    <s v="Check rule of Other AQR for &quot;BR03: Missing Financial Statement = 0 AND BR12: Overdraft Equals TRUE AND (BR05: Delta Equity &lt; -70% OR BR07: Delta Turnover Small/Micro &lt;-70%)&quot;"/>
    <s v="Corretta accensione della Exception3"/>
    <s v="Small/Micro"/>
    <x v="0"/>
    <m/>
    <m/>
  </r>
  <r>
    <m/>
    <n v="65"/>
    <m/>
    <m/>
    <s v="Exception6"/>
    <s v="Check rule of Change of Headquarter for &quot;BR13: Change of headquarters Equals TRUE BR03: Missing Financial Statement = 0 AND (Overdraft Not Equals TRUE OR (BR05: Delta Equity &gt;= -70%  OR Delta Turnover SmallMicro &gt;= -70% ))&quot;"/>
    <s v="Corretta accensione della Exception6"/>
    <s v="Small/Micro"/>
    <x v="0"/>
    <m/>
    <m/>
  </r>
  <r>
    <m/>
    <m/>
    <m/>
    <m/>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3" cacheId="5"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m="1" x="3"/>
        <item m="1" x="1"/>
        <item h="1" x="0"/>
        <item m="1" x="2"/>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28">
      <pivotArea field="10" type="button" dataOnly="0" labelOnly="1" outline="0" axis="axisRow" fieldPosition="0"/>
    </format>
    <format dxfId="27">
      <pivotArea type="all" dataOnly="0" outline="0" fieldPosition="0"/>
    </format>
    <format dxfId="26">
      <pivotArea outline="0" collapsedLevelsAreSubtotals="1" fieldPosition="0"/>
    </format>
    <format dxfId="25">
      <pivotArea field="10" type="button" dataOnly="0" labelOnly="1" outline="0" axis="axisRow" fieldPosition="0"/>
    </format>
    <format dxfId="24">
      <pivotArea dataOnly="0" labelOnly="1" outline="0" axis="axisValues" fieldPosition="0"/>
    </format>
    <format dxfId="23">
      <pivotArea dataOnly="0" labelOnly="1" fieldPosition="0">
        <references count="1">
          <reference field="10"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0" type="button" dataOnly="0" labelOnly="1" outline="0" axis="axisRow" fieldPosition="0"/>
    </format>
    <format dxfId="17">
      <pivotArea dataOnly="0" labelOnly="1" outline="0" axis="axisValues" fieldPosition="0"/>
    </format>
    <format dxfId="16">
      <pivotArea dataOnly="0" labelOnly="1" fieldPosition="0">
        <references count="1">
          <reference field="10"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0" type="button" dataOnly="0" labelOnly="1" outline="0" axis="axisRow" fieldPosition="0"/>
    </format>
    <format dxfId="10">
      <pivotArea dataOnly="0" labelOnly="1" outline="0" axis="axisValues"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2" cacheId="5"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m="1" x="2"/>
        <item h="1" m="1" x="3"/>
        <item m="1" x="1"/>
        <item h="1" x="0"/>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56">
      <pivotArea field="11" type="button" dataOnly="0" labelOnly="1" outline="0" axis="axisRow" fieldPosition="0"/>
    </format>
    <format dxfId="55">
      <pivotArea field="11" type="button" dataOnly="0" labelOnly="1" outline="0" axis="axisRow" fieldPosition="0"/>
    </format>
    <format dxfId="54">
      <pivotArea field="11" type="button" dataOnly="0" labelOnly="1" outline="0" axis="axisRow" fieldPosition="0"/>
    </format>
    <format dxfId="53">
      <pivotArea type="all" dataOnly="0" outline="0" fieldPosition="0"/>
    </format>
    <format dxfId="52">
      <pivotArea outline="0" collapsedLevelsAreSubtotals="1" fieldPosition="0"/>
    </format>
    <format dxfId="51">
      <pivotArea field="11" type="button" dataOnly="0" labelOnly="1" outline="0" axis="axisRow" fieldPosition="0"/>
    </format>
    <format dxfId="50">
      <pivotArea dataOnly="0" labelOnly="1" outline="0" axis="axisValues" fieldPosition="0"/>
    </format>
    <format dxfId="49">
      <pivotArea dataOnly="0" labelOnly="1" fieldPosition="0">
        <references count="1">
          <reference field="11" count="0"/>
        </references>
      </pivotArea>
    </format>
    <format dxfId="48">
      <pivotArea dataOnly="0" labelOnly="1" grandRow="1" outline="0" fieldPosition="0"/>
    </format>
    <format dxfId="47">
      <pivotArea dataOnly="0" labelOnly="1" outline="0" axis="axisValues" fieldPosition="0"/>
    </format>
    <format dxfId="46">
      <pivotArea field="11" type="button" dataOnly="0" labelOnly="1" outline="0" axis="axisRow" fieldPosition="0"/>
    </format>
    <format dxfId="45">
      <pivotArea field="11" type="button" dataOnly="0" labelOnly="1" outline="0" axis="axisRow"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outline="0" collapsedLevelsAreSubtotals="1" fieldPosition="0"/>
    </format>
    <format dxfId="38">
      <pivotArea dataOnly="0" labelOnly="1" outline="0" axis="axisValues" fieldPosition="0"/>
    </format>
    <format dxfId="37">
      <pivotArea dataOnly="0" labelOnly="1" outline="0" axis="axisValues" fieldPosition="0"/>
    </format>
    <format dxfId="36">
      <pivotArea field="11" type="button" dataOnly="0" labelOnly="1" outline="0" axis="axisRow" fieldPosition="0"/>
    </format>
    <format dxfId="35">
      <pivotArea dataOnly="0" labelOnly="1" outline="0" axis="axisValues" fieldPosition="0"/>
    </format>
    <format dxfId="34">
      <pivotArea dataOnly="0" labelOnly="1" outline="0" axis="axisValues" fieldPosition="0"/>
    </format>
    <format dxfId="33">
      <pivotArea dataOnly="0" labelOnly="1" fieldPosition="0">
        <references count="1">
          <reference field="11" count="0"/>
        </references>
      </pivotArea>
    </format>
    <format dxfId="32">
      <pivotArea dataOnly="0" labelOnly="1" grandRow="1" outline="0" fieldPosition="0"/>
    </format>
    <format dxfId="31">
      <pivotArea field="11" type="button" dataOnly="0" labelOnly="1" outline="0" axis="axisRow" fieldPosition="0"/>
    </format>
    <format dxfId="30">
      <pivotArea dataOnly="0" labelOnly="1" outline="0" axis="axisValues"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_pivot2" cacheId="8"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100">
      <pivotArea outline="0" collapsedLevelsAreSubtotals="1" fieldPosition="0"/>
    </format>
    <format dxfId="99">
      <pivotArea outline="0" collapsedLevelsAreSubtotals="1" fieldPosition="0"/>
    </format>
    <format dxfId="98">
      <pivotArea type="all" dataOnly="0" outline="0" fieldPosition="0"/>
    </format>
    <format dxfId="97">
      <pivotArea field="8" type="button" dataOnly="0" labelOnly="1" outline="0" axis="axisRow" fieldPosition="0"/>
    </format>
    <format dxfId="96">
      <pivotArea field="8" type="button" dataOnly="0" labelOnly="1" outline="0" axis="axisRow" fieldPosition="0"/>
    </format>
    <format dxfId="95">
      <pivotArea field="8" type="button" dataOnly="0" labelOnly="1" outline="0" axis="axisRow" fieldPosition="0"/>
    </format>
    <format dxfId="94">
      <pivotArea dataOnly="0" labelOnly="1" fieldPosition="0">
        <references count="1">
          <reference field="8" count="0"/>
        </references>
      </pivotArea>
    </format>
    <format dxfId="93">
      <pivotArea dataOnly="0" labelOnly="1" grandRow="1" outline="0" fieldPosition="0"/>
    </format>
    <format dxfId="92">
      <pivotArea collapsedLevelsAreSubtotals="1" fieldPosition="0">
        <references count="1">
          <reference field="8" count="0"/>
        </references>
      </pivotArea>
    </format>
    <format dxfId="91">
      <pivotArea dataOnly="0" labelOnly="1" outline="0" axis="axisValues" fieldPosition="0"/>
    </format>
    <format dxfId="90">
      <pivotArea dataOnly="0" labelOnly="1" outline="0" axis="axisValues" fieldPosition="0"/>
    </format>
    <format dxfId="89">
      <pivotArea grandRow="1" outline="0" collapsedLevelsAreSubtotals="1" fieldPosition="0"/>
    </format>
    <format dxfId="88">
      <pivotArea dataOnly="0" labelOnly="1" outline="0" axis="axisValues" fieldPosition="0"/>
    </format>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8" type="button" dataOnly="0" labelOnly="1" outline="0" axis="axisRow" fieldPosition="0"/>
    </format>
    <format dxfId="81">
      <pivotArea dataOnly="0" labelOnly="1" outline="0" axis="axisValues" fieldPosition="0"/>
    </format>
    <format dxfId="80">
      <pivotArea dataOnly="0" labelOnly="1" fieldPosition="0">
        <references count="1">
          <reference field="8"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outline="0" axis="axisValues" fieldPosition="0"/>
    </format>
    <format dxfId="73">
      <pivotArea dataOnly="0" labelOnly="1" fieldPosition="0">
        <references count="1">
          <reference field="8" count="0"/>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8" type="button" dataOnly="0" labelOnly="1" outline="0" axis="axisRow" fieldPosition="0"/>
    </format>
    <format dxfId="67">
      <pivotArea dataOnly="0" labelOnly="1" outline="0" axis="axisValues" fieldPosition="0"/>
    </format>
    <format dxfId="66">
      <pivotArea dataOnly="0" labelOnly="1" fieldPosition="0">
        <references count="1">
          <reference field="8"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outline="0" axis="axisValues" fieldPosition="0"/>
    </format>
    <format dxfId="59">
      <pivotArea dataOnly="0" labelOnly="1" fieldPosition="0">
        <references count="1">
          <reference field="8" count="0"/>
        </references>
      </pivotArea>
    </format>
    <format dxfId="58">
      <pivotArea dataOnly="0" labelOnly="1" grandRow="1" outline="0" fieldPosition="0"/>
    </format>
    <format dxfId="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topLeftCell="A10" workbookViewId="0"/>
  </sheetViews>
  <sheetFormatPr defaultRowHeight="14.5" x14ac:dyDescent="0.35"/>
  <sheetData>
    <row r="1" spans="1:13" ht="15.5" x14ac:dyDescent="0.35">
      <c r="A1" s="1"/>
      <c r="B1" s="1"/>
      <c r="C1" s="1"/>
      <c r="D1" s="1"/>
      <c r="E1" s="1"/>
      <c r="F1" s="1"/>
      <c r="G1" s="1"/>
      <c r="H1" s="1"/>
      <c r="I1" s="1"/>
      <c r="J1" s="1"/>
      <c r="K1" s="1"/>
      <c r="L1" s="1"/>
      <c r="M1" s="1"/>
    </row>
    <row r="2" spans="1:13" ht="15.5" x14ac:dyDescent="0.35">
      <c r="A2" s="1"/>
      <c r="B2" s="1"/>
      <c r="C2" s="1"/>
      <c r="D2" s="1"/>
      <c r="E2" s="1"/>
      <c r="F2" s="1"/>
      <c r="G2" s="1"/>
      <c r="H2" s="1"/>
      <c r="I2" s="1"/>
      <c r="J2" s="1"/>
      <c r="K2" s="1"/>
      <c r="L2" s="1"/>
      <c r="M2" s="1"/>
    </row>
    <row r="3" spans="1:13" ht="15.5" x14ac:dyDescent="0.35">
      <c r="A3" s="1"/>
      <c r="B3" s="1"/>
      <c r="C3" s="1"/>
      <c r="D3" s="1"/>
      <c r="E3" s="1"/>
      <c r="F3" s="1"/>
      <c r="G3" s="1"/>
      <c r="H3" s="1"/>
      <c r="I3" s="1"/>
      <c r="J3" s="1"/>
      <c r="K3" s="1"/>
      <c r="L3" s="1"/>
      <c r="M3" s="1"/>
    </row>
    <row r="4" spans="1:13" ht="15.5" x14ac:dyDescent="0.35">
      <c r="A4" s="2"/>
      <c r="B4" s="3"/>
      <c r="C4" s="3"/>
      <c r="D4" s="3"/>
      <c r="E4" s="3"/>
      <c r="F4" s="3"/>
      <c r="G4" s="3"/>
      <c r="H4" s="3"/>
      <c r="I4" s="3"/>
      <c r="J4" s="3"/>
      <c r="K4" s="3"/>
      <c r="L4" s="4"/>
      <c r="M4" s="1"/>
    </row>
    <row r="5" spans="1:13" ht="15.5" x14ac:dyDescent="0.35">
      <c r="A5" s="5"/>
      <c r="B5" s="6"/>
      <c r="C5" s="6"/>
      <c r="D5" s="6"/>
      <c r="E5" s="6"/>
      <c r="F5" s="6"/>
      <c r="G5" s="6"/>
      <c r="H5" s="6"/>
      <c r="I5" s="6"/>
      <c r="J5" s="6"/>
      <c r="K5" s="6"/>
      <c r="L5" s="7"/>
      <c r="M5" s="1"/>
    </row>
    <row r="6" spans="1:13" ht="15.5" x14ac:dyDescent="0.35">
      <c r="A6" s="5"/>
      <c r="B6" s="6"/>
      <c r="C6" s="6"/>
      <c r="D6" s="6"/>
      <c r="E6" s="6"/>
      <c r="F6" s="6"/>
      <c r="G6" s="6"/>
      <c r="H6" s="6"/>
      <c r="I6" s="6"/>
      <c r="J6" s="6"/>
      <c r="K6" s="6"/>
      <c r="L6" s="7"/>
      <c r="M6" s="1"/>
    </row>
    <row r="7" spans="1:13" ht="15.5" x14ac:dyDescent="0.35">
      <c r="A7" s="5"/>
      <c r="B7" s="6"/>
      <c r="C7" s="6"/>
      <c r="D7" s="6"/>
      <c r="E7" s="6"/>
      <c r="F7" s="6"/>
      <c r="G7" s="6"/>
      <c r="H7" s="6"/>
      <c r="I7" s="6"/>
      <c r="J7" s="6"/>
      <c r="K7" s="6"/>
      <c r="L7" s="7"/>
      <c r="M7" s="1"/>
    </row>
    <row r="8" spans="1:13" ht="15.5" x14ac:dyDescent="0.35">
      <c r="A8" s="5"/>
      <c r="B8" s="6"/>
      <c r="C8" s="6"/>
      <c r="D8" s="6"/>
      <c r="E8" s="6"/>
      <c r="F8" s="6"/>
      <c r="G8" s="6"/>
      <c r="H8" s="6"/>
      <c r="I8" s="6"/>
      <c r="J8" s="6"/>
      <c r="K8" s="6"/>
      <c r="L8" s="7"/>
      <c r="M8" s="1"/>
    </row>
    <row r="9" spans="1:13" ht="15.5" x14ac:dyDescent="0.35">
      <c r="A9" s="5"/>
      <c r="B9" s="6"/>
      <c r="C9" s="6"/>
      <c r="D9" s="6"/>
      <c r="E9" s="6"/>
      <c r="F9" s="6"/>
      <c r="G9" s="6"/>
      <c r="H9" s="6"/>
      <c r="I9" s="6"/>
      <c r="J9" s="6"/>
      <c r="K9" s="6"/>
      <c r="L9" s="7"/>
      <c r="M9" s="1"/>
    </row>
    <row r="10" spans="1:13" ht="15.5" x14ac:dyDescent="0.35">
      <c r="A10" s="5"/>
      <c r="B10" s="6"/>
      <c r="C10" s="6"/>
      <c r="D10" s="6"/>
      <c r="E10" s="6"/>
      <c r="F10" s="6"/>
      <c r="G10" s="6"/>
      <c r="H10" s="6"/>
      <c r="I10" s="6"/>
      <c r="J10" s="6"/>
      <c r="K10" s="6"/>
      <c r="L10" s="7"/>
      <c r="M10" s="1"/>
    </row>
    <row r="11" spans="1:13" ht="15.5" x14ac:dyDescent="0.35">
      <c r="A11" s="5"/>
      <c r="B11" s="8" t="s">
        <v>6</v>
      </c>
      <c r="C11" s="6"/>
      <c r="D11" s="6"/>
      <c r="E11" s="6"/>
      <c r="F11" s="6"/>
      <c r="G11" s="6"/>
      <c r="H11" s="6"/>
      <c r="I11" s="6"/>
      <c r="J11" s="6"/>
      <c r="K11" s="6"/>
      <c r="L11" s="7"/>
      <c r="M11" s="1"/>
    </row>
    <row r="12" spans="1:13" ht="15.5" x14ac:dyDescent="0.35">
      <c r="A12" s="5"/>
      <c r="B12" s="9" t="s">
        <v>7</v>
      </c>
      <c r="C12" s="6"/>
      <c r="D12" s="6"/>
      <c r="E12" s="6"/>
      <c r="F12" s="6"/>
      <c r="G12" s="6"/>
      <c r="H12" s="6"/>
      <c r="I12" s="6"/>
      <c r="J12" s="6"/>
      <c r="K12" s="6"/>
      <c r="L12" s="7"/>
      <c r="M12" s="1"/>
    </row>
    <row r="13" spans="1:13" ht="15.5" x14ac:dyDescent="0.35">
      <c r="A13" s="5"/>
      <c r="B13" s="9" t="s">
        <v>8</v>
      </c>
      <c r="C13" s="6"/>
      <c r="D13" s="6"/>
      <c r="E13" s="6"/>
      <c r="F13" s="6"/>
      <c r="G13" s="6"/>
      <c r="H13" s="6"/>
      <c r="I13" s="6"/>
      <c r="J13" s="6"/>
      <c r="K13" s="6"/>
      <c r="L13" s="7"/>
      <c r="M13" s="1"/>
    </row>
    <row r="14" spans="1:13" ht="15.5" x14ac:dyDescent="0.35">
      <c r="A14" s="5"/>
      <c r="B14" s="6"/>
      <c r="C14" s="6"/>
      <c r="D14" s="6"/>
      <c r="E14" s="6"/>
      <c r="F14" s="6"/>
      <c r="G14" s="6"/>
      <c r="H14" s="6"/>
      <c r="I14" s="6"/>
      <c r="J14" s="6"/>
      <c r="K14" s="6"/>
      <c r="L14" s="7"/>
      <c r="M14" s="1"/>
    </row>
    <row r="15" spans="1:13" ht="15.5" x14ac:dyDescent="0.35">
      <c r="A15" s="5"/>
      <c r="B15" s="6"/>
      <c r="C15" s="6"/>
      <c r="D15" s="6"/>
      <c r="E15" s="6"/>
      <c r="F15" s="6"/>
      <c r="G15" s="6"/>
      <c r="H15" s="6"/>
      <c r="I15" s="6"/>
      <c r="J15" s="6"/>
      <c r="K15" s="6"/>
      <c r="L15" s="7"/>
      <c r="M15" s="1"/>
    </row>
    <row r="16" spans="1:13" ht="15.5" x14ac:dyDescent="0.35">
      <c r="A16" s="5"/>
      <c r="B16" s="6"/>
      <c r="C16" s="6"/>
      <c r="D16" s="6"/>
      <c r="E16" s="6"/>
      <c r="F16" s="6"/>
      <c r="G16" s="6"/>
      <c r="H16" s="6"/>
      <c r="I16" s="6"/>
      <c r="J16" s="6"/>
      <c r="K16" s="6"/>
      <c r="L16" s="7"/>
      <c r="M16" s="1"/>
    </row>
    <row r="17" spans="1:13" ht="15.5" x14ac:dyDescent="0.35">
      <c r="A17" s="5"/>
      <c r="B17" s="6"/>
      <c r="C17" s="6"/>
      <c r="D17" s="6"/>
      <c r="E17" s="6"/>
      <c r="F17" s="6"/>
      <c r="G17" s="6"/>
      <c r="H17" s="6"/>
      <c r="I17" s="6"/>
      <c r="J17" s="6"/>
      <c r="K17" s="6"/>
      <c r="L17" s="7"/>
      <c r="M17" s="1"/>
    </row>
    <row r="18" spans="1:13" ht="15.5" x14ac:dyDescent="0.35">
      <c r="A18" s="5"/>
      <c r="B18" s="6"/>
      <c r="C18" s="6"/>
      <c r="D18" s="6"/>
      <c r="E18" s="6"/>
      <c r="F18" s="6"/>
      <c r="G18" s="6"/>
      <c r="H18" s="6"/>
      <c r="I18" s="6"/>
      <c r="J18" s="6"/>
      <c r="K18" s="6"/>
      <c r="L18" s="7"/>
      <c r="M18" s="1"/>
    </row>
    <row r="19" spans="1:13" ht="15.5" x14ac:dyDescent="0.35">
      <c r="A19" s="5"/>
      <c r="B19" s="6"/>
      <c r="C19" s="6"/>
      <c r="D19" s="6"/>
      <c r="E19" s="6"/>
      <c r="F19" s="6"/>
      <c r="G19" s="6"/>
      <c r="H19" s="6"/>
      <c r="I19" s="6"/>
      <c r="J19" s="6"/>
      <c r="K19" s="6"/>
      <c r="L19" s="7"/>
      <c r="M19" s="1"/>
    </row>
    <row r="20" spans="1:13" ht="15.5" x14ac:dyDescent="0.35">
      <c r="A20" s="5"/>
      <c r="B20" s="6"/>
      <c r="C20" s="6"/>
      <c r="D20" s="6"/>
      <c r="E20" s="6"/>
      <c r="F20" s="6"/>
      <c r="G20" s="6"/>
      <c r="H20" s="6"/>
      <c r="I20" s="6"/>
      <c r="J20" s="6"/>
      <c r="K20" s="6"/>
      <c r="L20" s="7"/>
      <c r="M20" s="1"/>
    </row>
    <row r="21" spans="1:13" ht="15.5" x14ac:dyDescent="0.35">
      <c r="A21" s="5"/>
      <c r="B21" s="6"/>
      <c r="C21" s="6"/>
      <c r="D21" s="6"/>
      <c r="E21" s="6"/>
      <c r="F21" s="6"/>
      <c r="G21" s="6"/>
      <c r="H21" s="6"/>
      <c r="I21" s="6"/>
      <c r="J21" s="6"/>
      <c r="K21" s="6"/>
      <c r="L21" s="7"/>
      <c r="M21" s="1"/>
    </row>
    <row r="22" spans="1:13" ht="15.5" x14ac:dyDescent="0.35">
      <c r="A22" s="5"/>
      <c r="B22" s="6"/>
      <c r="C22" s="6"/>
      <c r="D22" s="6"/>
      <c r="E22" s="6"/>
      <c r="F22" s="6"/>
      <c r="G22" s="6"/>
      <c r="H22" s="6"/>
      <c r="I22" s="6"/>
      <c r="J22" s="6"/>
      <c r="K22" s="6"/>
      <c r="L22" s="7"/>
      <c r="M22" s="1"/>
    </row>
    <row r="23" spans="1:13" ht="15.5" x14ac:dyDescent="0.35">
      <c r="A23" s="5"/>
      <c r="B23" s="6"/>
      <c r="C23" s="6"/>
      <c r="D23" s="6"/>
      <c r="E23" s="6"/>
      <c r="F23" s="6"/>
      <c r="G23" s="6"/>
      <c r="H23" s="6"/>
      <c r="I23" s="6"/>
      <c r="J23" s="6"/>
      <c r="K23" s="6"/>
      <c r="L23" s="7"/>
      <c r="M23" s="1"/>
    </row>
    <row r="24" spans="1:13" ht="22.5" x14ac:dyDescent="0.45">
      <c r="A24" s="5"/>
      <c r="B24" s="84"/>
      <c r="C24" s="85"/>
      <c r="D24" s="85"/>
      <c r="E24" s="85"/>
      <c r="F24" s="85"/>
      <c r="G24" s="85"/>
      <c r="H24" s="85"/>
      <c r="I24" s="85"/>
      <c r="J24" s="85"/>
      <c r="K24" s="86"/>
      <c r="L24" s="7"/>
      <c r="M24" s="1"/>
    </row>
    <row r="25" spans="1:13" ht="22.5" x14ac:dyDescent="0.45">
      <c r="A25" s="5"/>
      <c r="B25" s="87" t="s">
        <v>9</v>
      </c>
      <c r="C25" s="88"/>
      <c r="D25" s="88"/>
      <c r="E25" s="88"/>
      <c r="F25" s="88"/>
      <c r="G25" s="88"/>
      <c r="H25" s="88"/>
      <c r="I25" s="88"/>
      <c r="J25" s="88"/>
      <c r="K25" s="89"/>
      <c r="L25" s="7"/>
      <c r="M25" s="1"/>
    </row>
    <row r="26" spans="1:13" ht="22.5" x14ac:dyDescent="0.45">
      <c r="A26" s="5"/>
      <c r="B26" s="87"/>
      <c r="C26" s="88"/>
      <c r="D26" s="88"/>
      <c r="E26" s="88"/>
      <c r="F26" s="88"/>
      <c r="G26" s="88"/>
      <c r="H26" s="88"/>
      <c r="I26" s="88"/>
      <c r="J26" s="88"/>
      <c r="K26" s="89"/>
      <c r="L26" s="7"/>
      <c r="M26" s="1"/>
    </row>
    <row r="27" spans="1:13" ht="22.5" x14ac:dyDescent="0.45">
      <c r="A27" s="5"/>
      <c r="B27" s="87" t="s">
        <v>29</v>
      </c>
      <c r="C27" s="88"/>
      <c r="D27" s="88"/>
      <c r="E27" s="88"/>
      <c r="F27" s="88"/>
      <c r="G27" s="88"/>
      <c r="H27" s="88"/>
      <c r="I27" s="88"/>
      <c r="J27" s="88"/>
      <c r="K27" s="89"/>
      <c r="L27" s="7"/>
      <c r="M27" s="1"/>
    </row>
    <row r="28" spans="1:13" ht="22.5" x14ac:dyDescent="0.45">
      <c r="A28" s="5"/>
      <c r="B28" s="90"/>
      <c r="C28" s="91"/>
      <c r="D28" s="91"/>
      <c r="E28" s="91"/>
      <c r="F28" s="91"/>
      <c r="G28" s="91"/>
      <c r="H28" s="91"/>
      <c r="I28" s="91"/>
      <c r="J28" s="91"/>
      <c r="K28" s="92"/>
      <c r="L28" s="7"/>
      <c r="M28" s="1"/>
    </row>
    <row r="29" spans="1:13" ht="15.5" x14ac:dyDescent="0.35">
      <c r="A29" s="5"/>
      <c r="B29" s="6"/>
      <c r="C29" s="6"/>
      <c r="D29" s="6"/>
      <c r="E29" s="6"/>
      <c r="F29" s="6"/>
      <c r="G29" s="6"/>
      <c r="H29" s="6"/>
      <c r="I29" s="6"/>
      <c r="J29" s="6"/>
      <c r="K29" s="6"/>
      <c r="L29" s="7"/>
      <c r="M29" s="1"/>
    </row>
    <row r="30" spans="1:13" ht="15.5" x14ac:dyDescent="0.35">
      <c r="A30" s="5"/>
      <c r="B30" s="6"/>
      <c r="C30" s="6"/>
      <c r="D30" s="6"/>
      <c r="E30" s="6"/>
      <c r="F30" s="6"/>
      <c r="G30" s="6"/>
      <c r="H30" s="6"/>
      <c r="I30" s="6"/>
      <c r="J30" s="6"/>
      <c r="K30" s="6"/>
      <c r="L30" s="7"/>
      <c r="M30" s="1"/>
    </row>
    <row r="31" spans="1:13" ht="15.5" x14ac:dyDescent="0.35">
      <c r="A31" s="5"/>
      <c r="B31" s="6"/>
      <c r="C31" s="6"/>
      <c r="D31" s="6"/>
      <c r="E31" s="6"/>
      <c r="F31" s="6"/>
      <c r="G31" s="6"/>
      <c r="H31" s="6"/>
      <c r="I31" s="6"/>
      <c r="J31" s="6"/>
      <c r="K31" s="6"/>
      <c r="L31" s="7"/>
      <c r="M31" s="1"/>
    </row>
    <row r="32" spans="1:13" ht="15.5" x14ac:dyDescent="0.35">
      <c r="A32" s="5"/>
      <c r="B32" s="6"/>
      <c r="C32" s="6"/>
      <c r="D32" s="6"/>
      <c r="E32" s="6"/>
      <c r="F32" s="6"/>
      <c r="G32" s="6"/>
      <c r="H32" s="6"/>
      <c r="I32" s="6"/>
      <c r="J32" s="6"/>
      <c r="K32" s="6"/>
      <c r="L32" s="7"/>
      <c r="M32" s="1"/>
    </row>
    <row r="33" spans="1:13" ht="15.5" x14ac:dyDescent="0.35">
      <c r="A33" s="5"/>
      <c r="B33" s="6"/>
      <c r="C33" s="6"/>
      <c r="D33" s="6"/>
      <c r="E33" s="6"/>
      <c r="F33" s="6"/>
      <c r="G33" s="6"/>
      <c r="H33" s="6"/>
      <c r="I33" s="6"/>
      <c r="J33" s="6"/>
      <c r="K33" s="6"/>
      <c r="L33" s="7"/>
      <c r="M33" s="1"/>
    </row>
    <row r="34" spans="1:13" ht="15.5" x14ac:dyDescent="0.35">
      <c r="A34" s="5"/>
      <c r="B34" s="6"/>
      <c r="C34" s="6"/>
      <c r="D34" s="6"/>
      <c r="E34" s="6"/>
      <c r="F34" s="6"/>
      <c r="G34" s="6"/>
      <c r="H34" s="6"/>
      <c r="I34" s="6"/>
      <c r="J34" s="6"/>
      <c r="K34" s="6"/>
      <c r="L34" s="7"/>
      <c r="M34" s="1"/>
    </row>
    <row r="35" spans="1:13" ht="15.5" x14ac:dyDescent="0.35">
      <c r="A35" s="5"/>
      <c r="B35" s="6"/>
      <c r="C35" s="6"/>
      <c r="D35" s="6"/>
      <c r="E35" s="6"/>
      <c r="F35" s="6"/>
      <c r="G35" s="6"/>
      <c r="H35" s="6"/>
      <c r="I35" s="6"/>
      <c r="J35" s="6"/>
      <c r="K35" s="6"/>
      <c r="L35" s="7"/>
      <c r="M35" s="1"/>
    </row>
    <row r="36" spans="1:13" ht="15.5" x14ac:dyDescent="0.35">
      <c r="A36" s="5"/>
      <c r="B36" s="6"/>
      <c r="C36" s="6"/>
      <c r="D36" s="6"/>
      <c r="E36" s="6"/>
      <c r="F36" s="6"/>
      <c r="G36" s="6"/>
      <c r="H36" s="6"/>
      <c r="I36" s="6"/>
      <c r="J36" s="6"/>
      <c r="K36" s="6"/>
      <c r="L36" s="7"/>
      <c r="M36" s="1"/>
    </row>
    <row r="37" spans="1:13" ht="15.5" x14ac:dyDescent="0.35">
      <c r="A37" s="5"/>
      <c r="B37" s="78" t="s">
        <v>10</v>
      </c>
      <c r="C37" s="78"/>
      <c r="D37" s="79" t="s">
        <v>11</v>
      </c>
      <c r="E37" s="79"/>
      <c r="F37" s="79"/>
      <c r="G37" s="79"/>
      <c r="H37" s="79"/>
      <c r="I37" s="79"/>
      <c r="J37" s="79"/>
      <c r="K37" s="79"/>
      <c r="L37" s="7"/>
      <c r="M37" s="1"/>
    </row>
    <row r="38" spans="1:13" ht="15.5" x14ac:dyDescent="0.35">
      <c r="A38" s="5"/>
      <c r="B38" s="78" t="s">
        <v>12</v>
      </c>
      <c r="C38" s="78"/>
      <c r="D38" s="79" t="s">
        <v>13</v>
      </c>
      <c r="E38" s="79"/>
      <c r="F38" s="79"/>
      <c r="G38" s="79"/>
      <c r="H38" s="79"/>
      <c r="I38" s="79"/>
      <c r="J38" s="79"/>
      <c r="K38" s="79"/>
      <c r="L38" s="7"/>
      <c r="M38" s="1"/>
    </row>
    <row r="39" spans="1:13" ht="15.5" x14ac:dyDescent="0.35">
      <c r="A39" s="5"/>
      <c r="B39" s="78" t="s">
        <v>14</v>
      </c>
      <c r="C39" s="78"/>
      <c r="D39" s="79" t="s">
        <v>15</v>
      </c>
      <c r="E39" s="79"/>
      <c r="F39" s="79"/>
      <c r="G39" s="79"/>
      <c r="H39" s="79"/>
      <c r="I39" s="79"/>
      <c r="J39" s="79"/>
      <c r="K39" s="79"/>
      <c r="L39" s="7"/>
      <c r="M39" s="1"/>
    </row>
    <row r="40" spans="1:13" ht="15.5" x14ac:dyDescent="0.35">
      <c r="A40" s="5"/>
      <c r="B40" s="78" t="s">
        <v>16</v>
      </c>
      <c r="C40" s="78"/>
      <c r="D40" s="79" t="s">
        <v>30</v>
      </c>
      <c r="E40" s="79"/>
      <c r="F40" s="79"/>
      <c r="G40" s="79"/>
      <c r="H40" s="79"/>
      <c r="I40" s="79"/>
      <c r="J40" s="79"/>
      <c r="K40" s="79"/>
      <c r="L40" s="7"/>
      <c r="M40" s="1"/>
    </row>
    <row r="41" spans="1:13" ht="15.5" x14ac:dyDescent="0.35">
      <c r="A41" s="5"/>
      <c r="B41" s="78" t="s">
        <v>17</v>
      </c>
      <c r="C41" s="78"/>
      <c r="D41" s="79" t="s">
        <v>18</v>
      </c>
      <c r="E41" s="79"/>
      <c r="F41" s="79"/>
      <c r="G41" s="79"/>
      <c r="H41" s="79"/>
      <c r="I41" s="79"/>
      <c r="J41" s="79"/>
      <c r="K41" s="79"/>
      <c r="L41" s="7"/>
      <c r="M41" s="1"/>
    </row>
    <row r="42" spans="1:13" ht="15.5" x14ac:dyDescent="0.35">
      <c r="A42" s="5"/>
      <c r="B42" s="78" t="s">
        <v>19</v>
      </c>
      <c r="C42" s="78"/>
      <c r="D42" s="83" t="s">
        <v>20</v>
      </c>
      <c r="E42" s="82"/>
      <c r="F42" s="79" t="s">
        <v>21</v>
      </c>
      <c r="G42" s="79"/>
      <c r="H42" s="79" t="s">
        <v>22</v>
      </c>
      <c r="I42" s="79"/>
      <c r="J42" s="79"/>
      <c r="K42" s="79"/>
      <c r="L42" s="7"/>
      <c r="M42" s="1"/>
    </row>
    <row r="43" spans="1:13" ht="15.5" x14ac:dyDescent="0.35">
      <c r="A43" s="5"/>
      <c r="B43" s="78" t="s">
        <v>23</v>
      </c>
      <c r="C43" s="78"/>
      <c r="D43" s="79" t="s">
        <v>24</v>
      </c>
      <c r="E43" s="79"/>
      <c r="F43" s="79"/>
      <c r="G43" s="79"/>
      <c r="H43" s="79"/>
      <c r="I43" s="79"/>
      <c r="J43" s="79"/>
      <c r="K43" s="79"/>
      <c r="L43" s="7"/>
      <c r="M43" s="1"/>
    </row>
    <row r="44" spans="1:13" ht="15.5" x14ac:dyDescent="0.35">
      <c r="A44" s="5"/>
      <c r="B44" s="78" t="s">
        <v>25</v>
      </c>
      <c r="C44" s="78"/>
      <c r="D44" s="80">
        <v>42506</v>
      </c>
      <c r="E44" s="81"/>
      <c r="F44" s="82"/>
      <c r="G44" s="79" t="s">
        <v>26</v>
      </c>
      <c r="H44" s="79"/>
      <c r="I44" s="79"/>
      <c r="J44" s="80">
        <v>42506</v>
      </c>
      <c r="K44" s="82"/>
      <c r="L44" s="7"/>
      <c r="M44" s="1"/>
    </row>
    <row r="45" spans="1:13" ht="15.5" x14ac:dyDescent="0.35">
      <c r="A45" s="5"/>
      <c r="B45" s="6"/>
      <c r="C45" s="6"/>
      <c r="D45" s="6"/>
      <c r="E45" s="6"/>
      <c r="F45" s="6"/>
      <c r="G45" s="6"/>
      <c r="H45" s="6"/>
      <c r="I45" s="6"/>
      <c r="J45" s="6"/>
      <c r="K45" s="6"/>
      <c r="L45" s="7"/>
      <c r="M45" s="1"/>
    </row>
    <row r="46" spans="1:13" ht="15.5" x14ac:dyDescent="0.35">
      <c r="A46" s="5"/>
      <c r="B46" s="6"/>
      <c r="C46" s="6"/>
      <c r="D46" s="6"/>
      <c r="E46" s="6"/>
      <c r="F46" s="6"/>
      <c r="G46" s="6"/>
      <c r="H46" s="6"/>
      <c r="I46" s="6"/>
      <c r="J46" s="6"/>
      <c r="K46" s="6"/>
      <c r="L46" s="7"/>
      <c r="M46" s="1"/>
    </row>
    <row r="47" spans="1:13" ht="15.5" x14ac:dyDescent="0.35">
      <c r="A47" s="5"/>
      <c r="B47" s="6"/>
      <c r="C47" s="6"/>
      <c r="D47" s="6"/>
      <c r="E47" s="6"/>
      <c r="F47" s="6"/>
      <c r="G47" s="6"/>
      <c r="H47" s="6"/>
      <c r="I47" s="6"/>
      <c r="J47" s="6"/>
      <c r="K47" s="6"/>
      <c r="L47" s="7"/>
      <c r="M47" s="1"/>
    </row>
    <row r="48" spans="1:13" ht="15.5" x14ac:dyDescent="0.35">
      <c r="A48" s="5"/>
      <c r="B48" s="76" t="s">
        <v>27</v>
      </c>
      <c r="C48" s="76"/>
      <c r="D48" s="76"/>
      <c r="E48" s="76"/>
      <c r="F48" s="76"/>
      <c r="G48" s="76"/>
      <c r="H48" s="76"/>
      <c r="I48" s="76"/>
      <c r="J48" s="76"/>
      <c r="K48" s="76"/>
      <c r="L48" s="7"/>
      <c r="M48" s="1"/>
    </row>
    <row r="49" spans="1:13" ht="15.5" x14ac:dyDescent="0.35">
      <c r="A49" s="5"/>
      <c r="B49" s="77" t="s">
        <v>28</v>
      </c>
      <c r="C49" s="77"/>
      <c r="D49" s="77"/>
      <c r="E49" s="77"/>
      <c r="F49" s="77"/>
      <c r="G49" s="77"/>
      <c r="H49" s="77"/>
      <c r="I49" s="77"/>
      <c r="J49" s="77"/>
      <c r="K49" s="77"/>
      <c r="L49" s="7"/>
      <c r="M49" s="1"/>
    </row>
    <row r="50" spans="1:13" ht="15.5" x14ac:dyDescent="0.35">
      <c r="A50" s="5"/>
      <c r="B50" s="6"/>
      <c r="C50" s="6"/>
      <c r="D50" s="6"/>
      <c r="E50" s="6"/>
      <c r="F50" s="6"/>
      <c r="G50" s="6"/>
      <c r="H50" s="6"/>
      <c r="I50" s="6"/>
      <c r="J50" s="6"/>
      <c r="K50" s="6"/>
      <c r="L50" s="7"/>
      <c r="M50" s="1"/>
    </row>
    <row r="51" spans="1:13" ht="15.5" x14ac:dyDescent="0.35">
      <c r="A51" s="10"/>
      <c r="B51" s="11"/>
      <c r="C51" s="11"/>
      <c r="D51" s="11"/>
      <c r="E51" s="11"/>
      <c r="F51" s="11"/>
      <c r="G51" s="11"/>
      <c r="H51" s="11"/>
      <c r="I51" s="11"/>
      <c r="J51" s="11"/>
      <c r="K51" s="11"/>
      <c r="L51" s="12"/>
      <c r="M51" s="1"/>
    </row>
    <row r="52" spans="1:13" ht="15.5" x14ac:dyDescent="0.35">
      <c r="A52" s="1"/>
      <c r="B52" s="1"/>
      <c r="C52" s="1"/>
      <c r="D52" s="1"/>
      <c r="E52" s="1"/>
      <c r="F52" s="1"/>
      <c r="G52" s="1"/>
      <c r="H52" s="1"/>
      <c r="I52" s="1"/>
      <c r="J52" s="1"/>
      <c r="K52" s="1"/>
      <c r="L52" s="1"/>
      <c r="M52" s="1"/>
    </row>
  </sheetData>
  <mergeCells count="27">
    <mergeCell ref="B37:C37"/>
    <mergeCell ref="D37:K37"/>
    <mergeCell ref="B24:K24"/>
    <mergeCell ref="B25:K25"/>
    <mergeCell ref="B26:K26"/>
    <mergeCell ref="B27:K27"/>
    <mergeCell ref="B28:K28"/>
    <mergeCell ref="B38:C38"/>
    <mergeCell ref="D38:K38"/>
    <mergeCell ref="B39:C39"/>
    <mergeCell ref="D39:K39"/>
    <mergeCell ref="B40:C40"/>
    <mergeCell ref="D40:K40"/>
    <mergeCell ref="B41:C41"/>
    <mergeCell ref="D41:K41"/>
    <mergeCell ref="B42:C42"/>
    <mergeCell ref="D42:E42"/>
    <mergeCell ref="F42:G42"/>
    <mergeCell ref="H42:K42"/>
    <mergeCell ref="B48:K48"/>
    <mergeCell ref="B49:K49"/>
    <mergeCell ref="B43:C43"/>
    <mergeCell ref="D43:K43"/>
    <mergeCell ref="B44:C44"/>
    <mergeCell ref="D44:F44"/>
    <mergeCell ref="G44:I44"/>
    <mergeCell ref="J44:K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68"/>
  <sheetViews>
    <sheetView tabSelected="1" topLeftCell="G1" zoomScale="70" zoomScaleNormal="70" workbookViewId="0">
      <selection activeCell="J4" sqref="J4"/>
    </sheetView>
  </sheetViews>
  <sheetFormatPr defaultColWidth="9.1796875" defaultRowHeight="13" x14ac:dyDescent="0.35"/>
  <cols>
    <col min="1" max="1" width="16.54296875" style="67" bestFit="1" customWidth="1"/>
    <col min="2" max="2" width="4.453125" style="67" customWidth="1"/>
    <col min="3" max="3" width="30.26953125" style="67" bestFit="1" customWidth="1"/>
    <col min="4" max="4" width="28" style="67" bestFit="1" customWidth="1"/>
    <col min="5" max="5" width="17.81640625" style="67" bestFit="1" customWidth="1"/>
    <col min="6" max="6" width="152.453125" style="112" customWidth="1"/>
    <col min="7" max="7" width="65.26953125" style="67" customWidth="1"/>
    <col min="8" max="8" width="28.08984375" style="67" customWidth="1"/>
    <col min="9" max="9" width="11.6328125" style="67" customWidth="1"/>
    <col min="10" max="10" width="18.26953125" style="69" bestFit="1" customWidth="1"/>
    <col min="11" max="11" width="15.453125" style="67" bestFit="1" customWidth="1"/>
    <col min="12" max="12" width="13" style="67" customWidth="1"/>
    <col min="13" max="14" width="9.1796875" style="67"/>
    <col min="15" max="15" width="9.1796875" style="67" customWidth="1"/>
    <col min="16" max="16" width="3" style="67" bestFit="1" customWidth="1"/>
    <col min="17" max="17" width="11.453125" style="67" bestFit="1" customWidth="1"/>
    <col min="18" max="16384" width="9.1796875" style="67"/>
  </cols>
  <sheetData>
    <row r="1" spans="1:17" x14ac:dyDescent="0.35">
      <c r="A1" s="93" t="s">
        <v>31</v>
      </c>
      <c r="B1" s="93"/>
      <c r="C1" s="93"/>
      <c r="D1" s="93"/>
      <c r="E1" s="93"/>
      <c r="F1" s="93"/>
      <c r="G1" s="93"/>
      <c r="H1" s="93"/>
      <c r="I1" s="93"/>
      <c r="J1" s="93"/>
      <c r="K1" s="93"/>
      <c r="L1" s="94" t="s">
        <v>43</v>
      </c>
    </row>
    <row r="2" spans="1:17" x14ac:dyDescent="0.35">
      <c r="A2" s="93" t="s">
        <v>32</v>
      </c>
      <c r="B2" s="93"/>
      <c r="C2" s="93"/>
      <c r="D2" s="93"/>
      <c r="E2" s="93"/>
      <c r="F2" s="93"/>
      <c r="G2" s="93"/>
      <c r="H2" s="93"/>
      <c r="I2" s="93"/>
      <c r="J2" s="93"/>
      <c r="K2" s="93"/>
      <c r="L2" s="94"/>
    </row>
    <row r="3" spans="1:17" x14ac:dyDescent="0.35">
      <c r="A3" s="62" t="s">
        <v>0</v>
      </c>
      <c r="B3" s="62" t="s">
        <v>1</v>
      </c>
      <c r="C3" s="62" t="s">
        <v>36</v>
      </c>
      <c r="D3" s="62" t="s">
        <v>35</v>
      </c>
      <c r="E3" s="62" t="s">
        <v>2</v>
      </c>
      <c r="F3" s="110" t="s">
        <v>3</v>
      </c>
      <c r="G3" s="62" t="s">
        <v>4</v>
      </c>
      <c r="H3" s="62" t="s">
        <v>33</v>
      </c>
      <c r="I3" s="62" t="s">
        <v>5</v>
      </c>
      <c r="J3" s="62" t="s">
        <v>34</v>
      </c>
      <c r="K3" s="62" t="s">
        <v>52</v>
      </c>
      <c r="L3" s="62" t="s">
        <v>42</v>
      </c>
      <c r="P3" s="67" t="s">
        <v>37</v>
      </c>
      <c r="Q3" s="67" t="s">
        <v>37</v>
      </c>
    </row>
    <row r="4" spans="1:17" s="68" customFormat="1" ht="14.5" x14ac:dyDescent="0.35">
      <c r="A4" s="63" t="s">
        <v>170</v>
      </c>
      <c r="B4" s="70">
        <v>1</v>
      </c>
      <c r="C4" s="75" t="s">
        <v>167</v>
      </c>
      <c r="D4" s="64" t="s">
        <v>58</v>
      </c>
      <c r="E4" s="75" t="s">
        <v>171</v>
      </c>
      <c r="F4" s="64" t="s">
        <v>59</v>
      </c>
      <c r="G4" s="71" t="s">
        <v>89</v>
      </c>
      <c r="H4" s="63"/>
      <c r="I4" s="72" t="s">
        <v>37</v>
      </c>
      <c r="J4" s="65"/>
      <c r="K4" s="63" t="s">
        <v>37</v>
      </c>
      <c r="L4" s="65"/>
      <c r="P4" s="68" t="s">
        <v>38</v>
      </c>
      <c r="Q4" s="68" t="s">
        <v>38</v>
      </c>
    </row>
    <row r="5" spans="1:17" s="68" customFormat="1" ht="25" x14ac:dyDescent="0.35">
      <c r="A5" s="63" t="s">
        <v>170</v>
      </c>
      <c r="B5" s="70">
        <v>2</v>
      </c>
      <c r="C5" s="75" t="s">
        <v>167</v>
      </c>
      <c r="D5" s="64" t="s">
        <v>58</v>
      </c>
      <c r="E5" s="75" t="s">
        <v>172</v>
      </c>
      <c r="F5" s="64" t="s">
        <v>60</v>
      </c>
      <c r="G5" s="71" t="s">
        <v>90</v>
      </c>
      <c r="H5" s="63"/>
      <c r="I5" s="72" t="s">
        <v>37</v>
      </c>
      <c r="J5" s="65"/>
      <c r="K5" s="63" t="s">
        <v>37</v>
      </c>
      <c r="L5" s="65"/>
      <c r="Q5" s="68" t="s">
        <v>39</v>
      </c>
    </row>
    <row r="6" spans="1:17" s="68" customFormat="1" ht="14.5" x14ac:dyDescent="0.35">
      <c r="A6" s="63" t="s">
        <v>170</v>
      </c>
      <c r="B6" s="70">
        <v>3</v>
      </c>
      <c r="C6" s="75" t="s">
        <v>167</v>
      </c>
      <c r="D6" s="64" t="s">
        <v>58</v>
      </c>
      <c r="E6" s="75" t="s">
        <v>173</v>
      </c>
      <c r="F6" s="64" t="s">
        <v>61</v>
      </c>
      <c r="G6" s="71" t="s">
        <v>89</v>
      </c>
      <c r="H6" s="63"/>
      <c r="I6" s="72" t="s">
        <v>37</v>
      </c>
      <c r="J6" s="65"/>
      <c r="K6" s="63" t="s">
        <v>37</v>
      </c>
      <c r="L6" s="65"/>
    </row>
    <row r="7" spans="1:17" s="68" customFormat="1" ht="25" x14ac:dyDescent="0.35">
      <c r="A7" s="63" t="s">
        <v>170</v>
      </c>
      <c r="B7" s="70">
        <v>4</v>
      </c>
      <c r="C7" s="75" t="s">
        <v>167</v>
      </c>
      <c r="D7" s="64" t="s">
        <v>58</v>
      </c>
      <c r="E7" s="75" t="s">
        <v>174</v>
      </c>
      <c r="F7" s="64" t="s">
        <v>62</v>
      </c>
      <c r="G7" s="71" t="s">
        <v>90</v>
      </c>
      <c r="H7" s="63"/>
      <c r="I7" s="72" t="s">
        <v>37</v>
      </c>
      <c r="J7" s="65"/>
      <c r="K7" s="63" t="s">
        <v>37</v>
      </c>
      <c r="L7" s="65"/>
    </row>
    <row r="8" spans="1:17" s="68" customFormat="1" ht="25" x14ac:dyDescent="0.35">
      <c r="A8" s="63" t="s">
        <v>170</v>
      </c>
      <c r="B8" s="70">
        <v>5</v>
      </c>
      <c r="C8" s="75" t="s">
        <v>167</v>
      </c>
      <c r="D8" s="64" t="s">
        <v>58</v>
      </c>
      <c r="E8" s="75" t="s">
        <v>175</v>
      </c>
      <c r="F8" s="64" t="s">
        <v>63</v>
      </c>
      <c r="G8" s="71" t="s">
        <v>89</v>
      </c>
      <c r="H8" s="63"/>
      <c r="I8" s="72" t="s">
        <v>37</v>
      </c>
      <c r="J8" s="65"/>
      <c r="K8" s="63" t="s">
        <v>37</v>
      </c>
      <c r="L8" s="65"/>
    </row>
    <row r="9" spans="1:17" s="68" customFormat="1" ht="50" x14ac:dyDescent="0.35">
      <c r="A9" s="63" t="s">
        <v>170</v>
      </c>
      <c r="B9" s="70">
        <v>6</v>
      </c>
      <c r="C9" s="75" t="s">
        <v>167</v>
      </c>
      <c r="D9" s="64" t="s">
        <v>58</v>
      </c>
      <c r="E9" s="75" t="s">
        <v>176</v>
      </c>
      <c r="F9" s="64" t="s">
        <v>64</v>
      </c>
      <c r="G9" s="71" t="s">
        <v>90</v>
      </c>
      <c r="H9" s="63"/>
      <c r="I9" s="72" t="s">
        <v>37</v>
      </c>
      <c r="J9" s="65"/>
      <c r="K9" s="63" t="s">
        <v>37</v>
      </c>
      <c r="L9" s="65"/>
    </row>
    <row r="10" spans="1:17" s="68" customFormat="1" ht="14.5" x14ac:dyDescent="0.35">
      <c r="A10" s="63" t="s">
        <v>170</v>
      </c>
      <c r="B10" s="70">
        <v>7</v>
      </c>
      <c r="C10" s="75" t="s">
        <v>167</v>
      </c>
      <c r="D10" s="64" t="s">
        <v>58</v>
      </c>
      <c r="E10" s="75" t="s">
        <v>176</v>
      </c>
      <c r="F10" s="64" t="s">
        <v>65</v>
      </c>
      <c r="G10" s="71" t="s">
        <v>90</v>
      </c>
      <c r="H10" s="63"/>
      <c r="I10" s="72" t="s">
        <v>37</v>
      </c>
      <c r="J10" s="65"/>
      <c r="K10" s="63" t="s">
        <v>37</v>
      </c>
      <c r="L10" s="65"/>
    </row>
    <row r="11" spans="1:17" s="68" customFormat="1" ht="14.5" x14ac:dyDescent="0.35">
      <c r="A11" s="63" t="s">
        <v>170</v>
      </c>
      <c r="B11" s="70">
        <v>8</v>
      </c>
      <c r="C11" s="75" t="s">
        <v>167</v>
      </c>
      <c r="D11" s="64" t="s">
        <v>58</v>
      </c>
      <c r="E11" s="75" t="s">
        <v>177</v>
      </c>
      <c r="F11" s="64" t="s">
        <v>96</v>
      </c>
      <c r="G11" s="71" t="s">
        <v>89</v>
      </c>
      <c r="H11" s="63"/>
      <c r="I11" s="72" t="s">
        <v>37</v>
      </c>
      <c r="J11" s="65"/>
      <c r="K11" s="63" t="s">
        <v>37</v>
      </c>
      <c r="L11" s="65"/>
    </row>
    <row r="12" spans="1:17" s="68" customFormat="1" ht="50" x14ac:dyDescent="0.35">
      <c r="A12" s="63" t="s">
        <v>170</v>
      </c>
      <c r="B12" s="70">
        <v>9</v>
      </c>
      <c r="C12" s="75" t="s">
        <v>167</v>
      </c>
      <c r="D12" s="64" t="s">
        <v>58</v>
      </c>
      <c r="E12" s="75" t="s">
        <v>178</v>
      </c>
      <c r="F12" s="64" t="s">
        <v>97</v>
      </c>
      <c r="G12" s="71" t="s">
        <v>90</v>
      </c>
      <c r="H12" s="63"/>
      <c r="I12" s="72" t="s">
        <v>37</v>
      </c>
      <c r="J12" s="65"/>
      <c r="K12" s="63" t="s">
        <v>37</v>
      </c>
      <c r="L12" s="65"/>
    </row>
    <row r="13" spans="1:17" s="68" customFormat="1" ht="25" x14ac:dyDescent="0.35">
      <c r="A13" s="63" t="s">
        <v>170</v>
      </c>
      <c r="B13" s="70">
        <v>10</v>
      </c>
      <c r="C13" s="75" t="s">
        <v>167</v>
      </c>
      <c r="D13" s="64" t="s">
        <v>58</v>
      </c>
      <c r="E13" s="75" t="s">
        <v>179</v>
      </c>
      <c r="F13" s="64" t="s">
        <v>66</v>
      </c>
      <c r="G13" s="71" t="s">
        <v>89</v>
      </c>
      <c r="H13" s="63"/>
      <c r="I13" s="72" t="s">
        <v>37</v>
      </c>
      <c r="J13" s="65"/>
      <c r="K13" s="63" t="s">
        <v>37</v>
      </c>
      <c r="L13" s="65"/>
    </row>
    <row r="14" spans="1:17" s="68" customFormat="1" ht="25" x14ac:dyDescent="0.35">
      <c r="A14" s="63" t="s">
        <v>170</v>
      </c>
      <c r="B14" s="70">
        <v>11</v>
      </c>
      <c r="C14" s="75" t="s">
        <v>167</v>
      </c>
      <c r="D14" s="64" t="s">
        <v>58</v>
      </c>
      <c r="E14" s="75" t="s">
        <v>180</v>
      </c>
      <c r="F14" s="64" t="s">
        <v>67</v>
      </c>
      <c r="G14" s="71" t="s">
        <v>90</v>
      </c>
      <c r="H14" s="63"/>
      <c r="I14" s="72" t="s">
        <v>37</v>
      </c>
      <c r="J14" s="65"/>
      <c r="K14" s="63" t="s">
        <v>37</v>
      </c>
      <c r="L14" s="65"/>
    </row>
    <row r="15" spans="1:17" s="68" customFormat="1" ht="14.5" x14ac:dyDescent="0.35">
      <c r="A15" s="63" t="s">
        <v>170</v>
      </c>
      <c r="B15" s="70">
        <v>12</v>
      </c>
      <c r="C15" s="75" t="s">
        <v>167</v>
      </c>
      <c r="D15" s="64" t="s">
        <v>58</v>
      </c>
      <c r="E15" s="75" t="s">
        <v>180</v>
      </c>
      <c r="F15" s="64" t="s">
        <v>68</v>
      </c>
      <c r="G15" s="71" t="s">
        <v>90</v>
      </c>
      <c r="H15" s="63"/>
      <c r="I15" s="72" t="s">
        <v>37</v>
      </c>
      <c r="J15" s="65"/>
      <c r="K15" s="63" t="s">
        <v>37</v>
      </c>
      <c r="L15" s="65"/>
    </row>
    <row r="16" spans="1:17" s="68" customFormat="1" ht="14.5" x14ac:dyDescent="0.35">
      <c r="A16" s="63" t="s">
        <v>170</v>
      </c>
      <c r="B16" s="70">
        <v>13</v>
      </c>
      <c r="C16" s="75" t="s">
        <v>167</v>
      </c>
      <c r="D16" s="64" t="s">
        <v>58</v>
      </c>
      <c r="E16" s="75" t="s">
        <v>181</v>
      </c>
      <c r="F16" s="64" t="s">
        <v>69</v>
      </c>
      <c r="G16" s="71" t="s">
        <v>89</v>
      </c>
      <c r="H16" s="63"/>
      <c r="I16" s="72" t="s">
        <v>37</v>
      </c>
      <c r="J16" s="65"/>
      <c r="K16" s="63" t="s">
        <v>37</v>
      </c>
      <c r="L16" s="65"/>
    </row>
    <row r="17" spans="1:12" s="68" customFormat="1" ht="25" x14ac:dyDescent="0.35">
      <c r="A17" s="63" t="s">
        <v>170</v>
      </c>
      <c r="B17" s="70">
        <v>14</v>
      </c>
      <c r="C17" s="75" t="s">
        <v>167</v>
      </c>
      <c r="D17" s="64" t="s">
        <v>58</v>
      </c>
      <c r="E17" s="75" t="s">
        <v>182</v>
      </c>
      <c r="F17" s="64" t="s">
        <v>70</v>
      </c>
      <c r="G17" s="71" t="s">
        <v>90</v>
      </c>
      <c r="H17" s="63"/>
      <c r="I17" s="72" t="s">
        <v>37</v>
      </c>
      <c r="J17" s="65"/>
      <c r="K17" s="63" t="s">
        <v>37</v>
      </c>
      <c r="L17" s="65"/>
    </row>
    <row r="18" spans="1:12" s="68" customFormat="1" ht="25" x14ac:dyDescent="0.35">
      <c r="A18" s="63" t="s">
        <v>170</v>
      </c>
      <c r="B18" s="70">
        <v>15</v>
      </c>
      <c r="C18" s="75" t="s">
        <v>167</v>
      </c>
      <c r="D18" s="64" t="s">
        <v>58</v>
      </c>
      <c r="E18" s="75" t="s">
        <v>183</v>
      </c>
      <c r="F18" s="64" t="s">
        <v>98</v>
      </c>
      <c r="G18" s="71" t="s">
        <v>89</v>
      </c>
      <c r="H18" s="63"/>
      <c r="I18" s="72" t="s">
        <v>37</v>
      </c>
      <c r="J18" s="65"/>
      <c r="K18" s="63" t="s">
        <v>37</v>
      </c>
      <c r="L18" s="65"/>
    </row>
    <row r="19" spans="1:12" s="68" customFormat="1" ht="25" x14ac:dyDescent="0.35">
      <c r="A19" s="63" t="s">
        <v>170</v>
      </c>
      <c r="B19" s="70">
        <v>16</v>
      </c>
      <c r="C19" s="75" t="s">
        <v>167</v>
      </c>
      <c r="D19" s="64" t="s">
        <v>58</v>
      </c>
      <c r="E19" s="75" t="s">
        <v>184</v>
      </c>
      <c r="F19" s="64" t="s">
        <v>99</v>
      </c>
      <c r="G19" s="71" t="s">
        <v>90</v>
      </c>
      <c r="H19" s="63"/>
      <c r="I19" s="72" t="s">
        <v>37</v>
      </c>
      <c r="J19" s="65"/>
      <c r="K19" s="63" t="s">
        <v>37</v>
      </c>
      <c r="L19" s="65"/>
    </row>
    <row r="20" spans="1:12" s="68" customFormat="1" ht="14.5" x14ac:dyDescent="0.35">
      <c r="A20" s="63" t="s">
        <v>170</v>
      </c>
      <c r="B20" s="70">
        <v>17</v>
      </c>
      <c r="C20" s="75" t="s">
        <v>167</v>
      </c>
      <c r="D20" s="64" t="s">
        <v>58</v>
      </c>
      <c r="E20" s="75" t="s">
        <v>185</v>
      </c>
      <c r="F20" s="64" t="s">
        <v>100</v>
      </c>
      <c r="G20" s="71" t="s">
        <v>89</v>
      </c>
      <c r="H20" s="63"/>
      <c r="I20" s="72" t="s">
        <v>37</v>
      </c>
      <c r="J20" s="65"/>
      <c r="K20" s="63" t="s">
        <v>37</v>
      </c>
      <c r="L20" s="65"/>
    </row>
    <row r="21" spans="1:12" s="68" customFormat="1" ht="50" x14ac:dyDescent="0.35">
      <c r="A21" s="63" t="s">
        <v>170</v>
      </c>
      <c r="B21" s="70">
        <v>18</v>
      </c>
      <c r="C21" s="75" t="s">
        <v>167</v>
      </c>
      <c r="D21" s="64" t="s">
        <v>58</v>
      </c>
      <c r="E21" s="75" t="s">
        <v>186</v>
      </c>
      <c r="F21" s="64" t="s">
        <v>101</v>
      </c>
      <c r="G21" s="71" t="s">
        <v>90</v>
      </c>
      <c r="H21" s="63"/>
      <c r="I21" s="72" t="s">
        <v>37</v>
      </c>
      <c r="J21" s="65"/>
      <c r="K21" s="63" t="s">
        <v>37</v>
      </c>
      <c r="L21" s="65"/>
    </row>
    <row r="22" spans="1:12" s="68" customFormat="1" ht="14.5" x14ac:dyDescent="0.35">
      <c r="A22" s="63" t="s">
        <v>170</v>
      </c>
      <c r="B22" s="70">
        <v>19</v>
      </c>
      <c r="C22" s="75" t="s">
        <v>167</v>
      </c>
      <c r="D22" s="64" t="s">
        <v>58</v>
      </c>
      <c r="E22" s="75" t="s">
        <v>187</v>
      </c>
      <c r="F22" s="64" t="s">
        <v>71</v>
      </c>
      <c r="G22" s="71" t="s">
        <v>89</v>
      </c>
      <c r="H22" s="63"/>
      <c r="I22" s="72" t="s">
        <v>37</v>
      </c>
      <c r="J22" s="65"/>
      <c r="K22" s="63" t="s">
        <v>37</v>
      </c>
      <c r="L22" s="65"/>
    </row>
    <row r="23" spans="1:12" s="68" customFormat="1" ht="25" x14ac:dyDescent="0.35">
      <c r="A23" s="63" t="s">
        <v>170</v>
      </c>
      <c r="B23" s="70">
        <v>20</v>
      </c>
      <c r="C23" s="75" t="s">
        <v>167</v>
      </c>
      <c r="D23" s="64" t="s">
        <v>58</v>
      </c>
      <c r="E23" s="75" t="s">
        <v>188</v>
      </c>
      <c r="F23" s="64" t="s">
        <v>72</v>
      </c>
      <c r="G23" s="71" t="s">
        <v>90</v>
      </c>
      <c r="H23" s="63"/>
      <c r="I23" s="72" t="s">
        <v>37</v>
      </c>
      <c r="J23" s="65"/>
      <c r="K23" s="63" t="s">
        <v>37</v>
      </c>
      <c r="L23" s="65"/>
    </row>
    <row r="24" spans="1:12" s="68" customFormat="1" ht="14.5" x14ac:dyDescent="0.35">
      <c r="A24" s="63" t="s">
        <v>170</v>
      </c>
      <c r="B24" s="70">
        <v>21</v>
      </c>
      <c r="C24" s="75" t="s">
        <v>167</v>
      </c>
      <c r="D24" s="64" t="s">
        <v>58</v>
      </c>
      <c r="E24" s="75" t="s">
        <v>188</v>
      </c>
      <c r="F24" s="64" t="s">
        <v>73</v>
      </c>
      <c r="G24" s="71" t="s">
        <v>90</v>
      </c>
      <c r="H24" s="63"/>
      <c r="I24" s="72" t="s">
        <v>37</v>
      </c>
      <c r="J24" s="65"/>
      <c r="K24" s="63" t="s">
        <v>37</v>
      </c>
      <c r="L24" s="65"/>
    </row>
    <row r="25" spans="1:12" s="68" customFormat="1" ht="14.5" x14ac:dyDescent="0.35">
      <c r="A25" s="63" t="s">
        <v>170</v>
      </c>
      <c r="B25" s="70">
        <v>22</v>
      </c>
      <c r="C25" s="75" t="s">
        <v>167</v>
      </c>
      <c r="D25" s="64" t="s">
        <v>58</v>
      </c>
      <c r="E25" s="75" t="s">
        <v>193</v>
      </c>
      <c r="F25" s="64" t="s">
        <v>102</v>
      </c>
      <c r="G25" s="71" t="s">
        <v>89</v>
      </c>
      <c r="H25" s="63"/>
      <c r="I25" s="72" t="s">
        <v>37</v>
      </c>
      <c r="J25" s="65"/>
      <c r="K25" s="63" t="s">
        <v>37</v>
      </c>
      <c r="L25" s="65"/>
    </row>
    <row r="26" spans="1:12" s="68" customFormat="1" ht="25" x14ac:dyDescent="0.35">
      <c r="A26" s="63" t="s">
        <v>170</v>
      </c>
      <c r="B26" s="70">
        <v>23</v>
      </c>
      <c r="C26" s="75" t="s">
        <v>167</v>
      </c>
      <c r="D26" s="64" t="s">
        <v>58</v>
      </c>
      <c r="E26" s="75" t="s">
        <v>189</v>
      </c>
      <c r="F26" s="64" t="s">
        <v>103</v>
      </c>
      <c r="G26" s="71" t="s">
        <v>90</v>
      </c>
      <c r="H26" s="63"/>
      <c r="I26" s="72" t="s">
        <v>37</v>
      </c>
      <c r="J26" s="65"/>
      <c r="K26" s="63" t="s">
        <v>37</v>
      </c>
      <c r="L26" s="65"/>
    </row>
    <row r="27" spans="1:12" s="68" customFormat="1" ht="25" x14ac:dyDescent="0.35">
      <c r="A27" s="63" t="s">
        <v>170</v>
      </c>
      <c r="B27" s="70">
        <v>24</v>
      </c>
      <c r="C27" s="75" t="s">
        <v>167</v>
      </c>
      <c r="D27" s="64" t="s">
        <v>58</v>
      </c>
      <c r="E27" s="75" t="s">
        <v>194</v>
      </c>
      <c r="F27" s="64" t="s">
        <v>104</v>
      </c>
      <c r="G27" s="71" t="s">
        <v>89</v>
      </c>
      <c r="H27" s="63"/>
      <c r="I27" s="72" t="s">
        <v>37</v>
      </c>
      <c r="J27" s="65"/>
      <c r="K27" s="63" t="s">
        <v>37</v>
      </c>
      <c r="L27" s="65"/>
    </row>
    <row r="28" spans="1:12" s="68" customFormat="1" ht="25" x14ac:dyDescent="0.35">
      <c r="A28" s="63" t="s">
        <v>170</v>
      </c>
      <c r="B28" s="70">
        <v>25</v>
      </c>
      <c r="C28" s="75" t="s">
        <v>167</v>
      </c>
      <c r="D28" s="64" t="s">
        <v>58</v>
      </c>
      <c r="E28" s="75" t="s">
        <v>190</v>
      </c>
      <c r="F28" s="64" t="s">
        <v>105</v>
      </c>
      <c r="G28" s="71" t="s">
        <v>90</v>
      </c>
      <c r="H28" s="63"/>
      <c r="I28" s="72" t="s">
        <v>37</v>
      </c>
      <c r="J28" s="65"/>
      <c r="K28" s="63" t="s">
        <v>37</v>
      </c>
      <c r="L28" s="65"/>
    </row>
    <row r="29" spans="1:12" s="68" customFormat="1" ht="14.5" x14ac:dyDescent="0.35">
      <c r="A29" s="63" t="s">
        <v>170</v>
      </c>
      <c r="B29" s="70">
        <v>26</v>
      </c>
      <c r="C29" s="75" t="s">
        <v>167</v>
      </c>
      <c r="D29" s="64" t="s">
        <v>58</v>
      </c>
      <c r="E29" s="75" t="s">
        <v>195</v>
      </c>
      <c r="F29" s="64" t="s">
        <v>74</v>
      </c>
      <c r="G29" s="71" t="s">
        <v>89</v>
      </c>
      <c r="H29" s="63"/>
      <c r="I29" s="72" t="s">
        <v>37</v>
      </c>
      <c r="J29" s="65"/>
      <c r="K29" s="63" t="s">
        <v>37</v>
      </c>
      <c r="L29" s="65"/>
    </row>
    <row r="30" spans="1:12" s="68" customFormat="1" ht="25" x14ac:dyDescent="0.35">
      <c r="A30" s="63" t="s">
        <v>170</v>
      </c>
      <c r="B30" s="70">
        <v>27</v>
      </c>
      <c r="C30" s="75" t="s">
        <v>167</v>
      </c>
      <c r="D30" s="64" t="s">
        <v>58</v>
      </c>
      <c r="E30" s="75" t="s">
        <v>191</v>
      </c>
      <c r="F30" s="64" t="s">
        <v>75</v>
      </c>
      <c r="G30" s="71" t="s">
        <v>90</v>
      </c>
      <c r="H30" s="63"/>
      <c r="I30" s="72" t="s">
        <v>37</v>
      </c>
      <c r="J30" s="65"/>
      <c r="K30" s="63" t="s">
        <v>37</v>
      </c>
      <c r="L30" s="65"/>
    </row>
    <row r="31" spans="1:12" s="68" customFormat="1" ht="14.5" x14ac:dyDescent="0.35">
      <c r="A31" s="63" t="s">
        <v>170</v>
      </c>
      <c r="B31" s="70">
        <v>28</v>
      </c>
      <c r="C31" s="75" t="s">
        <v>167</v>
      </c>
      <c r="D31" s="64" t="s">
        <v>58</v>
      </c>
      <c r="E31" s="75" t="s">
        <v>196</v>
      </c>
      <c r="F31" s="64" t="s">
        <v>76</v>
      </c>
      <c r="G31" s="71" t="s">
        <v>89</v>
      </c>
      <c r="H31" s="63"/>
      <c r="I31" s="72" t="s">
        <v>37</v>
      </c>
      <c r="J31" s="65"/>
      <c r="K31" s="63" t="s">
        <v>37</v>
      </c>
      <c r="L31" s="65"/>
    </row>
    <row r="32" spans="1:12" s="68" customFormat="1" ht="25" x14ac:dyDescent="0.35">
      <c r="A32" s="63" t="s">
        <v>170</v>
      </c>
      <c r="B32" s="70">
        <v>29</v>
      </c>
      <c r="C32" s="75" t="s">
        <v>167</v>
      </c>
      <c r="D32" s="64" t="s">
        <v>58</v>
      </c>
      <c r="E32" s="75" t="s">
        <v>192</v>
      </c>
      <c r="F32" s="64" t="s">
        <v>77</v>
      </c>
      <c r="G32" s="71" t="s">
        <v>90</v>
      </c>
      <c r="H32" s="63"/>
      <c r="I32" s="72" t="s">
        <v>37</v>
      </c>
      <c r="J32" s="65"/>
      <c r="K32" s="63" t="s">
        <v>37</v>
      </c>
      <c r="L32" s="65"/>
    </row>
    <row r="33" spans="1:12" s="68" customFormat="1" ht="25" x14ac:dyDescent="0.35">
      <c r="A33" s="63" t="s">
        <v>170</v>
      </c>
      <c r="B33" s="70">
        <v>30</v>
      </c>
      <c r="C33" s="75" t="s">
        <v>167</v>
      </c>
      <c r="D33" s="64" t="s">
        <v>58</v>
      </c>
      <c r="E33" s="75" t="s">
        <v>197</v>
      </c>
      <c r="F33" s="64" t="s">
        <v>78</v>
      </c>
      <c r="G33" s="71" t="s">
        <v>89</v>
      </c>
      <c r="H33" s="63"/>
      <c r="I33" s="72" t="s">
        <v>37</v>
      </c>
      <c r="J33" s="65"/>
      <c r="K33" s="63" t="s">
        <v>37</v>
      </c>
      <c r="L33" s="65"/>
    </row>
    <row r="34" spans="1:12" s="68" customFormat="1" ht="25" x14ac:dyDescent="0.35">
      <c r="A34" s="63" t="s">
        <v>170</v>
      </c>
      <c r="B34" s="70">
        <v>31</v>
      </c>
      <c r="C34" s="75" t="s">
        <v>167</v>
      </c>
      <c r="D34" s="64" t="s">
        <v>58</v>
      </c>
      <c r="E34" s="75" t="s">
        <v>198</v>
      </c>
      <c r="F34" s="64" t="s">
        <v>79</v>
      </c>
      <c r="G34" s="71" t="s">
        <v>90</v>
      </c>
      <c r="H34" s="63"/>
      <c r="I34" s="72" t="s">
        <v>37</v>
      </c>
      <c r="J34" s="65"/>
      <c r="K34" s="63" t="s">
        <v>37</v>
      </c>
      <c r="L34" s="65"/>
    </row>
    <row r="35" spans="1:12" s="68" customFormat="1" ht="25" x14ac:dyDescent="0.35">
      <c r="A35" s="63" t="s">
        <v>170</v>
      </c>
      <c r="B35" s="70">
        <v>32</v>
      </c>
      <c r="C35" s="75" t="s">
        <v>167</v>
      </c>
      <c r="D35" s="64" t="s">
        <v>58</v>
      </c>
      <c r="E35" s="75" t="s">
        <v>199</v>
      </c>
      <c r="F35" s="64" t="s">
        <v>80</v>
      </c>
      <c r="G35" s="71" t="s">
        <v>89</v>
      </c>
      <c r="H35" s="63"/>
      <c r="I35" s="72" t="s">
        <v>37</v>
      </c>
      <c r="J35" s="65"/>
      <c r="K35" s="63" t="s">
        <v>37</v>
      </c>
      <c r="L35" s="65"/>
    </row>
    <row r="36" spans="1:12" s="68" customFormat="1" ht="25" x14ac:dyDescent="0.35">
      <c r="A36" s="63" t="s">
        <v>170</v>
      </c>
      <c r="B36" s="70">
        <v>33</v>
      </c>
      <c r="C36" s="75" t="s">
        <v>167</v>
      </c>
      <c r="D36" s="64" t="s">
        <v>58</v>
      </c>
      <c r="E36" s="75" t="s">
        <v>200</v>
      </c>
      <c r="F36" s="64" t="s">
        <v>81</v>
      </c>
      <c r="G36" s="71" t="s">
        <v>90</v>
      </c>
      <c r="H36" s="63"/>
      <c r="I36" s="72" t="s">
        <v>37</v>
      </c>
      <c r="J36" s="65"/>
      <c r="K36" s="63" t="s">
        <v>37</v>
      </c>
      <c r="L36" s="65"/>
    </row>
    <row r="37" spans="1:12" s="68" customFormat="1" ht="25" x14ac:dyDescent="0.35">
      <c r="A37" s="63" t="s">
        <v>170</v>
      </c>
      <c r="B37" s="70">
        <v>34</v>
      </c>
      <c r="C37" s="75" t="s">
        <v>167</v>
      </c>
      <c r="D37" s="64" t="s">
        <v>58</v>
      </c>
      <c r="E37" s="75" t="s">
        <v>201</v>
      </c>
      <c r="F37" s="64" t="s">
        <v>82</v>
      </c>
      <c r="G37" s="71" t="s">
        <v>89</v>
      </c>
      <c r="H37" s="63"/>
      <c r="I37" s="72" t="s">
        <v>37</v>
      </c>
      <c r="J37" s="65"/>
      <c r="K37" s="63" t="s">
        <v>37</v>
      </c>
      <c r="L37" s="65"/>
    </row>
    <row r="38" spans="1:12" s="68" customFormat="1" ht="62.5" x14ac:dyDescent="0.35">
      <c r="A38" s="63" t="s">
        <v>170</v>
      </c>
      <c r="B38" s="70">
        <v>35</v>
      </c>
      <c r="C38" s="75" t="s">
        <v>167</v>
      </c>
      <c r="D38" s="64" t="s">
        <v>58</v>
      </c>
      <c r="E38" s="75" t="s">
        <v>202</v>
      </c>
      <c r="F38" s="64" t="s">
        <v>83</v>
      </c>
      <c r="G38" s="71" t="s">
        <v>90</v>
      </c>
      <c r="H38" s="63"/>
      <c r="I38" s="72" t="s">
        <v>37</v>
      </c>
      <c r="J38" s="65"/>
      <c r="K38" s="63" t="s">
        <v>37</v>
      </c>
      <c r="L38" s="65"/>
    </row>
    <row r="39" spans="1:12" s="68" customFormat="1" ht="14.5" x14ac:dyDescent="0.35">
      <c r="A39" s="63" t="s">
        <v>170</v>
      </c>
      <c r="B39" s="70">
        <v>36</v>
      </c>
      <c r="C39" s="75" t="s">
        <v>167</v>
      </c>
      <c r="D39" s="64" t="s">
        <v>58</v>
      </c>
      <c r="E39" s="75" t="s">
        <v>203</v>
      </c>
      <c r="F39" s="64" t="s">
        <v>84</v>
      </c>
      <c r="G39" s="71" t="s">
        <v>89</v>
      </c>
      <c r="H39" s="63"/>
      <c r="I39" s="72" t="s">
        <v>37</v>
      </c>
      <c r="J39" s="65"/>
      <c r="K39" s="63" t="s">
        <v>37</v>
      </c>
      <c r="L39" s="65"/>
    </row>
    <row r="40" spans="1:12" s="68" customFormat="1" ht="25" x14ac:dyDescent="0.35">
      <c r="A40" s="63" t="s">
        <v>170</v>
      </c>
      <c r="B40" s="70">
        <v>37</v>
      </c>
      <c r="C40" s="75" t="s">
        <v>167</v>
      </c>
      <c r="D40" s="64" t="s">
        <v>58</v>
      </c>
      <c r="E40" s="75" t="s">
        <v>204</v>
      </c>
      <c r="F40" s="64" t="s">
        <v>85</v>
      </c>
      <c r="G40" s="71" t="s">
        <v>90</v>
      </c>
      <c r="H40" s="63"/>
      <c r="I40" s="72" t="s">
        <v>37</v>
      </c>
      <c r="J40" s="65"/>
      <c r="K40" s="63" t="s">
        <v>37</v>
      </c>
      <c r="L40" s="65"/>
    </row>
    <row r="41" spans="1:12" s="68" customFormat="1" ht="14.5" x14ac:dyDescent="0.35">
      <c r="A41" s="63" t="s">
        <v>170</v>
      </c>
      <c r="B41" s="70">
        <v>38</v>
      </c>
      <c r="C41" s="75" t="s">
        <v>167</v>
      </c>
      <c r="D41" s="64" t="s">
        <v>58</v>
      </c>
      <c r="E41" s="75" t="s">
        <v>205</v>
      </c>
      <c r="F41" s="64" t="s">
        <v>86</v>
      </c>
      <c r="G41" s="71" t="s">
        <v>89</v>
      </c>
      <c r="H41" s="63"/>
      <c r="I41" s="72" t="s">
        <v>37</v>
      </c>
      <c r="J41" s="65"/>
      <c r="K41" s="63" t="s">
        <v>37</v>
      </c>
      <c r="L41" s="65"/>
    </row>
    <row r="42" spans="1:12" s="68" customFormat="1" ht="25" x14ac:dyDescent="0.35">
      <c r="A42" s="63" t="s">
        <v>170</v>
      </c>
      <c r="B42" s="70">
        <v>39</v>
      </c>
      <c r="C42" s="75" t="s">
        <v>167</v>
      </c>
      <c r="D42" s="64" t="s">
        <v>58</v>
      </c>
      <c r="E42" s="75" t="s">
        <v>206</v>
      </c>
      <c r="F42" s="64" t="s">
        <v>87</v>
      </c>
      <c r="G42" s="71" t="s">
        <v>90</v>
      </c>
      <c r="H42" s="63"/>
      <c r="I42" s="72" t="s">
        <v>37</v>
      </c>
      <c r="J42" s="65"/>
      <c r="K42" s="63" t="s">
        <v>37</v>
      </c>
      <c r="L42" s="65"/>
    </row>
    <row r="43" spans="1:12" s="68" customFormat="1" ht="14.5" x14ac:dyDescent="0.35">
      <c r="A43" s="63" t="s">
        <v>170</v>
      </c>
      <c r="B43" s="70">
        <v>40</v>
      </c>
      <c r="C43" s="75" t="s">
        <v>167</v>
      </c>
      <c r="D43" s="64" t="s">
        <v>58</v>
      </c>
      <c r="E43" s="75" t="s">
        <v>206</v>
      </c>
      <c r="F43" s="64" t="s">
        <v>88</v>
      </c>
      <c r="G43" s="71" t="s">
        <v>90</v>
      </c>
      <c r="H43" s="63"/>
      <c r="I43" s="72" t="s">
        <v>37</v>
      </c>
      <c r="J43" s="65"/>
      <c r="K43" s="63" t="s">
        <v>37</v>
      </c>
      <c r="L43" s="65"/>
    </row>
    <row r="44" spans="1:12" s="68" customFormat="1" ht="14.5" x14ac:dyDescent="0.35">
      <c r="A44" s="63" t="s">
        <v>170</v>
      </c>
      <c r="B44" s="70">
        <v>41</v>
      </c>
      <c r="C44" s="75" t="s">
        <v>167</v>
      </c>
      <c r="D44" s="64" t="s">
        <v>58</v>
      </c>
      <c r="E44" s="75" t="s">
        <v>207</v>
      </c>
      <c r="F44" s="64" t="s">
        <v>106</v>
      </c>
      <c r="G44" s="71" t="s">
        <v>89</v>
      </c>
      <c r="H44" s="63"/>
      <c r="I44" s="72" t="s">
        <v>37</v>
      </c>
      <c r="J44" s="65"/>
      <c r="K44" s="63" t="s">
        <v>37</v>
      </c>
      <c r="L44" s="65"/>
    </row>
    <row r="45" spans="1:12" s="68" customFormat="1" ht="25" x14ac:dyDescent="0.35">
      <c r="A45" s="63" t="s">
        <v>170</v>
      </c>
      <c r="B45" s="70">
        <v>42</v>
      </c>
      <c r="C45" s="75" t="s">
        <v>167</v>
      </c>
      <c r="D45" s="64" t="s">
        <v>58</v>
      </c>
      <c r="E45" s="75" t="s">
        <v>208</v>
      </c>
      <c r="F45" s="64" t="s">
        <v>107</v>
      </c>
      <c r="G45" s="71" t="s">
        <v>90</v>
      </c>
      <c r="H45" s="63"/>
      <c r="I45" s="72" t="s">
        <v>37</v>
      </c>
      <c r="J45" s="65"/>
      <c r="K45" s="63" t="s">
        <v>37</v>
      </c>
      <c r="L45" s="65"/>
    </row>
    <row r="46" spans="1:12" s="66" customFormat="1" ht="14.5" x14ac:dyDescent="0.35">
      <c r="A46" s="63" t="s">
        <v>170</v>
      </c>
      <c r="B46" s="70">
        <v>43</v>
      </c>
      <c r="C46" s="75" t="s">
        <v>168</v>
      </c>
      <c r="D46" s="72" t="s">
        <v>92</v>
      </c>
      <c r="E46" s="72" t="s">
        <v>209</v>
      </c>
      <c r="F46" s="111" t="s">
        <v>151</v>
      </c>
      <c r="G46" s="73" t="s">
        <v>128</v>
      </c>
      <c r="H46" s="72"/>
      <c r="I46" s="72" t="s">
        <v>37</v>
      </c>
      <c r="J46" s="74"/>
      <c r="K46" s="63" t="s">
        <v>37</v>
      </c>
      <c r="L46" s="74"/>
    </row>
    <row r="47" spans="1:12" s="66" customFormat="1" ht="14.5" x14ac:dyDescent="0.35">
      <c r="A47" s="63" t="s">
        <v>170</v>
      </c>
      <c r="B47" s="70">
        <v>44</v>
      </c>
      <c r="C47" s="75" t="s">
        <v>168</v>
      </c>
      <c r="D47" s="72" t="s">
        <v>108</v>
      </c>
      <c r="E47" s="72" t="s">
        <v>210</v>
      </c>
      <c r="F47" s="111" t="s">
        <v>152</v>
      </c>
      <c r="G47" s="73" t="s">
        <v>129</v>
      </c>
      <c r="H47" s="72"/>
      <c r="I47" s="72" t="s">
        <v>37</v>
      </c>
      <c r="J47" s="74"/>
      <c r="K47" s="63" t="s">
        <v>37</v>
      </c>
      <c r="L47" s="74"/>
    </row>
    <row r="48" spans="1:12" s="66" customFormat="1" ht="14.5" x14ac:dyDescent="0.35">
      <c r="A48" s="63" t="s">
        <v>170</v>
      </c>
      <c r="B48" s="70">
        <v>45</v>
      </c>
      <c r="C48" s="75" t="s">
        <v>168</v>
      </c>
      <c r="D48" s="72" t="s">
        <v>109</v>
      </c>
      <c r="E48" s="72" t="s">
        <v>211</v>
      </c>
      <c r="F48" s="111" t="s">
        <v>153</v>
      </c>
      <c r="G48" s="73" t="s">
        <v>130</v>
      </c>
      <c r="H48" s="72"/>
      <c r="I48" s="72" t="s">
        <v>37</v>
      </c>
      <c r="J48" s="74"/>
      <c r="K48" s="63" t="s">
        <v>37</v>
      </c>
      <c r="L48" s="74"/>
    </row>
    <row r="49" spans="1:12" s="66" customFormat="1" ht="14.5" x14ac:dyDescent="0.35">
      <c r="A49" s="63" t="s">
        <v>170</v>
      </c>
      <c r="B49" s="70">
        <v>46</v>
      </c>
      <c r="C49" s="75" t="s">
        <v>168</v>
      </c>
      <c r="D49" s="72" t="s">
        <v>110</v>
      </c>
      <c r="E49" s="72" t="s">
        <v>212</v>
      </c>
      <c r="F49" s="111" t="s">
        <v>154</v>
      </c>
      <c r="G49" s="73" t="s">
        <v>131</v>
      </c>
      <c r="H49" s="72"/>
      <c r="I49" s="72" t="s">
        <v>37</v>
      </c>
      <c r="J49" s="74"/>
      <c r="K49" s="63" t="s">
        <v>37</v>
      </c>
      <c r="L49" s="74"/>
    </row>
    <row r="50" spans="1:12" s="66" customFormat="1" ht="14.5" x14ac:dyDescent="0.35">
      <c r="A50" s="63" t="s">
        <v>170</v>
      </c>
      <c r="B50" s="70">
        <v>47</v>
      </c>
      <c r="C50" s="75" t="s">
        <v>168</v>
      </c>
      <c r="D50" s="72" t="s">
        <v>111</v>
      </c>
      <c r="E50" s="72" t="s">
        <v>213</v>
      </c>
      <c r="F50" s="111" t="s">
        <v>155</v>
      </c>
      <c r="G50" s="73" t="s">
        <v>132</v>
      </c>
      <c r="H50" s="72"/>
      <c r="I50" s="72" t="s">
        <v>37</v>
      </c>
      <c r="J50" s="74"/>
      <c r="K50" s="63" t="s">
        <v>37</v>
      </c>
      <c r="L50" s="74"/>
    </row>
    <row r="51" spans="1:12" ht="14.5" x14ac:dyDescent="0.35">
      <c r="A51" s="63" t="s">
        <v>170</v>
      </c>
      <c r="B51" s="70">
        <v>48</v>
      </c>
      <c r="C51" s="75" t="s">
        <v>168</v>
      </c>
      <c r="D51" s="72" t="s">
        <v>112</v>
      </c>
      <c r="E51" s="72" t="s">
        <v>214</v>
      </c>
      <c r="F51" s="111" t="s">
        <v>156</v>
      </c>
      <c r="G51" s="73" t="s">
        <v>133</v>
      </c>
      <c r="H51" s="72"/>
      <c r="I51" s="72" t="s">
        <v>37</v>
      </c>
      <c r="J51" s="74"/>
      <c r="K51" s="63" t="s">
        <v>37</v>
      </c>
      <c r="L51" s="74"/>
    </row>
    <row r="52" spans="1:12" ht="14.5" x14ac:dyDescent="0.35">
      <c r="A52" s="63" t="s">
        <v>170</v>
      </c>
      <c r="B52" s="70">
        <v>49</v>
      </c>
      <c r="C52" s="75" t="s">
        <v>168</v>
      </c>
      <c r="D52" s="72" t="s">
        <v>113</v>
      </c>
      <c r="E52" s="72" t="s">
        <v>215</v>
      </c>
      <c r="F52" s="111" t="s">
        <v>157</v>
      </c>
      <c r="G52" s="73" t="s">
        <v>134</v>
      </c>
      <c r="H52" s="72"/>
      <c r="I52" s="72" t="s">
        <v>37</v>
      </c>
      <c r="J52" s="74"/>
      <c r="K52" s="63" t="s">
        <v>37</v>
      </c>
      <c r="L52" s="74"/>
    </row>
    <row r="53" spans="1:12" ht="14.5" x14ac:dyDescent="0.35">
      <c r="A53" s="63" t="s">
        <v>170</v>
      </c>
      <c r="B53" s="70">
        <v>50</v>
      </c>
      <c r="C53" s="75" t="s">
        <v>168</v>
      </c>
      <c r="D53" s="72" t="s">
        <v>93</v>
      </c>
      <c r="E53" s="72" t="s">
        <v>216</v>
      </c>
      <c r="F53" s="111" t="s">
        <v>158</v>
      </c>
      <c r="G53" s="73" t="s">
        <v>135</v>
      </c>
      <c r="H53" s="72"/>
      <c r="I53" s="72" t="s">
        <v>37</v>
      </c>
      <c r="J53" s="74"/>
      <c r="K53" s="63" t="s">
        <v>37</v>
      </c>
      <c r="L53" s="74"/>
    </row>
    <row r="54" spans="1:12" ht="14.5" x14ac:dyDescent="0.35">
      <c r="A54" s="63" t="s">
        <v>170</v>
      </c>
      <c r="B54" s="70">
        <v>51</v>
      </c>
      <c r="C54" s="75" t="s">
        <v>168</v>
      </c>
      <c r="D54" s="72" t="s">
        <v>114</v>
      </c>
      <c r="E54" s="72" t="s">
        <v>217</v>
      </c>
      <c r="F54" s="111" t="s">
        <v>159</v>
      </c>
      <c r="G54" s="73" t="s">
        <v>136</v>
      </c>
      <c r="H54" s="72"/>
      <c r="I54" s="72" t="s">
        <v>37</v>
      </c>
      <c r="J54" s="74"/>
      <c r="K54" s="63" t="s">
        <v>37</v>
      </c>
      <c r="L54" s="74"/>
    </row>
    <row r="55" spans="1:12" ht="14.5" x14ac:dyDescent="0.35">
      <c r="A55" s="63" t="s">
        <v>170</v>
      </c>
      <c r="B55" s="70">
        <v>52</v>
      </c>
      <c r="C55" s="75" t="s">
        <v>168</v>
      </c>
      <c r="D55" s="72" t="s">
        <v>115</v>
      </c>
      <c r="E55" s="72" t="s">
        <v>218</v>
      </c>
      <c r="F55" s="111" t="s">
        <v>160</v>
      </c>
      <c r="G55" s="73" t="s">
        <v>137</v>
      </c>
      <c r="H55" s="72"/>
      <c r="I55" s="72" t="s">
        <v>37</v>
      </c>
      <c r="J55" s="74"/>
      <c r="K55" s="63" t="s">
        <v>37</v>
      </c>
      <c r="L55" s="74"/>
    </row>
    <row r="56" spans="1:12" ht="14.5" x14ac:dyDescent="0.35">
      <c r="A56" s="63" t="s">
        <v>170</v>
      </c>
      <c r="B56" s="70">
        <v>53</v>
      </c>
      <c r="C56" s="75" t="s">
        <v>168</v>
      </c>
      <c r="D56" s="72" t="s">
        <v>116</v>
      </c>
      <c r="E56" s="72" t="s">
        <v>219</v>
      </c>
      <c r="F56" s="111" t="s">
        <v>161</v>
      </c>
      <c r="G56" s="73" t="s">
        <v>138</v>
      </c>
      <c r="H56" s="72"/>
      <c r="I56" s="72" t="s">
        <v>37</v>
      </c>
      <c r="J56" s="74"/>
      <c r="K56" s="63" t="s">
        <v>37</v>
      </c>
      <c r="L56" s="74"/>
    </row>
    <row r="57" spans="1:12" ht="14.5" x14ac:dyDescent="0.35">
      <c r="A57" s="63" t="s">
        <v>170</v>
      </c>
      <c r="B57" s="70">
        <v>54</v>
      </c>
      <c r="C57" s="75" t="s">
        <v>168</v>
      </c>
      <c r="D57" s="72" t="s">
        <v>117</v>
      </c>
      <c r="E57" s="72" t="s">
        <v>220</v>
      </c>
      <c r="F57" s="111" t="s">
        <v>162</v>
      </c>
      <c r="G57" s="73" t="s">
        <v>139</v>
      </c>
      <c r="H57" s="72"/>
      <c r="I57" s="72" t="s">
        <v>37</v>
      </c>
      <c r="J57" s="74"/>
      <c r="K57" s="63" t="s">
        <v>37</v>
      </c>
      <c r="L57" s="74"/>
    </row>
    <row r="58" spans="1:12" ht="14.5" x14ac:dyDescent="0.35">
      <c r="A58" s="63" t="s">
        <v>170</v>
      </c>
      <c r="B58" s="70">
        <v>55</v>
      </c>
      <c r="C58" s="75" t="s">
        <v>168</v>
      </c>
      <c r="D58" s="72" t="s">
        <v>118</v>
      </c>
      <c r="E58" s="72" t="s">
        <v>221</v>
      </c>
      <c r="F58" s="111" t="s">
        <v>163</v>
      </c>
      <c r="G58" s="73" t="s">
        <v>140</v>
      </c>
      <c r="H58" s="72"/>
      <c r="I58" s="72" t="s">
        <v>37</v>
      </c>
      <c r="J58" s="74"/>
      <c r="K58" s="63" t="s">
        <v>37</v>
      </c>
      <c r="L58" s="74"/>
    </row>
    <row r="59" spans="1:12" ht="14.5" x14ac:dyDescent="0.35">
      <c r="A59" s="63" t="s">
        <v>170</v>
      </c>
      <c r="B59" s="70">
        <v>56</v>
      </c>
      <c r="C59" s="75" t="s">
        <v>168</v>
      </c>
      <c r="D59" s="72" t="s">
        <v>119</v>
      </c>
      <c r="E59" s="72" t="s">
        <v>222</v>
      </c>
      <c r="F59" s="111" t="s">
        <v>164</v>
      </c>
      <c r="G59" s="73" t="s">
        <v>141</v>
      </c>
      <c r="H59" s="72"/>
      <c r="I59" s="72" t="s">
        <v>37</v>
      </c>
      <c r="J59" s="74"/>
      <c r="K59" s="63" t="s">
        <v>37</v>
      </c>
      <c r="L59" s="74"/>
    </row>
    <row r="60" spans="1:12" ht="14.5" x14ac:dyDescent="0.35">
      <c r="A60" s="63" t="s">
        <v>170</v>
      </c>
      <c r="B60" s="70">
        <v>57</v>
      </c>
      <c r="C60" s="75" t="s">
        <v>168</v>
      </c>
      <c r="D60" s="72" t="s">
        <v>94</v>
      </c>
      <c r="E60" s="72" t="s">
        <v>223</v>
      </c>
      <c r="F60" s="111" t="s">
        <v>165</v>
      </c>
      <c r="G60" s="73" t="s">
        <v>142</v>
      </c>
      <c r="H60" s="72"/>
      <c r="I60" s="72" t="s">
        <v>37</v>
      </c>
      <c r="J60" s="74"/>
      <c r="K60" s="63" t="s">
        <v>37</v>
      </c>
      <c r="L60" s="74"/>
    </row>
    <row r="61" spans="1:12" ht="14.5" x14ac:dyDescent="0.35">
      <c r="A61" s="63" t="s">
        <v>170</v>
      </c>
      <c r="B61" s="70">
        <v>58</v>
      </c>
      <c r="C61" s="75" t="s">
        <v>168</v>
      </c>
      <c r="D61" s="72" t="s">
        <v>95</v>
      </c>
      <c r="E61" s="72" t="s">
        <v>224</v>
      </c>
      <c r="F61" s="111" t="s">
        <v>166</v>
      </c>
      <c r="G61" s="73" t="s">
        <v>143</v>
      </c>
      <c r="H61" s="72"/>
      <c r="I61" s="72" t="s">
        <v>37</v>
      </c>
      <c r="J61" s="74"/>
      <c r="K61" s="63" t="s">
        <v>37</v>
      </c>
      <c r="L61" s="74"/>
    </row>
    <row r="62" spans="1:12" ht="14.5" x14ac:dyDescent="0.35">
      <c r="A62" s="63" t="s">
        <v>170</v>
      </c>
      <c r="B62" s="70">
        <v>59</v>
      </c>
      <c r="C62" s="75" t="s">
        <v>169</v>
      </c>
      <c r="D62" s="72" t="s">
        <v>123</v>
      </c>
      <c r="E62" s="72" t="s">
        <v>123</v>
      </c>
      <c r="F62" s="111" t="s">
        <v>144</v>
      </c>
      <c r="G62" s="73" t="str">
        <f>"Corretta accensione della "&amp;E62</f>
        <v>Corretta accensione della Exception1</v>
      </c>
      <c r="H62" s="72" t="s">
        <v>122</v>
      </c>
      <c r="I62" s="72" t="s">
        <v>37</v>
      </c>
      <c r="J62" s="74"/>
      <c r="K62" s="63" t="s">
        <v>37</v>
      </c>
      <c r="L62" s="74"/>
    </row>
    <row r="63" spans="1:12" ht="14.5" x14ac:dyDescent="0.35">
      <c r="A63" s="63" t="s">
        <v>170</v>
      </c>
      <c r="B63" s="70">
        <v>60</v>
      </c>
      <c r="C63" s="75" t="s">
        <v>169</v>
      </c>
      <c r="D63" s="72" t="s">
        <v>124</v>
      </c>
      <c r="E63" s="72" t="s">
        <v>124</v>
      </c>
      <c r="F63" s="111" t="s">
        <v>145</v>
      </c>
      <c r="G63" s="73" t="str">
        <f t="shared" ref="G63:G68" si="0">"Corretta accensione della "&amp;E63</f>
        <v>Corretta accensione della Exception2</v>
      </c>
      <c r="H63" s="72" t="s">
        <v>120</v>
      </c>
      <c r="I63" s="72" t="s">
        <v>37</v>
      </c>
      <c r="J63" s="74"/>
      <c r="K63" s="63" t="s">
        <v>37</v>
      </c>
      <c r="L63" s="74"/>
    </row>
    <row r="64" spans="1:12" ht="29" x14ac:dyDescent="0.35">
      <c r="A64" s="63" t="s">
        <v>170</v>
      </c>
      <c r="B64" s="70">
        <v>61</v>
      </c>
      <c r="C64" s="75" t="s">
        <v>169</v>
      </c>
      <c r="D64" s="72" t="s">
        <v>125</v>
      </c>
      <c r="E64" s="72" t="s">
        <v>125</v>
      </c>
      <c r="F64" s="111" t="s">
        <v>146</v>
      </c>
      <c r="G64" s="73" t="str">
        <f t="shared" si="0"/>
        <v>Corretta accensione della Exception3</v>
      </c>
      <c r="H64" s="72" t="s">
        <v>120</v>
      </c>
      <c r="I64" s="72" t="s">
        <v>37</v>
      </c>
      <c r="J64" s="74"/>
      <c r="K64" s="63" t="s">
        <v>37</v>
      </c>
      <c r="L64" s="74"/>
    </row>
    <row r="65" spans="1:12" ht="14.5" x14ac:dyDescent="0.35">
      <c r="A65" s="63" t="s">
        <v>170</v>
      </c>
      <c r="B65" s="70">
        <v>62</v>
      </c>
      <c r="C65" s="75" t="s">
        <v>169</v>
      </c>
      <c r="D65" s="72" t="s">
        <v>126</v>
      </c>
      <c r="E65" s="72" t="s">
        <v>126</v>
      </c>
      <c r="F65" s="111" t="s">
        <v>148</v>
      </c>
      <c r="G65" s="73" t="str">
        <f t="shared" si="0"/>
        <v>Corretta accensione della Exception5</v>
      </c>
      <c r="H65" s="72" t="s">
        <v>120</v>
      </c>
      <c r="I65" s="72" t="s">
        <v>37</v>
      </c>
      <c r="J65" s="74"/>
      <c r="K65" s="63" t="s">
        <v>37</v>
      </c>
      <c r="L65" s="74"/>
    </row>
    <row r="66" spans="1:12" ht="29" x14ac:dyDescent="0.35">
      <c r="A66" s="63" t="s">
        <v>170</v>
      </c>
      <c r="B66" s="70">
        <v>63</v>
      </c>
      <c r="C66" s="75" t="s">
        <v>169</v>
      </c>
      <c r="D66" s="72" t="s">
        <v>124</v>
      </c>
      <c r="E66" s="72" t="s">
        <v>124</v>
      </c>
      <c r="F66" s="111" t="s">
        <v>149</v>
      </c>
      <c r="G66" s="73" t="str">
        <f t="shared" si="0"/>
        <v>Corretta accensione della Exception2</v>
      </c>
      <c r="H66" s="72" t="s">
        <v>121</v>
      </c>
      <c r="I66" s="72" t="s">
        <v>37</v>
      </c>
      <c r="J66" s="74"/>
      <c r="K66" s="63" t="s">
        <v>37</v>
      </c>
      <c r="L66" s="74"/>
    </row>
    <row r="67" spans="1:12" ht="29" x14ac:dyDescent="0.35">
      <c r="A67" s="63" t="s">
        <v>170</v>
      </c>
      <c r="B67" s="70">
        <v>64</v>
      </c>
      <c r="C67" s="75" t="s">
        <v>169</v>
      </c>
      <c r="D67" s="72" t="s">
        <v>125</v>
      </c>
      <c r="E67" s="72" t="s">
        <v>125</v>
      </c>
      <c r="F67" s="111" t="s">
        <v>147</v>
      </c>
      <c r="G67" s="73" t="str">
        <f t="shared" si="0"/>
        <v>Corretta accensione della Exception3</v>
      </c>
      <c r="H67" s="72" t="s">
        <v>121</v>
      </c>
      <c r="I67" s="72" t="s">
        <v>37</v>
      </c>
      <c r="J67" s="74"/>
      <c r="K67" s="63" t="s">
        <v>37</v>
      </c>
      <c r="L67" s="74"/>
    </row>
    <row r="68" spans="1:12" ht="29" x14ac:dyDescent="0.35">
      <c r="A68" s="63" t="s">
        <v>170</v>
      </c>
      <c r="B68" s="70">
        <v>65</v>
      </c>
      <c r="C68" s="75" t="s">
        <v>169</v>
      </c>
      <c r="D68" s="72" t="s">
        <v>127</v>
      </c>
      <c r="E68" s="72" t="s">
        <v>127</v>
      </c>
      <c r="F68" s="111" t="s">
        <v>150</v>
      </c>
      <c r="G68" s="73" t="str">
        <f t="shared" si="0"/>
        <v>Corretta accensione della Exception6</v>
      </c>
      <c r="H68" s="72" t="s">
        <v>121</v>
      </c>
      <c r="I68" s="72" t="s">
        <v>37</v>
      </c>
      <c r="J68" s="74"/>
      <c r="K68" s="63" t="s">
        <v>37</v>
      </c>
      <c r="L68" s="74"/>
    </row>
  </sheetData>
  <mergeCells count="3">
    <mergeCell ref="A2:K2"/>
    <mergeCell ref="A1:K1"/>
    <mergeCell ref="L1:L2"/>
  </mergeCells>
  <dataValidations count="4">
    <dataValidation type="list" allowBlank="1" showInputMessage="1" showErrorMessage="1" sqref="I69:I1048576">
      <formula1>$P$3:$P$6</formula1>
    </dataValidation>
    <dataValidation type="list" allowBlank="1" showInputMessage="1" showErrorMessage="1" sqref="D4:D45">
      <formula1>#REF!</formula1>
    </dataValidation>
    <dataValidation type="list" allowBlank="1" showInputMessage="1" showErrorMessage="1" sqref="I4:I68">
      <formula1>$P$3:$P$4</formula1>
    </dataValidation>
    <dataValidation type="list" allowBlank="1" showInputMessage="1" showErrorMessage="1" sqref="K4:K1048576">
      <formula1>$Q$3:$Q$5</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activeCell="D14" sqref="D14"/>
    </sheetView>
  </sheetViews>
  <sheetFormatPr defaultColWidth="9.1796875" defaultRowHeight="14.5" x14ac:dyDescent="0.35"/>
  <cols>
    <col min="1" max="1" width="8.7265625" style="13" customWidth="1"/>
    <col min="2" max="2" width="17.7265625" style="13" customWidth="1"/>
    <col min="3" max="3" width="9.1796875" style="13" customWidth="1"/>
    <col min="4" max="4" width="12.26953125" style="13" customWidth="1"/>
    <col min="5" max="5" width="7.1796875" style="13" customWidth="1"/>
    <col min="6" max="6" width="1.453125" style="14" customWidth="1"/>
    <col min="7" max="7" width="7.453125" style="13" customWidth="1"/>
    <col min="8" max="8" width="14.6328125" style="13" customWidth="1"/>
    <col min="9" max="9" width="9.1796875" style="13" customWidth="1"/>
    <col min="10" max="10" width="14.54296875" style="13" customWidth="1"/>
    <col min="11" max="11" width="3.26953125" style="13" customWidth="1"/>
    <col min="12" max="12" width="14.6328125" style="13" customWidth="1"/>
    <col min="13" max="13" width="9.1796875" style="13" customWidth="1"/>
    <col min="14" max="14" width="11.453125" style="13" customWidth="1"/>
    <col min="15" max="15" width="6.26953125" style="13" customWidth="1"/>
    <col min="16" max="16" width="18.26953125" style="13" bestFit="1" customWidth="1"/>
    <col min="17" max="16384" width="9.1796875" style="13"/>
  </cols>
  <sheetData>
    <row r="1" spans="1:15" ht="15" customHeight="1" x14ac:dyDescent="0.35">
      <c r="A1" s="101" t="s">
        <v>40</v>
      </c>
      <c r="B1" s="102"/>
      <c r="C1" s="102"/>
      <c r="D1" s="102"/>
      <c r="E1" s="103"/>
      <c r="G1" s="101" t="s">
        <v>41</v>
      </c>
      <c r="H1" s="102"/>
      <c r="I1" s="102"/>
      <c r="J1" s="102"/>
      <c r="K1" s="102"/>
      <c r="L1" s="102"/>
      <c r="M1" s="102"/>
      <c r="N1" s="102"/>
      <c r="O1" s="103"/>
    </row>
    <row r="2" spans="1:15" ht="15" thickBot="1" x14ac:dyDescent="0.4">
      <c r="A2" s="104"/>
      <c r="B2" s="105"/>
      <c r="C2" s="105"/>
      <c r="D2" s="105"/>
      <c r="E2" s="106"/>
      <c r="G2" s="104"/>
      <c r="H2" s="105"/>
      <c r="I2" s="105"/>
      <c r="J2" s="105"/>
      <c r="K2" s="105"/>
      <c r="L2" s="105"/>
      <c r="M2" s="105"/>
      <c r="N2" s="105"/>
      <c r="O2" s="106"/>
    </row>
    <row r="3" spans="1:15" ht="15" thickBot="1" x14ac:dyDescent="0.4">
      <c r="A3" s="30"/>
      <c r="B3" s="31"/>
      <c r="C3" s="31"/>
      <c r="D3" s="32"/>
      <c r="E3" s="28"/>
      <c r="G3" s="20"/>
      <c r="H3" s="24"/>
      <c r="I3" s="24"/>
      <c r="J3" s="24"/>
      <c r="K3" s="24"/>
      <c r="L3" s="24"/>
      <c r="M3" s="24"/>
      <c r="N3" s="16"/>
      <c r="O3" s="18"/>
    </row>
    <row r="4" spans="1:15" ht="58.5" thickBot="1" x14ac:dyDescent="0.4">
      <c r="A4" s="20"/>
      <c r="B4" s="17"/>
      <c r="C4" s="17"/>
      <c r="D4" s="16"/>
      <c r="E4" s="18"/>
      <c r="G4" s="20"/>
      <c r="H4" s="44" t="s">
        <v>55</v>
      </c>
      <c r="I4" s="45" t="s">
        <v>50</v>
      </c>
      <c r="J4" s="46" t="s">
        <v>51</v>
      </c>
      <c r="K4" s="24"/>
      <c r="L4" s="24"/>
      <c r="M4" s="24"/>
      <c r="N4" s="16"/>
      <c r="O4" s="18"/>
    </row>
    <row r="5" spans="1:15" ht="30.75" customHeight="1" thickBot="1" x14ac:dyDescent="0.4">
      <c r="A5" s="20"/>
      <c r="B5" s="95" t="s">
        <v>53</v>
      </c>
      <c r="C5" s="96"/>
      <c r="D5" s="97"/>
      <c r="E5" s="18"/>
      <c r="G5" s="20"/>
      <c r="H5" s="47">
        <f>GETPIVOTDATA("ID",$B$7)</f>
        <v>65</v>
      </c>
      <c r="I5" s="48">
        <f>COUNTIF('Lista dei casi di test'!L:L,"Coerente")+COUNTIF('Lista dei casi di test'!L:L,"Non coerente")</f>
        <v>0</v>
      </c>
      <c r="J5" s="61">
        <f>I5/H5</f>
        <v>0</v>
      </c>
      <c r="K5" s="24"/>
      <c r="L5" s="24"/>
      <c r="M5" s="24"/>
      <c r="N5" s="16"/>
      <c r="O5" s="18"/>
    </row>
    <row r="6" spans="1:15" ht="5.25" customHeight="1" thickBot="1" x14ac:dyDescent="0.4">
      <c r="A6" s="20"/>
      <c r="B6" s="98"/>
      <c r="C6" s="99"/>
      <c r="D6" s="100"/>
      <c r="E6" s="18"/>
      <c r="G6" s="20"/>
      <c r="H6" s="42"/>
      <c r="I6" s="42"/>
      <c r="J6" s="43"/>
      <c r="K6" s="24"/>
      <c r="L6" s="24"/>
      <c r="M6" s="24"/>
      <c r="N6" s="16"/>
      <c r="O6" s="18"/>
    </row>
    <row r="7" spans="1:15" ht="18.75" customHeight="1" thickBot="1" x14ac:dyDescent="0.4">
      <c r="A7" s="20"/>
      <c r="B7" s="49" t="s">
        <v>47</v>
      </c>
      <c r="C7" s="40" t="s">
        <v>48</v>
      </c>
      <c r="D7" s="41" t="s">
        <v>46</v>
      </c>
      <c r="E7" s="18"/>
      <c r="G7" s="20"/>
      <c r="H7" s="42"/>
      <c r="I7" s="42"/>
      <c r="J7" s="43"/>
      <c r="K7" s="24"/>
      <c r="L7" s="24"/>
      <c r="M7" s="24"/>
      <c r="N7" s="16"/>
      <c r="O7" s="18"/>
    </row>
    <row r="8" spans="1:15" ht="18.75" customHeight="1" x14ac:dyDescent="0.35">
      <c r="A8" s="19"/>
      <c r="B8" s="50" t="s">
        <v>91</v>
      </c>
      <c r="C8" s="37"/>
      <c r="D8" s="29">
        <f>GETPIVOTDATA("ID",$B$7,"Stato test","Ko")/GETPIVOTDATA("ID",$B$7)</f>
        <v>0</v>
      </c>
      <c r="E8" s="18"/>
      <c r="G8" s="19"/>
      <c r="H8" s="95" t="s">
        <v>53</v>
      </c>
      <c r="I8" s="96"/>
      <c r="J8" s="97"/>
      <c r="K8" s="24"/>
      <c r="L8" s="95" t="s">
        <v>49</v>
      </c>
      <c r="M8" s="96"/>
      <c r="N8" s="97"/>
      <c r="O8" s="18"/>
    </row>
    <row r="9" spans="1:15" ht="15" thickBot="1" x14ac:dyDescent="0.4">
      <c r="A9" s="33"/>
      <c r="B9" s="51" t="s">
        <v>37</v>
      </c>
      <c r="C9" s="38">
        <v>65</v>
      </c>
      <c r="D9" s="29">
        <f>GETPIVOTDATA("ID",$B$7,"Stato test","Ok")/GETPIVOTDATA("ID",$B$7)</f>
        <v>1</v>
      </c>
      <c r="E9" s="18"/>
      <c r="G9" s="33"/>
      <c r="H9" s="107"/>
      <c r="I9" s="108"/>
      <c r="J9" s="109"/>
      <c r="K9" s="24"/>
      <c r="L9" s="107"/>
      <c r="M9" s="108"/>
      <c r="N9" s="109"/>
      <c r="O9" s="18"/>
    </row>
    <row r="10" spans="1:15" ht="15" thickBot="1" x14ac:dyDescent="0.4">
      <c r="A10" s="33"/>
      <c r="B10" s="52" t="s">
        <v>57</v>
      </c>
      <c r="C10" s="39">
        <v>65</v>
      </c>
      <c r="D10" s="26"/>
      <c r="E10" s="18"/>
      <c r="G10" s="33"/>
      <c r="H10" s="58" t="s">
        <v>56</v>
      </c>
      <c r="I10" s="59" t="s">
        <v>48</v>
      </c>
      <c r="J10" s="53" t="s">
        <v>46</v>
      </c>
      <c r="K10" s="17"/>
      <c r="L10" s="57" t="s">
        <v>56</v>
      </c>
      <c r="M10" s="60" t="s">
        <v>48</v>
      </c>
      <c r="N10" s="41" t="s">
        <v>46</v>
      </c>
      <c r="O10" s="18"/>
    </row>
    <row r="11" spans="1:15" x14ac:dyDescent="0.35">
      <c r="A11" s="33"/>
      <c r="B11" s="15"/>
      <c r="C11" s="15"/>
      <c r="D11" s="16"/>
      <c r="E11" s="18"/>
      <c r="G11" s="33"/>
      <c r="H11" s="55" t="s">
        <v>39</v>
      </c>
      <c r="I11" s="34"/>
      <c r="J11" s="29" t="e">
        <f>GETPIVOTDATA("ID",$H$10,"Verifica DSI","Non verificato")/GETPIVOTDATA("ID",$H$10)</f>
        <v>#DIV/0!</v>
      </c>
      <c r="K11" s="17"/>
      <c r="L11" s="54" t="s">
        <v>45</v>
      </c>
      <c r="M11" s="35"/>
      <c r="N11" s="29" t="e">
        <f>GETPIVOTDATA("ID",$L$10,"Incorenza stati","Coerente")/GETPIVOTDATA("ID",$L$10)</f>
        <v>#DIV/0!</v>
      </c>
      <c r="O11" s="18"/>
    </row>
    <row r="12" spans="1:15" ht="15" thickBot="1" x14ac:dyDescent="0.4">
      <c r="A12" s="33"/>
      <c r="B12" s="14"/>
      <c r="C12" s="14"/>
      <c r="D12" s="14"/>
      <c r="E12" s="18"/>
      <c r="G12" s="33"/>
      <c r="H12" s="54" t="s">
        <v>54</v>
      </c>
      <c r="I12" s="35"/>
      <c r="J12" s="29" t="e">
        <f>GETPIVOTDATA("ID",$H$10,"Verifica DSI","Ok")/GETPIVOTDATA("ID",$H$10)</f>
        <v>#DIV/0!</v>
      </c>
      <c r="K12" s="17"/>
      <c r="L12" s="56" t="s">
        <v>44</v>
      </c>
      <c r="M12" s="35"/>
      <c r="N12" s="29" t="e">
        <f>GETPIVOTDATA("ID",$L$10,"Incorenza stati","Non coerente")/GETPIVOTDATA("ID",$L$10)</f>
        <v>#DIV/0!</v>
      </c>
      <c r="O12" s="18"/>
    </row>
    <row r="13" spans="1:15" ht="15" thickBot="1" x14ac:dyDescent="0.4">
      <c r="A13" s="33"/>
      <c r="B13" s="14"/>
      <c r="C13" s="14"/>
      <c r="D13" s="14"/>
      <c r="E13" s="18"/>
      <c r="G13" s="33"/>
      <c r="H13" s="56" t="s">
        <v>38</v>
      </c>
      <c r="I13" s="35"/>
      <c r="J13" s="29" t="e">
        <f>GETPIVOTDATA("ID",$H$10,"Verifica DSI","Ko")/GETPIVOTDATA("ID",$H$10)</f>
        <v>#DIV/0!</v>
      </c>
      <c r="K13" s="17"/>
      <c r="L13" s="56" t="s">
        <v>57</v>
      </c>
      <c r="M13" s="36"/>
      <c r="N13" s="26"/>
      <c r="O13" s="18"/>
    </row>
    <row r="14" spans="1:15" ht="15" thickBot="1" x14ac:dyDescent="0.4">
      <c r="A14" s="20"/>
      <c r="B14" s="14"/>
      <c r="C14" s="14"/>
      <c r="D14" s="14"/>
      <c r="E14" s="18"/>
      <c r="G14" s="20"/>
      <c r="H14" s="59" t="s">
        <v>57</v>
      </c>
      <c r="I14" s="36"/>
      <c r="J14" s="26"/>
      <c r="K14" s="27"/>
      <c r="L14" s="17"/>
      <c r="M14" s="17"/>
      <c r="N14" s="17"/>
      <c r="O14" s="18"/>
    </row>
    <row r="15" spans="1:15" ht="15" thickBot="1" x14ac:dyDescent="0.4">
      <c r="A15" s="25"/>
      <c r="B15" s="21"/>
      <c r="C15" s="21"/>
      <c r="D15" s="22"/>
      <c r="E15" s="23"/>
      <c r="G15" s="25"/>
      <c r="H15" s="21"/>
      <c r="I15" s="21"/>
      <c r="J15" s="21"/>
      <c r="K15" s="21"/>
      <c r="L15" s="21"/>
      <c r="M15" s="21"/>
      <c r="N15" s="21"/>
      <c r="O15" s="23"/>
    </row>
    <row r="16" spans="1:15" x14ac:dyDescent="0.35">
      <c r="A16"/>
      <c r="B16"/>
      <c r="C16"/>
      <c r="H16"/>
      <c r="I16"/>
      <c r="J16"/>
      <c r="L16"/>
      <c r="M16"/>
      <c r="N16"/>
    </row>
    <row r="17" spans="1:14" x14ac:dyDescent="0.35">
      <c r="A17"/>
      <c r="B17"/>
      <c r="C17"/>
      <c r="H17"/>
      <c r="I17"/>
      <c r="J17"/>
      <c r="L17"/>
      <c r="M17"/>
      <c r="N17"/>
    </row>
    <row r="18" spans="1:14" x14ac:dyDescent="0.35">
      <c r="A18"/>
      <c r="B18"/>
      <c r="C18"/>
      <c r="H18"/>
      <c r="I18"/>
      <c r="J18"/>
      <c r="L18"/>
      <c r="M18"/>
      <c r="N18"/>
    </row>
    <row r="19" spans="1:14" x14ac:dyDescent="0.35">
      <c r="A19"/>
      <c r="B19"/>
      <c r="C19"/>
      <c r="H19"/>
      <c r="I19"/>
      <c r="J19"/>
      <c r="L19"/>
      <c r="M19"/>
      <c r="N19"/>
    </row>
    <row r="20" spans="1:14" x14ac:dyDescent="0.35">
      <c r="A20"/>
      <c r="B20"/>
      <c r="C20"/>
      <c r="H20"/>
      <c r="I20"/>
      <c r="J20"/>
      <c r="L20"/>
      <c r="M20"/>
      <c r="N20"/>
    </row>
    <row r="21" spans="1:14" x14ac:dyDescent="0.35">
      <c r="A21"/>
      <c r="B21"/>
      <c r="C21"/>
      <c r="H21"/>
      <c r="I21"/>
      <c r="J21"/>
      <c r="L21"/>
      <c r="M21"/>
      <c r="N21"/>
    </row>
    <row r="22" spans="1:14" x14ac:dyDescent="0.35">
      <c r="A22"/>
      <c r="B22"/>
      <c r="C22"/>
      <c r="H22"/>
      <c r="I22"/>
      <c r="J22"/>
      <c r="L22"/>
      <c r="M22"/>
      <c r="N22"/>
    </row>
    <row r="23" spans="1:14" x14ac:dyDescent="0.35">
      <c r="A23"/>
      <c r="B23"/>
      <c r="C23"/>
      <c r="G23"/>
      <c r="H23"/>
      <c r="I23"/>
      <c r="J23"/>
      <c r="K23"/>
      <c r="L23"/>
      <c r="M23"/>
      <c r="N23"/>
    </row>
    <row r="24" spans="1:14" x14ac:dyDescent="0.35">
      <c r="A24"/>
      <c r="B24"/>
      <c r="C24"/>
      <c r="G24"/>
      <c r="H24"/>
      <c r="I24"/>
      <c r="J24"/>
      <c r="K24"/>
      <c r="L24"/>
      <c r="M24"/>
      <c r="N24"/>
    </row>
    <row r="25" spans="1:14" x14ac:dyDescent="0.35">
      <c r="A25"/>
      <c r="B25"/>
      <c r="C25"/>
      <c r="G25"/>
      <c r="H25"/>
      <c r="I25"/>
      <c r="J25"/>
      <c r="K25"/>
      <c r="L25"/>
      <c r="M25"/>
      <c r="N25"/>
    </row>
    <row r="26" spans="1:14" x14ac:dyDescent="0.35">
      <c r="G26"/>
      <c r="H26"/>
      <c r="I26"/>
      <c r="J26"/>
      <c r="K26"/>
      <c r="L26"/>
      <c r="M26"/>
    </row>
    <row r="27" spans="1:14" x14ac:dyDescent="0.35">
      <c r="G27"/>
      <c r="H27"/>
      <c r="I27"/>
      <c r="J27"/>
      <c r="K27"/>
      <c r="L27"/>
      <c r="M27"/>
    </row>
    <row r="28" spans="1:14" x14ac:dyDescent="0.35">
      <c r="G28"/>
      <c r="H28"/>
      <c r="I28"/>
      <c r="J28"/>
      <c r="K28"/>
      <c r="L28"/>
      <c r="M28"/>
    </row>
    <row r="29" spans="1:14" x14ac:dyDescent="0.35">
      <c r="G29"/>
      <c r="H29"/>
      <c r="I29"/>
      <c r="J29"/>
      <c r="K29"/>
      <c r="L29"/>
      <c r="M29"/>
    </row>
    <row r="30" spans="1:14" x14ac:dyDescent="0.35">
      <c r="G30"/>
      <c r="H30"/>
      <c r="I30"/>
      <c r="J30"/>
      <c r="K30"/>
      <c r="L30"/>
      <c r="M30"/>
    </row>
    <row r="31" spans="1:14" x14ac:dyDescent="0.35">
      <c r="G31"/>
      <c r="H31"/>
      <c r="I31"/>
      <c r="J31"/>
      <c r="K31"/>
      <c r="L31"/>
      <c r="M31"/>
    </row>
    <row r="32" spans="1:14" x14ac:dyDescent="0.35">
      <c r="G32"/>
      <c r="H32"/>
      <c r="I32"/>
      <c r="J32"/>
      <c r="K32"/>
      <c r="L32"/>
      <c r="M32"/>
    </row>
    <row r="33" spans="7:13" x14ac:dyDescent="0.35">
      <c r="G33"/>
      <c r="H33"/>
      <c r="I33"/>
      <c r="J33"/>
      <c r="K33"/>
      <c r="L33"/>
      <c r="M33"/>
    </row>
    <row r="34" spans="7:13" x14ac:dyDescent="0.35">
      <c r="G34"/>
      <c r="H34"/>
      <c r="I34"/>
      <c r="J34"/>
      <c r="K34"/>
      <c r="L34"/>
      <c r="M34"/>
    </row>
    <row r="35" spans="7:13" x14ac:dyDescent="0.35">
      <c r="G35"/>
      <c r="H35"/>
      <c r="I35"/>
      <c r="J35"/>
      <c r="K35"/>
      <c r="L35"/>
      <c r="M35"/>
    </row>
    <row r="36" spans="7:13" x14ac:dyDescent="0.35">
      <c r="H36"/>
      <c r="I36"/>
      <c r="J36"/>
      <c r="L36"/>
      <c r="M36"/>
    </row>
    <row r="37" spans="7:13" x14ac:dyDescent="0.35">
      <c r="H37"/>
      <c r="I37"/>
      <c r="J37"/>
      <c r="L37"/>
      <c r="M37"/>
    </row>
  </sheetData>
  <mergeCells count="5">
    <mergeCell ref="B5:D6"/>
    <mergeCell ref="A1:E2"/>
    <mergeCell ref="G1:O2"/>
    <mergeCell ref="L8:N9"/>
    <mergeCell ref="H8:J9"/>
  </mergeCells>
  <conditionalFormatting sqref="J5">
    <cfRule type="expression" dxfId="101"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5EE125-43E6-46CF-BE7E-DF899F9AE08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3A56FCF-C5F4-4BE8-A3D4-155BB73757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Petrilli, Francesca</cp:lastModifiedBy>
  <dcterms:created xsi:type="dcterms:W3CDTF">2016-05-16T12:39:54Z</dcterms:created>
  <dcterms:modified xsi:type="dcterms:W3CDTF">2016-12-01T18:21:40Z</dcterms:modified>
</cp:coreProperties>
</file>