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Users/yevgeniykhata/Desktop/"/>
    </mc:Choice>
  </mc:AlternateContent>
  <bookViews>
    <workbookView xWindow="0" yWindow="0" windowWidth="28800" windowHeight="18000"/>
  </bookViews>
  <sheets>
    <sheet name="Estimated Returns" sheetId="5" r:id="rId1"/>
    <sheet name="Inputs" sheetId="3" r:id="rId2"/>
    <sheet name="Arbitrage" sheetId="2" r:id="rId3"/>
    <sheet name="Services Demand" sheetId="6" r:id="rId4"/>
    <sheet name="BTC Price" sheetId="4" r:id="rId5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K18" i="6"/>
  <c r="E14" i="6"/>
  <c r="E18" i="6"/>
  <c r="E9" i="6"/>
  <c r="E25" i="2"/>
  <c r="E18" i="2"/>
  <c r="E24" i="2"/>
  <c r="F25" i="2"/>
  <c r="F24" i="2"/>
  <c r="F18" i="2"/>
  <c r="G25" i="2"/>
  <c r="G24" i="2"/>
  <c r="G18" i="2"/>
  <c r="H25" i="2"/>
  <c r="H18" i="2"/>
  <c r="H24" i="2"/>
  <c r="I25" i="2"/>
  <c r="I24" i="2"/>
  <c r="I18" i="2"/>
  <c r="J25" i="2"/>
  <c r="J24" i="2"/>
  <c r="J18" i="2"/>
  <c r="K25" i="2"/>
  <c r="K18" i="2"/>
  <c r="K24" i="2"/>
  <c r="L25" i="2"/>
  <c r="L24" i="2"/>
  <c r="M25" i="2"/>
  <c r="M18" i="2"/>
  <c r="M24" i="2"/>
  <c r="N25" i="2"/>
  <c r="N24" i="2"/>
  <c r="N18" i="2"/>
  <c r="O25" i="2"/>
  <c r="O24" i="2"/>
  <c r="O18" i="2"/>
  <c r="P25" i="2"/>
  <c r="P18" i="2"/>
  <c r="P24" i="2"/>
  <c r="Q25" i="2"/>
  <c r="Q24" i="2"/>
  <c r="Q18" i="2"/>
  <c r="R25" i="2"/>
  <c r="R24" i="2"/>
  <c r="R18" i="2"/>
  <c r="S25" i="2"/>
  <c r="S18" i="2"/>
  <c r="S24" i="2"/>
  <c r="T25" i="2"/>
  <c r="T24" i="2"/>
  <c r="U25" i="2"/>
  <c r="U18" i="2"/>
  <c r="U24" i="2"/>
  <c r="V25" i="2"/>
  <c r="V24" i="2"/>
  <c r="V18" i="2"/>
  <c r="W25" i="2"/>
  <c r="W24" i="2"/>
  <c r="W18" i="2"/>
  <c r="X25" i="2"/>
  <c r="X18" i="2"/>
  <c r="X24" i="2"/>
  <c r="Y25" i="2"/>
  <c r="Y24" i="2"/>
  <c r="Y18" i="2"/>
  <c r="Z25" i="2"/>
  <c r="Z24" i="2"/>
  <c r="Z18" i="2"/>
  <c r="AA25" i="2"/>
  <c r="AA18" i="2"/>
  <c r="AA24" i="2"/>
  <c r="AB25" i="2"/>
  <c r="AB24" i="2"/>
  <c r="AC25" i="2"/>
  <c r="AC18" i="2"/>
  <c r="AC24" i="2"/>
  <c r="AD25" i="2"/>
  <c r="AD24" i="2"/>
  <c r="AD18" i="2"/>
  <c r="AE25" i="2"/>
  <c r="AE24" i="2"/>
  <c r="AE18" i="2"/>
  <c r="AF25" i="2"/>
  <c r="AF18" i="2"/>
  <c r="AF24" i="2"/>
  <c r="AG25" i="2"/>
  <c r="AG24" i="2"/>
  <c r="AG18" i="2"/>
  <c r="AH25" i="2"/>
  <c r="AH24" i="2"/>
  <c r="AH18" i="2"/>
  <c r="AI25" i="2"/>
  <c r="AI18" i="2"/>
  <c r="AI24" i="2"/>
  <c r="AJ25" i="2"/>
  <c r="AJ24" i="2"/>
  <c r="AK25" i="2"/>
  <c r="AK18" i="2"/>
  <c r="AK24" i="2"/>
  <c r="AL25" i="2"/>
  <c r="AL24" i="2"/>
  <c r="AL18" i="2"/>
  <c r="AM25" i="2"/>
  <c r="AM24" i="2"/>
  <c r="AM18" i="2"/>
  <c r="AN25" i="2"/>
  <c r="AN18" i="2"/>
  <c r="AN24" i="2"/>
  <c r="AO25" i="2"/>
  <c r="AO24" i="2"/>
  <c r="AO18" i="2"/>
  <c r="AP25" i="2"/>
  <c r="AP24" i="2"/>
  <c r="AP18" i="2"/>
  <c r="AQ25" i="2"/>
  <c r="AQ18" i="2"/>
  <c r="AQ24" i="2"/>
  <c r="AR25" i="2"/>
  <c r="AR24" i="2"/>
  <c r="AS25" i="2"/>
  <c r="AS18" i="2"/>
  <c r="AS24" i="2"/>
  <c r="AT25" i="2"/>
  <c r="AT24" i="2"/>
  <c r="AT18" i="2"/>
  <c r="AU25" i="2"/>
  <c r="AU24" i="2"/>
  <c r="AU18" i="2"/>
  <c r="AV25" i="2"/>
  <c r="AV18" i="2"/>
  <c r="AV24" i="2"/>
  <c r="AW25" i="2"/>
  <c r="AW24" i="2"/>
  <c r="AW18" i="2"/>
  <c r="AX25" i="2"/>
  <c r="AX24" i="2"/>
  <c r="AX18" i="2"/>
  <c r="AY25" i="2"/>
  <c r="AY18" i="2"/>
  <c r="AY24" i="2"/>
  <c r="AZ25" i="2"/>
  <c r="AZ24" i="2"/>
  <c r="BA25" i="2"/>
  <c r="BA18" i="2"/>
  <c r="BA24" i="2"/>
  <c r="BB25" i="2"/>
  <c r="BB24" i="2"/>
  <c r="BB18" i="2"/>
  <c r="BC25" i="2"/>
  <c r="BC24" i="2"/>
  <c r="BC18" i="2"/>
  <c r="BD25" i="2"/>
  <c r="BD18" i="2"/>
  <c r="BD24" i="2"/>
  <c r="BE25" i="2"/>
  <c r="BE24" i="2"/>
  <c r="BE18" i="2"/>
  <c r="BF25" i="2"/>
  <c r="BF24" i="2"/>
  <c r="BF18" i="2"/>
  <c r="BG25" i="2"/>
  <c r="BG18" i="2"/>
  <c r="BG24" i="2"/>
  <c r="BH25" i="2"/>
  <c r="BH24" i="2"/>
  <c r="BI25" i="2"/>
  <c r="BI18" i="2"/>
  <c r="BI24" i="2"/>
  <c r="BJ25" i="2"/>
  <c r="BJ24" i="2"/>
  <c r="BJ18" i="2"/>
  <c r="BK25" i="2"/>
  <c r="BK24" i="2"/>
  <c r="BK18" i="2"/>
  <c r="BL25" i="2"/>
  <c r="BL18" i="2"/>
  <c r="BL24" i="2"/>
  <c r="BM25" i="2"/>
  <c r="BM24" i="2"/>
  <c r="BM18" i="2"/>
  <c r="BN25" i="2"/>
  <c r="BN24" i="2"/>
  <c r="BN18" i="2"/>
  <c r="BO25" i="2"/>
  <c r="BO18" i="2"/>
  <c r="BO24" i="2"/>
  <c r="BP25" i="2"/>
  <c r="BP24" i="2"/>
  <c r="BQ25" i="2"/>
  <c r="BQ18" i="2"/>
  <c r="BQ24" i="2"/>
  <c r="BR25" i="2"/>
  <c r="BR24" i="2"/>
  <c r="BR18" i="2"/>
  <c r="BS25" i="2"/>
  <c r="BS24" i="2"/>
  <c r="BS18" i="2"/>
  <c r="BT25" i="2"/>
  <c r="BT18" i="2"/>
  <c r="BT24" i="2"/>
  <c r="BU25" i="2"/>
  <c r="BU24" i="2"/>
  <c r="BU18" i="2"/>
  <c r="BV25" i="2"/>
  <c r="BV24" i="2"/>
  <c r="BV18" i="2"/>
  <c r="BW25" i="2"/>
  <c r="BW18" i="2"/>
  <c r="BW24" i="2"/>
  <c r="BX25" i="2"/>
  <c r="BX24" i="2"/>
  <c r="BY25" i="2"/>
  <c r="BY18" i="2"/>
  <c r="BY24" i="2"/>
  <c r="BZ25" i="2"/>
  <c r="BZ24" i="2"/>
  <c r="BZ18" i="2"/>
  <c r="CA25" i="2"/>
  <c r="CA24" i="2"/>
  <c r="CA18" i="2"/>
  <c r="CB25" i="2"/>
  <c r="CB18" i="2"/>
  <c r="CB24" i="2"/>
  <c r="CC25" i="2"/>
  <c r="CC24" i="2"/>
  <c r="CC18" i="2"/>
  <c r="CD25" i="2"/>
  <c r="CD24" i="2"/>
  <c r="CD18" i="2"/>
  <c r="CE25" i="2"/>
  <c r="CE18" i="2"/>
  <c r="CE24" i="2"/>
  <c r="CF25" i="2"/>
  <c r="CF24" i="2"/>
  <c r="CG25" i="2"/>
  <c r="CG18" i="2"/>
  <c r="CG24" i="2"/>
  <c r="CH25" i="2"/>
  <c r="CH24" i="2"/>
  <c r="CH18" i="2"/>
  <c r="CI25" i="2"/>
  <c r="CI24" i="2"/>
  <c r="CI18" i="2"/>
  <c r="CJ25" i="2"/>
  <c r="CJ18" i="2"/>
  <c r="CJ24" i="2"/>
  <c r="CK25" i="2"/>
  <c r="CK24" i="2"/>
  <c r="CK18" i="2"/>
  <c r="CL25" i="2"/>
  <c r="CL24" i="2"/>
  <c r="CL18" i="2"/>
  <c r="CM25" i="2"/>
  <c r="CM18" i="2"/>
  <c r="CM24" i="2"/>
  <c r="CN25" i="2"/>
  <c r="CN24" i="2"/>
  <c r="CO25" i="2"/>
  <c r="CO18" i="2"/>
  <c r="CO24" i="2"/>
  <c r="CP25" i="2"/>
  <c r="CP24" i="2"/>
  <c r="CP18" i="2"/>
  <c r="CQ25" i="2"/>
  <c r="CQ24" i="2"/>
  <c r="CQ18" i="2"/>
  <c r="CR25" i="2"/>
  <c r="CR18" i="2"/>
  <c r="CR24" i="2"/>
  <c r="CS25" i="2"/>
  <c r="CS24" i="2"/>
  <c r="CS18" i="2"/>
  <c r="CT25" i="2"/>
  <c r="CT24" i="2"/>
  <c r="CT18" i="2"/>
  <c r="CU25" i="2"/>
  <c r="CU18" i="2"/>
  <c r="CU24" i="2"/>
  <c r="CV25" i="2"/>
  <c r="CV24" i="2"/>
  <c r="CW25" i="2"/>
  <c r="CW18" i="2"/>
  <c r="CW24" i="2"/>
  <c r="CX25" i="2"/>
  <c r="CX24" i="2"/>
  <c r="CX18" i="2"/>
  <c r="CY25" i="2"/>
  <c r="CY24" i="2"/>
  <c r="CY18" i="2"/>
  <c r="CZ25" i="2"/>
  <c r="CZ18" i="2"/>
  <c r="CZ24" i="2"/>
  <c r="DA25" i="2"/>
  <c r="DA24" i="2"/>
  <c r="DA18" i="2"/>
  <c r="DB25" i="2"/>
  <c r="DB24" i="2"/>
  <c r="DB18" i="2"/>
  <c r="DC25" i="2"/>
  <c r="DC18" i="2"/>
  <c r="DC24" i="2"/>
  <c r="DD25" i="2"/>
  <c r="DD24" i="2"/>
  <c r="DE25" i="2"/>
  <c r="DE18" i="2"/>
  <c r="DE24" i="2"/>
  <c r="DF25" i="2"/>
  <c r="DF24" i="2"/>
  <c r="DF18" i="2"/>
  <c r="DG25" i="2"/>
  <c r="DG24" i="2"/>
  <c r="DG18" i="2"/>
  <c r="DH25" i="2"/>
  <c r="DH18" i="2"/>
  <c r="DH24" i="2"/>
  <c r="DI25" i="2"/>
  <c r="DI24" i="2"/>
  <c r="DI18" i="2"/>
  <c r="DJ25" i="2"/>
  <c r="DJ24" i="2"/>
  <c r="DJ18" i="2"/>
  <c r="DK25" i="2"/>
  <c r="DK18" i="2"/>
  <c r="DK24" i="2"/>
  <c r="DL25" i="2"/>
  <c r="DL24" i="2"/>
  <c r="DM25" i="2"/>
  <c r="DM18" i="2"/>
  <c r="DM24" i="2"/>
  <c r="DN25" i="2"/>
  <c r="DN24" i="2"/>
  <c r="DN18" i="2"/>
  <c r="DO25" i="2"/>
  <c r="DO24" i="2"/>
  <c r="DO18" i="2"/>
  <c r="DP25" i="2"/>
  <c r="DP18" i="2"/>
  <c r="DP24" i="2"/>
  <c r="DQ25" i="2"/>
  <c r="DQ24" i="2"/>
  <c r="DQ18" i="2"/>
  <c r="DR25" i="2"/>
  <c r="DR24" i="2"/>
  <c r="DR18" i="2"/>
  <c r="DS25" i="2"/>
  <c r="DS18" i="2"/>
  <c r="DS24" i="2"/>
  <c r="DT25" i="2"/>
  <c r="DT24" i="2"/>
  <c r="DU25" i="2"/>
  <c r="DU18" i="2"/>
  <c r="DU24" i="2"/>
  <c r="DV25" i="2"/>
  <c r="DV24" i="2"/>
  <c r="DV18" i="2"/>
  <c r="DW25" i="2"/>
  <c r="DW24" i="2"/>
  <c r="DW18" i="2"/>
  <c r="DX25" i="2"/>
  <c r="DX18" i="2"/>
  <c r="DX24" i="2"/>
  <c r="DY25" i="2"/>
  <c r="DY24" i="2"/>
  <c r="DY18" i="2"/>
  <c r="DZ25" i="2"/>
  <c r="DZ24" i="2"/>
  <c r="DZ18" i="2"/>
  <c r="EA25" i="2"/>
  <c r="EA18" i="2"/>
  <c r="EA24" i="2"/>
  <c r="EB25" i="2"/>
  <c r="EB24" i="2"/>
  <c r="EC25" i="2"/>
  <c r="EC18" i="2"/>
  <c r="EC24" i="2"/>
  <c r="ED25" i="2"/>
  <c r="ED24" i="2"/>
  <c r="ED18" i="2"/>
  <c r="EE25" i="2"/>
  <c r="EE24" i="2"/>
  <c r="EE18" i="2"/>
  <c r="EF25" i="2"/>
  <c r="EF18" i="2"/>
  <c r="EF24" i="2"/>
  <c r="EG25" i="2"/>
  <c r="EG24" i="2"/>
  <c r="EG18" i="2"/>
  <c r="EH25" i="2"/>
  <c r="EH24" i="2"/>
  <c r="EH18" i="2"/>
  <c r="EI25" i="2"/>
  <c r="EI18" i="2"/>
  <c r="EI24" i="2"/>
  <c r="EJ25" i="2"/>
  <c r="EJ24" i="2"/>
  <c r="EK25" i="2"/>
  <c r="EK18" i="2"/>
  <c r="EK24" i="2"/>
  <c r="EL25" i="2"/>
  <c r="EL24" i="2"/>
  <c r="EL18" i="2"/>
  <c r="EM25" i="2"/>
  <c r="EM24" i="2"/>
  <c r="EM18" i="2"/>
  <c r="EN25" i="2"/>
  <c r="EN18" i="2"/>
  <c r="EN24" i="2"/>
  <c r="EO25" i="2"/>
  <c r="EO24" i="2"/>
  <c r="EO18" i="2"/>
  <c r="EP25" i="2"/>
  <c r="EP24" i="2"/>
  <c r="EP18" i="2"/>
  <c r="EQ25" i="2"/>
  <c r="EQ18" i="2"/>
  <c r="EQ24" i="2"/>
  <c r="ER25" i="2"/>
  <c r="ER24" i="2"/>
  <c r="ES25" i="2"/>
  <c r="ES18" i="2"/>
  <c r="ES24" i="2"/>
  <c r="ET25" i="2"/>
  <c r="ET24" i="2"/>
  <c r="ET18" i="2"/>
  <c r="EU25" i="2"/>
  <c r="EU24" i="2"/>
  <c r="EU18" i="2"/>
  <c r="EV25" i="2"/>
  <c r="EV18" i="2"/>
  <c r="EV24" i="2"/>
  <c r="EW25" i="2"/>
  <c r="EW24" i="2"/>
  <c r="EW18" i="2"/>
  <c r="EX25" i="2"/>
  <c r="EX24" i="2"/>
  <c r="EX18" i="2"/>
  <c r="EY25" i="2"/>
  <c r="EY18" i="2"/>
  <c r="EY24" i="2"/>
  <c r="EZ25" i="2"/>
  <c r="EZ24" i="2"/>
  <c r="FA25" i="2"/>
  <c r="FA18" i="2"/>
  <c r="FA24" i="2"/>
  <c r="FB25" i="2"/>
  <c r="FB24" i="2"/>
  <c r="FB18" i="2"/>
  <c r="FC25" i="2"/>
  <c r="FC24" i="2"/>
  <c r="FC18" i="2"/>
  <c r="FD25" i="2"/>
  <c r="FD18" i="2"/>
  <c r="FD24" i="2"/>
  <c r="FE25" i="2"/>
  <c r="FE24" i="2"/>
  <c r="FE18" i="2"/>
  <c r="FF25" i="2"/>
  <c r="FF24" i="2"/>
  <c r="FF18" i="2"/>
  <c r="FG25" i="2"/>
  <c r="FG18" i="2"/>
  <c r="FG24" i="2"/>
  <c r="FH25" i="2"/>
  <c r="FH24" i="2"/>
  <c r="FI25" i="2"/>
  <c r="FI18" i="2"/>
  <c r="FI24" i="2"/>
  <c r="FJ25" i="2"/>
  <c r="FJ24" i="2"/>
  <c r="FJ18" i="2"/>
  <c r="FK25" i="2"/>
  <c r="FK24" i="2"/>
  <c r="FK18" i="2"/>
  <c r="FL25" i="2"/>
  <c r="FL18" i="2"/>
  <c r="FL24" i="2"/>
  <c r="FM25" i="2"/>
  <c r="FM24" i="2"/>
  <c r="FM18" i="2"/>
  <c r="FN25" i="2"/>
  <c r="FN24" i="2"/>
  <c r="FN18" i="2"/>
  <c r="FO25" i="2"/>
  <c r="FO18" i="2"/>
  <c r="FO24" i="2"/>
  <c r="FP25" i="2"/>
  <c r="FP24" i="2"/>
  <c r="FQ25" i="2"/>
  <c r="FQ18" i="2"/>
  <c r="FQ24" i="2"/>
  <c r="FR25" i="2"/>
  <c r="FR24" i="2"/>
  <c r="FR18" i="2"/>
  <c r="FS25" i="2"/>
  <c r="FS24" i="2"/>
  <c r="FS18" i="2"/>
  <c r="FT25" i="2"/>
  <c r="FT18" i="2"/>
  <c r="FT24" i="2"/>
  <c r="FU25" i="2"/>
  <c r="FU24" i="2"/>
  <c r="FU18" i="2"/>
  <c r="FV25" i="2"/>
  <c r="FV24" i="2"/>
  <c r="FV18" i="2"/>
  <c r="FW25" i="2"/>
  <c r="FW18" i="2"/>
  <c r="FW24" i="2"/>
  <c r="FX25" i="2"/>
  <c r="FX24" i="2"/>
  <c r="FY25" i="2"/>
  <c r="FY18" i="2"/>
  <c r="FY24" i="2"/>
  <c r="FZ25" i="2"/>
  <c r="FZ24" i="2"/>
  <c r="FZ18" i="2"/>
  <c r="GA25" i="2"/>
  <c r="GA24" i="2"/>
  <c r="GA18" i="2"/>
  <c r="GB25" i="2"/>
  <c r="GB18" i="2"/>
  <c r="GB24" i="2"/>
  <c r="GC25" i="2"/>
  <c r="GC24" i="2"/>
  <c r="GC18" i="2"/>
  <c r="GD25" i="2"/>
  <c r="GD24" i="2"/>
  <c r="GD18" i="2"/>
  <c r="GE25" i="2"/>
  <c r="GE18" i="2"/>
  <c r="GE24" i="2"/>
  <c r="GF25" i="2"/>
  <c r="GF24" i="2"/>
  <c r="GG25" i="2"/>
  <c r="GG18" i="2"/>
  <c r="GG24" i="2"/>
  <c r="GH25" i="2"/>
  <c r="GH24" i="2"/>
  <c r="GH18" i="2"/>
  <c r="GI25" i="2"/>
  <c r="GI24" i="2"/>
  <c r="GI18" i="2"/>
  <c r="GJ25" i="2"/>
  <c r="GJ18" i="2"/>
  <c r="GJ24" i="2"/>
  <c r="GK25" i="2"/>
  <c r="GK24" i="2"/>
  <c r="GK18" i="2"/>
  <c r="GL25" i="2"/>
  <c r="GL24" i="2"/>
  <c r="GL18" i="2"/>
  <c r="GM25" i="2"/>
  <c r="GM18" i="2"/>
  <c r="GM24" i="2"/>
  <c r="GN25" i="2"/>
  <c r="GN24" i="2"/>
  <c r="GO25" i="2"/>
  <c r="GO18" i="2"/>
  <c r="GO24" i="2"/>
  <c r="GP25" i="2"/>
  <c r="GP24" i="2"/>
  <c r="GP18" i="2"/>
  <c r="GQ25" i="2"/>
  <c r="GQ24" i="2"/>
  <c r="GQ18" i="2"/>
  <c r="GR25" i="2"/>
  <c r="GR18" i="2"/>
  <c r="GR24" i="2"/>
  <c r="GS25" i="2"/>
  <c r="GS24" i="2"/>
  <c r="GS18" i="2"/>
  <c r="GT25" i="2"/>
  <c r="GT24" i="2"/>
  <c r="GU25" i="2"/>
  <c r="GU18" i="2"/>
  <c r="GU24" i="2"/>
  <c r="GV25" i="2"/>
  <c r="GV24" i="2"/>
  <c r="GV18" i="2"/>
  <c r="GW25" i="2"/>
  <c r="GW24" i="2"/>
  <c r="GW18" i="2"/>
  <c r="GX25" i="2"/>
  <c r="GX18" i="2"/>
  <c r="GX24" i="2"/>
  <c r="GY25" i="2"/>
  <c r="GY24" i="2"/>
  <c r="GY18" i="2"/>
  <c r="GZ25" i="2"/>
  <c r="GZ24" i="2"/>
  <c r="GZ18" i="2"/>
  <c r="HA25" i="2"/>
  <c r="HA18" i="2"/>
  <c r="HA24" i="2"/>
  <c r="HB25" i="2"/>
  <c r="HB24" i="2"/>
  <c r="HC25" i="2"/>
  <c r="HC24" i="2"/>
  <c r="HC18" i="2"/>
  <c r="HD25" i="2"/>
  <c r="HD24" i="2"/>
  <c r="HD18" i="2"/>
  <c r="HE25" i="2"/>
  <c r="HE18" i="2"/>
  <c r="HE24" i="2"/>
  <c r="HF25" i="2"/>
  <c r="HF24" i="2"/>
  <c r="HG25" i="2"/>
  <c r="HG18" i="2"/>
  <c r="HG24" i="2"/>
  <c r="HH25" i="2"/>
  <c r="HH24" i="2"/>
  <c r="HH18" i="2"/>
  <c r="HI25" i="2"/>
  <c r="HI24" i="2"/>
  <c r="HI18" i="2"/>
  <c r="HJ25" i="2"/>
  <c r="HJ24" i="2"/>
  <c r="HK25" i="2"/>
  <c r="HK24" i="2"/>
  <c r="HL25" i="2"/>
  <c r="HL24" i="2"/>
  <c r="HL18" i="2"/>
  <c r="HM25" i="2"/>
  <c r="HM24" i="2"/>
  <c r="HM18" i="2"/>
  <c r="HN25" i="2"/>
  <c r="HN18" i="2"/>
  <c r="HN24" i="2"/>
  <c r="HO25" i="2"/>
  <c r="HO24" i="2"/>
  <c r="HO18" i="2"/>
  <c r="HP25" i="2"/>
  <c r="HP24" i="2"/>
  <c r="HP18" i="2"/>
  <c r="HQ25" i="2"/>
  <c r="HQ18" i="2"/>
  <c r="HQ24" i="2"/>
  <c r="HR25" i="2"/>
  <c r="HR24" i="2"/>
  <c r="F36" i="2"/>
  <c r="HS25" i="2"/>
  <c r="HS24" i="2"/>
  <c r="HS18" i="2"/>
  <c r="HT25" i="2"/>
  <c r="HT24" i="2"/>
  <c r="HT18" i="2"/>
  <c r="HU25" i="2"/>
  <c r="HU18" i="2"/>
  <c r="HU24" i="2"/>
  <c r="HV25" i="2"/>
  <c r="HV24" i="2"/>
  <c r="HW25" i="2"/>
  <c r="HW18" i="2"/>
  <c r="HW24" i="2"/>
  <c r="HX25" i="2"/>
  <c r="HX24" i="2"/>
  <c r="HX18" i="2"/>
  <c r="HY25" i="2"/>
  <c r="HY24" i="2"/>
  <c r="HY18" i="2"/>
  <c r="HZ25" i="2"/>
  <c r="HZ24" i="2"/>
  <c r="IA25" i="2"/>
  <c r="IA18" i="2"/>
  <c r="IA24" i="2"/>
  <c r="IB25" i="2"/>
  <c r="IB24" i="2"/>
  <c r="IB18" i="2"/>
  <c r="IC25" i="2"/>
  <c r="IC24" i="2"/>
  <c r="IC18" i="2"/>
  <c r="ID25" i="2"/>
  <c r="ID18" i="2"/>
  <c r="ID24" i="2"/>
  <c r="IE25" i="2"/>
  <c r="IE24" i="2"/>
  <c r="IE18" i="2"/>
  <c r="IF25" i="2"/>
  <c r="IF24" i="2"/>
  <c r="IF18" i="2"/>
  <c r="IG25" i="2"/>
  <c r="IG18" i="2"/>
  <c r="IG24" i="2"/>
  <c r="IH25" i="2"/>
  <c r="IH24" i="2"/>
  <c r="II25" i="2"/>
  <c r="II24" i="2"/>
  <c r="II18" i="2"/>
  <c r="IJ25" i="2"/>
  <c r="IJ24" i="2"/>
  <c r="IJ18" i="2"/>
  <c r="IK25" i="2"/>
  <c r="IK18" i="2"/>
  <c r="IK24" i="2"/>
  <c r="IL25" i="2"/>
  <c r="IL24" i="2"/>
  <c r="IM25" i="2"/>
  <c r="IM18" i="2"/>
  <c r="IM24" i="2"/>
  <c r="IN25" i="2"/>
  <c r="IN24" i="2"/>
  <c r="IN18" i="2"/>
  <c r="IO25" i="2"/>
  <c r="IO24" i="2"/>
  <c r="IO18" i="2"/>
  <c r="IP25" i="2"/>
  <c r="IP24" i="2"/>
  <c r="IQ25" i="2"/>
  <c r="IQ24" i="2"/>
  <c r="IR25" i="2"/>
  <c r="IR24" i="2"/>
  <c r="IR18" i="2"/>
  <c r="IS25" i="2"/>
  <c r="IS24" i="2"/>
  <c r="IS18" i="2"/>
  <c r="IT25" i="2"/>
  <c r="IT18" i="2"/>
  <c r="IT24" i="2"/>
  <c r="IU25" i="2"/>
  <c r="IU24" i="2"/>
  <c r="IU18" i="2"/>
  <c r="IV25" i="2"/>
  <c r="IV24" i="2"/>
  <c r="IV18" i="2"/>
  <c r="IW25" i="2"/>
  <c r="IW18" i="2"/>
  <c r="IW24" i="2"/>
  <c r="IX25" i="2"/>
  <c r="IX24" i="2"/>
  <c r="IY25" i="2"/>
  <c r="IY24" i="2"/>
  <c r="IY18" i="2"/>
  <c r="IZ25" i="2"/>
  <c r="IZ24" i="2"/>
  <c r="IZ18" i="2"/>
  <c r="JA25" i="2"/>
  <c r="JA18" i="2"/>
  <c r="JA24" i="2"/>
  <c r="JB25" i="2"/>
  <c r="JB24" i="2"/>
  <c r="JC25" i="2"/>
  <c r="JC18" i="2"/>
  <c r="JC24" i="2"/>
  <c r="JD25" i="2"/>
  <c r="JD24" i="2"/>
  <c r="JD18" i="2"/>
  <c r="JE25" i="2"/>
  <c r="JE24" i="2"/>
  <c r="JE18" i="2"/>
  <c r="JF25" i="2"/>
  <c r="JF24" i="2"/>
  <c r="JG25" i="2"/>
  <c r="JG18" i="2"/>
  <c r="JG24" i="2"/>
  <c r="JH25" i="2"/>
  <c r="JH24" i="2"/>
  <c r="JH18" i="2"/>
  <c r="JI25" i="2"/>
  <c r="JI24" i="2"/>
  <c r="JI18" i="2"/>
  <c r="JJ25" i="2"/>
  <c r="JJ18" i="2"/>
  <c r="JJ24" i="2"/>
  <c r="JK25" i="2"/>
  <c r="JK24" i="2"/>
  <c r="JK18" i="2"/>
  <c r="JL25" i="2"/>
  <c r="JL24" i="2"/>
  <c r="JL18" i="2"/>
  <c r="JM25" i="2"/>
  <c r="JM18" i="2"/>
  <c r="JM24" i="2"/>
  <c r="JN25" i="2"/>
  <c r="JN24" i="2"/>
  <c r="JO25" i="2"/>
  <c r="JO24" i="2"/>
  <c r="JO18" i="2"/>
  <c r="JP25" i="2"/>
  <c r="JP24" i="2"/>
  <c r="JP18" i="2"/>
  <c r="JQ25" i="2"/>
  <c r="JQ18" i="2"/>
  <c r="JQ24" i="2"/>
  <c r="JR25" i="2"/>
  <c r="JR24" i="2"/>
  <c r="JS25" i="2"/>
  <c r="JS18" i="2"/>
  <c r="JS24" i="2"/>
  <c r="JT25" i="2"/>
  <c r="JT24" i="2"/>
  <c r="JT18" i="2"/>
  <c r="JU25" i="2"/>
  <c r="JU24" i="2"/>
  <c r="JU18" i="2"/>
  <c r="JV25" i="2"/>
  <c r="JV24" i="2"/>
  <c r="JW25" i="2"/>
  <c r="JW24" i="2"/>
  <c r="JX25" i="2"/>
  <c r="JX24" i="2"/>
  <c r="JX18" i="2"/>
  <c r="JY25" i="2"/>
  <c r="JY24" i="2"/>
  <c r="JY18" i="2"/>
  <c r="JZ25" i="2"/>
  <c r="JZ18" i="2"/>
  <c r="JZ24" i="2"/>
  <c r="KA25" i="2"/>
  <c r="KA24" i="2"/>
  <c r="KA18" i="2"/>
  <c r="KB25" i="2"/>
  <c r="KB24" i="2"/>
  <c r="KB18" i="2"/>
  <c r="KC25" i="2"/>
  <c r="KC18" i="2"/>
  <c r="KC24" i="2"/>
  <c r="KD25" i="2"/>
  <c r="KD24" i="2"/>
  <c r="KE25" i="2"/>
  <c r="KE24" i="2"/>
  <c r="KE18" i="2"/>
  <c r="KF25" i="2"/>
  <c r="KF24" i="2"/>
  <c r="KF18" i="2"/>
  <c r="KG25" i="2"/>
  <c r="KG18" i="2"/>
  <c r="KG24" i="2"/>
  <c r="KH25" i="2"/>
  <c r="KH24" i="2"/>
  <c r="KI25" i="2"/>
  <c r="KI18" i="2"/>
  <c r="KI24" i="2"/>
  <c r="KJ25" i="2"/>
  <c r="KJ24" i="2"/>
  <c r="KJ18" i="2"/>
  <c r="KK25" i="2"/>
  <c r="KK24" i="2"/>
  <c r="KK18" i="2"/>
  <c r="KL25" i="2"/>
  <c r="KL24" i="2"/>
  <c r="KM25" i="2"/>
  <c r="KM18" i="2"/>
  <c r="KM24" i="2"/>
  <c r="KN25" i="2"/>
  <c r="KN24" i="2"/>
  <c r="KN18" i="2"/>
  <c r="KO25" i="2"/>
  <c r="KO24" i="2"/>
  <c r="KO18" i="2"/>
  <c r="KP25" i="2"/>
  <c r="KP18" i="2"/>
  <c r="KP24" i="2"/>
  <c r="KQ25" i="2"/>
  <c r="KQ24" i="2"/>
  <c r="KQ18" i="2"/>
  <c r="KR25" i="2"/>
  <c r="KR24" i="2"/>
  <c r="KR18" i="2"/>
  <c r="KS25" i="2"/>
  <c r="KS18" i="2"/>
  <c r="KS24" i="2"/>
  <c r="KT25" i="2"/>
  <c r="KT24" i="2"/>
  <c r="KU25" i="2"/>
  <c r="KU24" i="2"/>
  <c r="KU18" i="2"/>
  <c r="KV25" i="2"/>
  <c r="KV24" i="2"/>
  <c r="KV18" i="2"/>
  <c r="KW25" i="2"/>
  <c r="KW18" i="2"/>
  <c r="KW24" i="2"/>
  <c r="KX25" i="2"/>
  <c r="KX24" i="2"/>
  <c r="KY25" i="2"/>
  <c r="KY18" i="2"/>
  <c r="KY24" i="2"/>
  <c r="KZ25" i="2"/>
  <c r="KZ24" i="2"/>
  <c r="KZ18" i="2"/>
  <c r="LA25" i="2"/>
  <c r="LA24" i="2"/>
  <c r="LA18" i="2"/>
  <c r="LB25" i="2"/>
  <c r="LB24" i="2"/>
  <c r="LC25" i="2"/>
  <c r="LC24" i="2"/>
  <c r="LD25" i="2"/>
  <c r="LD24" i="2"/>
  <c r="LD18" i="2"/>
  <c r="LE25" i="2"/>
  <c r="LE24" i="2"/>
  <c r="LE18" i="2"/>
  <c r="LF25" i="2"/>
  <c r="LF18" i="2"/>
  <c r="LF24" i="2"/>
  <c r="LG25" i="2"/>
  <c r="LG24" i="2"/>
  <c r="LG18" i="2"/>
  <c r="LH25" i="2"/>
  <c r="LH24" i="2"/>
  <c r="LH18" i="2"/>
  <c r="LI25" i="2"/>
  <c r="LI18" i="2"/>
  <c r="LI24" i="2"/>
  <c r="LJ25" i="2"/>
  <c r="LJ24" i="2"/>
  <c r="LK25" i="2"/>
  <c r="LK24" i="2"/>
  <c r="LK18" i="2"/>
  <c r="LL25" i="2"/>
  <c r="LL24" i="2"/>
  <c r="LL18" i="2"/>
  <c r="LM25" i="2"/>
  <c r="LM18" i="2"/>
  <c r="LM24" i="2"/>
  <c r="LN25" i="2"/>
  <c r="LN24" i="2"/>
  <c r="LO25" i="2"/>
  <c r="LO18" i="2"/>
  <c r="LO24" i="2"/>
  <c r="LP25" i="2"/>
  <c r="LP24" i="2"/>
  <c r="LP18" i="2"/>
  <c r="LQ25" i="2"/>
  <c r="LQ24" i="2"/>
  <c r="LQ18" i="2"/>
  <c r="LR25" i="2"/>
  <c r="LR24" i="2"/>
  <c r="LS25" i="2"/>
  <c r="LS24" i="2"/>
  <c r="LT25" i="2"/>
  <c r="LT24" i="2"/>
  <c r="LT18" i="2"/>
  <c r="LU25" i="2"/>
  <c r="LU24" i="2"/>
  <c r="LU18" i="2"/>
  <c r="LV25" i="2"/>
  <c r="LV18" i="2"/>
  <c r="LV24" i="2"/>
  <c r="LW25" i="2"/>
  <c r="LW24" i="2"/>
  <c r="LW18" i="2"/>
  <c r="LX25" i="2"/>
  <c r="LX24" i="2"/>
  <c r="LX18" i="2"/>
  <c r="LY25" i="2"/>
  <c r="LY18" i="2"/>
  <c r="LY24" i="2"/>
  <c r="LZ25" i="2"/>
  <c r="LZ24" i="2"/>
  <c r="MA25" i="2"/>
  <c r="MA24" i="2"/>
  <c r="MA18" i="2"/>
  <c r="MB25" i="2"/>
  <c r="MB24" i="2"/>
  <c r="MB18" i="2"/>
  <c r="MC25" i="2"/>
  <c r="MC18" i="2"/>
  <c r="MC24" i="2"/>
  <c r="MD25" i="2"/>
  <c r="MD24" i="2"/>
  <c r="F14" i="6"/>
  <c r="D15" i="6"/>
  <c r="D18" i="6"/>
  <c r="BL22" i="2"/>
  <c r="BM22" i="2"/>
  <c r="BN22" i="2"/>
  <c r="BO22" i="2"/>
  <c r="E22" i="2"/>
  <c r="F22" i="2"/>
  <c r="G22" i="2"/>
  <c r="G23" i="2"/>
  <c r="H22" i="2"/>
  <c r="I22" i="2"/>
  <c r="J22" i="2"/>
  <c r="K22" i="2"/>
  <c r="K23" i="2"/>
  <c r="L22" i="2"/>
  <c r="M22" i="2"/>
  <c r="N22" i="2"/>
  <c r="O22" i="2"/>
  <c r="O23" i="2"/>
  <c r="P22" i="2"/>
  <c r="Q22" i="2"/>
  <c r="R22" i="2"/>
  <c r="S22" i="2"/>
  <c r="S23" i="2"/>
  <c r="T22" i="2"/>
  <c r="U22" i="2"/>
  <c r="V22" i="2"/>
  <c r="W22" i="2"/>
  <c r="W23" i="2"/>
  <c r="X22" i="2"/>
  <c r="Y22" i="2"/>
  <c r="Z22" i="2"/>
  <c r="AA22" i="2"/>
  <c r="AA23" i="2"/>
  <c r="AB22" i="2"/>
  <c r="AC22" i="2"/>
  <c r="AD22" i="2"/>
  <c r="AE22" i="2"/>
  <c r="AE23" i="2"/>
  <c r="AF22" i="2"/>
  <c r="AG22" i="2"/>
  <c r="AH22" i="2"/>
  <c r="AI22" i="2"/>
  <c r="AI23" i="2"/>
  <c r="AJ22" i="2"/>
  <c r="AK22" i="2"/>
  <c r="AL22" i="2"/>
  <c r="AM22" i="2"/>
  <c r="AM23" i="2"/>
  <c r="AN22" i="2"/>
  <c r="AO22" i="2"/>
  <c r="AP22" i="2"/>
  <c r="AQ22" i="2"/>
  <c r="AQ23" i="2"/>
  <c r="AR22" i="2"/>
  <c r="AS22" i="2"/>
  <c r="AT22" i="2"/>
  <c r="AU22" i="2"/>
  <c r="AU23" i="2"/>
  <c r="AV22" i="2"/>
  <c r="AW22" i="2"/>
  <c r="AX22" i="2"/>
  <c r="AY22" i="2"/>
  <c r="AY23" i="2"/>
  <c r="AZ22" i="2"/>
  <c r="BA22" i="2"/>
  <c r="BB22" i="2"/>
  <c r="BC22" i="2"/>
  <c r="BC23" i="2"/>
  <c r="BD22" i="2"/>
  <c r="BE22" i="2"/>
  <c r="BF22" i="2"/>
  <c r="BG22" i="2"/>
  <c r="BG23" i="2"/>
  <c r="BH22" i="2"/>
  <c r="BI22" i="2"/>
  <c r="BJ22" i="2"/>
  <c r="BK22" i="2"/>
  <c r="BK23" i="2"/>
  <c r="BP22" i="2"/>
  <c r="BQ22" i="2"/>
  <c r="BR22" i="2"/>
  <c r="BS22" i="2"/>
  <c r="BS23" i="2"/>
  <c r="BT22" i="2"/>
  <c r="BU22" i="2"/>
  <c r="BV22" i="2"/>
  <c r="BW22" i="2"/>
  <c r="BW23" i="2"/>
  <c r="BX22" i="2"/>
  <c r="BY22" i="2"/>
  <c r="BZ22" i="2"/>
  <c r="CA22" i="2"/>
  <c r="CA23" i="2"/>
  <c r="CB22" i="2"/>
  <c r="CC22" i="2"/>
  <c r="CD22" i="2"/>
  <c r="CE22" i="2"/>
  <c r="CE23" i="2"/>
  <c r="CF22" i="2"/>
  <c r="CG22" i="2"/>
  <c r="CH22" i="2"/>
  <c r="CI22" i="2"/>
  <c r="CI23" i="2"/>
  <c r="CJ22" i="2"/>
  <c r="CK22" i="2"/>
  <c r="CL22" i="2"/>
  <c r="CM22" i="2"/>
  <c r="CM23" i="2"/>
  <c r="CN22" i="2"/>
  <c r="CO22" i="2"/>
  <c r="CP22" i="2"/>
  <c r="CQ22" i="2"/>
  <c r="CQ23" i="2"/>
  <c r="CR22" i="2"/>
  <c r="CS22" i="2"/>
  <c r="CT22" i="2"/>
  <c r="CU22" i="2"/>
  <c r="CU23" i="2"/>
  <c r="CV22" i="2"/>
  <c r="CW22" i="2"/>
  <c r="CX22" i="2"/>
  <c r="CY22" i="2"/>
  <c r="CY23" i="2"/>
  <c r="CZ22" i="2"/>
  <c r="DA22" i="2"/>
  <c r="DB22" i="2"/>
  <c r="DC22" i="2"/>
  <c r="DC23" i="2"/>
  <c r="DD22" i="2"/>
  <c r="DE22" i="2"/>
  <c r="DF22" i="2"/>
  <c r="DG22" i="2"/>
  <c r="DG23" i="2"/>
  <c r="DH22" i="2"/>
  <c r="DI22" i="2"/>
  <c r="DJ22" i="2"/>
  <c r="DK22" i="2"/>
  <c r="DK23" i="2"/>
  <c r="DL22" i="2"/>
  <c r="DM22" i="2"/>
  <c r="DN22" i="2"/>
  <c r="DO22" i="2"/>
  <c r="DO23" i="2"/>
  <c r="DP22" i="2"/>
  <c r="DQ22" i="2"/>
  <c r="DR22" i="2"/>
  <c r="DS22" i="2"/>
  <c r="DS23" i="2"/>
  <c r="DT22" i="2"/>
  <c r="DU22" i="2"/>
  <c r="DV22" i="2"/>
  <c r="DW22" i="2"/>
  <c r="DW23" i="2"/>
  <c r="DX22" i="2"/>
  <c r="DY22" i="2"/>
  <c r="DZ22" i="2"/>
  <c r="EA22" i="2"/>
  <c r="EA23" i="2"/>
  <c r="EB22" i="2"/>
  <c r="EC22" i="2"/>
  <c r="ED22" i="2"/>
  <c r="EE22" i="2"/>
  <c r="EE23" i="2"/>
  <c r="EF22" i="2"/>
  <c r="EG22" i="2"/>
  <c r="EH22" i="2"/>
  <c r="EI22" i="2"/>
  <c r="EI23" i="2"/>
  <c r="EJ22" i="2"/>
  <c r="EK22" i="2"/>
  <c r="EL22" i="2"/>
  <c r="EM22" i="2"/>
  <c r="EM23" i="2"/>
  <c r="EN22" i="2"/>
  <c r="EO22" i="2"/>
  <c r="EP22" i="2"/>
  <c r="EQ22" i="2"/>
  <c r="EQ23" i="2"/>
  <c r="ER22" i="2"/>
  <c r="ES22" i="2"/>
  <c r="ET22" i="2"/>
  <c r="EU22" i="2"/>
  <c r="EU23" i="2"/>
  <c r="EV22" i="2"/>
  <c r="EW22" i="2"/>
  <c r="EX22" i="2"/>
  <c r="EY22" i="2"/>
  <c r="EY23" i="2"/>
  <c r="EZ22" i="2"/>
  <c r="FA22" i="2"/>
  <c r="FB22" i="2"/>
  <c r="FC22" i="2"/>
  <c r="FC23" i="2"/>
  <c r="FD22" i="2"/>
  <c r="FE22" i="2"/>
  <c r="FF22" i="2"/>
  <c r="FG22" i="2"/>
  <c r="FG23" i="2"/>
  <c r="FH22" i="2"/>
  <c r="FI22" i="2"/>
  <c r="FJ22" i="2"/>
  <c r="FK22" i="2"/>
  <c r="FK23" i="2"/>
  <c r="FL22" i="2"/>
  <c r="FM22" i="2"/>
  <c r="FN22" i="2"/>
  <c r="FO22" i="2"/>
  <c r="FO23" i="2"/>
  <c r="FP22" i="2"/>
  <c r="FQ22" i="2"/>
  <c r="FR22" i="2"/>
  <c r="FS22" i="2"/>
  <c r="FS23" i="2"/>
  <c r="FT22" i="2"/>
  <c r="FU22" i="2"/>
  <c r="FV22" i="2"/>
  <c r="FW22" i="2"/>
  <c r="FW23" i="2"/>
  <c r="FX22" i="2"/>
  <c r="FY22" i="2"/>
  <c r="FZ22" i="2"/>
  <c r="GA22" i="2"/>
  <c r="GA23" i="2"/>
  <c r="GB22" i="2"/>
  <c r="GC22" i="2"/>
  <c r="GD22" i="2"/>
  <c r="GE22" i="2"/>
  <c r="GE23" i="2"/>
  <c r="GF22" i="2"/>
  <c r="GG22" i="2"/>
  <c r="GH22" i="2"/>
  <c r="GI22" i="2"/>
  <c r="GI23" i="2"/>
  <c r="GJ22" i="2"/>
  <c r="GK22" i="2"/>
  <c r="GL22" i="2"/>
  <c r="GL23" i="2"/>
  <c r="GM22" i="2"/>
  <c r="GN22" i="2"/>
  <c r="GO22" i="2"/>
  <c r="GP22" i="2"/>
  <c r="GP23" i="2"/>
  <c r="GQ22" i="2"/>
  <c r="GQ23" i="2"/>
  <c r="GR22" i="2"/>
  <c r="GS22" i="2"/>
  <c r="GT22" i="2"/>
  <c r="GT23" i="2"/>
  <c r="GU22" i="2"/>
  <c r="GU23" i="2"/>
  <c r="GV22" i="2"/>
  <c r="GW22" i="2"/>
  <c r="GX22" i="2"/>
  <c r="GX23" i="2"/>
  <c r="GY22" i="2"/>
  <c r="GY23" i="2"/>
  <c r="GZ22" i="2"/>
  <c r="HA22" i="2"/>
  <c r="HB22" i="2"/>
  <c r="HB23" i="2"/>
  <c r="HC22" i="2"/>
  <c r="HD22" i="2"/>
  <c r="HE22" i="2"/>
  <c r="HF22" i="2"/>
  <c r="HF23" i="2"/>
  <c r="HG22" i="2"/>
  <c r="HG23" i="2"/>
  <c r="HH22" i="2"/>
  <c r="HI22" i="2"/>
  <c r="HJ22" i="2"/>
  <c r="HJ23" i="2"/>
  <c r="HK22" i="2"/>
  <c r="HK23" i="2"/>
  <c r="HL22" i="2"/>
  <c r="HM22" i="2"/>
  <c r="HN22" i="2"/>
  <c r="HN23" i="2"/>
  <c r="HO22" i="2"/>
  <c r="HO23" i="2"/>
  <c r="HP22" i="2"/>
  <c r="HQ22" i="2"/>
  <c r="HR22" i="2"/>
  <c r="HR23" i="2"/>
  <c r="HS22" i="2"/>
  <c r="HS23" i="2"/>
  <c r="HT22" i="2"/>
  <c r="HU22" i="2"/>
  <c r="HV22" i="2"/>
  <c r="HV23" i="2"/>
  <c r="HW22" i="2"/>
  <c r="HW23" i="2"/>
  <c r="HX22" i="2"/>
  <c r="HY22" i="2"/>
  <c r="HZ22" i="2"/>
  <c r="HZ23" i="2"/>
  <c r="IA22" i="2"/>
  <c r="IA23" i="2"/>
  <c r="IB22" i="2"/>
  <c r="IC22" i="2"/>
  <c r="ID22" i="2"/>
  <c r="ID23" i="2"/>
  <c r="IE22" i="2"/>
  <c r="IE23" i="2"/>
  <c r="IF22" i="2"/>
  <c r="IG22" i="2"/>
  <c r="IH22" i="2"/>
  <c r="IH23" i="2"/>
  <c r="II22" i="2"/>
  <c r="II23" i="2"/>
  <c r="IJ22" i="2"/>
  <c r="IK22" i="2"/>
  <c r="IL22" i="2"/>
  <c r="IL23" i="2"/>
  <c r="IM22" i="2"/>
  <c r="IM23" i="2"/>
  <c r="IN22" i="2"/>
  <c r="IO22" i="2"/>
  <c r="IP22" i="2"/>
  <c r="IP23" i="2"/>
  <c r="IQ22" i="2"/>
  <c r="IQ23" i="2"/>
  <c r="IR22" i="2"/>
  <c r="IS22" i="2"/>
  <c r="IT22" i="2"/>
  <c r="IT23" i="2"/>
  <c r="IU22" i="2"/>
  <c r="IU23" i="2"/>
  <c r="IV22" i="2"/>
  <c r="IW22" i="2"/>
  <c r="IX22" i="2"/>
  <c r="IX23" i="2"/>
  <c r="IY22" i="2"/>
  <c r="IY23" i="2"/>
  <c r="IZ22" i="2"/>
  <c r="JA22" i="2"/>
  <c r="JB22" i="2"/>
  <c r="JB23" i="2"/>
  <c r="JC22" i="2"/>
  <c r="JC23" i="2"/>
  <c r="JD22" i="2"/>
  <c r="JE22" i="2"/>
  <c r="JF22" i="2"/>
  <c r="JF23" i="2"/>
  <c r="JG22" i="2"/>
  <c r="JG23" i="2"/>
  <c r="JH22" i="2"/>
  <c r="JI22" i="2"/>
  <c r="JJ22" i="2"/>
  <c r="JJ23" i="2"/>
  <c r="JK22" i="2"/>
  <c r="JK23" i="2"/>
  <c r="JL22" i="2"/>
  <c r="JM22" i="2"/>
  <c r="JN22" i="2"/>
  <c r="JN23" i="2"/>
  <c r="JO22" i="2"/>
  <c r="JP22" i="2"/>
  <c r="JQ22" i="2"/>
  <c r="JR22" i="2"/>
  <c r="JR23" i="2"/>
  <c r="JS22" i="2"/>
  <c r="JS23" i="2"/>
  <c r="JT22" i="2"/>
  <c r="JU22" i="2"/>
  <c r="JV22" i="2"/>
  <c r="JV23" i="2"/>
  <c r="JW22" i="2"/>
  <c r="JW23" i="2"/>
  <c r="JX22" i="2"/>
  <c r="JY22" i="2"/>
  <c r="JZ22" i="2"/>
  <c r="JZ23" i="2"/>
  <c r="KA22" i="2"/>
  <c r="KA23" i="2"/>
  <c r="KB22" i="2"/>
  <c r="KC22" i="2"/>
  <c r="KD22" i="2"/>
  <c r="KD23" i="2"/>
  <c r="KE22" i="2"/>
  <c r="KE23" i="2"/>
  <c r="KF22" i="2"/>
  <c r="KG22" i="2"/>
  <c r="KH22" i="2"/>
  <c r="KH23" i="2"/>
  <c r="KI22" i="2"/>
  <c r="KI23" i="2"/>
  <c r="KJ22" i="2"/>
  <c r="KK22" i="2"/>
  <c r="KL22" i="2"/>
  <c r="KL23" i="2"/>
  <c r="KM22" i="2"/>
  <c r="KM23" i="2"/>
  <c r="KN22" i="2"/>
  <c r="KO22" i="2"/>
  <c r="KP22" i="2"/>
  <c r="KP23" i="2"/>
  <c r="KQ22" i="2"/>
  <c r="KQ23" i="2"/>
  <c r="KR22" i="2"/>
  <c r="KS22" i="2"/>
  <c r="KT22" i="2"/>
  <c r="KT23" i="2"/>
  <c r="KU22" i="2"/>
  <c r="KU23" i="2"/>
  <c r="KV22" i="2"/>
  <c r="KW22" i="2"/>
  <c r="KX22" i="2"/>
  <c r="KX23" i="2"/>
  <c r="KY22" i="2"/>
  <c r="KY23" i="2"/>
  <c r="KZ22" i="2"/>
  <c r="LA22" i="2"/>
  <c r="LB22" i="2"/>
  <c r="LB23" i="2"/>
  <c r="LA23" i="2"/>
  <c r="KZ23" i="2"/>
  <c r="KW23" i="2"/>
  <c r="KV23" i="2"/>
  <c r="KS23" i="2"/>
  <c r="KR23" i="2"/>
  <c r="KO23" i="2"/>
  <c r="KN23" i="2"/>
  <c r="KK23" i="2"/>
  <c r="KJ23" i="2"/>
  <c r="KG23" i="2"/>
  <c r="KF23" i="2"/>
  <c r="KC23" i="2"/>
  <c r="KB23" i="2"/>
  <c r="JY23" i="2"/>
  <c r="JX23" i="2"/>
  <c r="JU23" i="2"/>
  <c r="JT23" i="2"/>
  <c r="JQ23" i="2"/>
  <c r="JP23" i="2"/>
  <c r="JO23" i="2"/>
  <c r="JM23" i="2"/>
  <c r="JL23" i="2"/>
  <c r="JI23" i="2"/>
  <c r="JH23" i="2"/>
  <c r="JE23" i="2"/>
  <c r="JD23" i="2"/>
  <c r="JA23" i="2"/>
  <c r="IZ23" i="2"/>
  <c r="IW23" i="2"/>
  <c r="IV23" i="2"/>
  <c r="IS23" i="2"/>
  <c r="IR23" i="2"/>
  <c r="IO23" i="2"/>
  <c r="IN23" i="2"/>
  <c r="IK23" i="2"/>
  <c r="IJ23" i="2"/>
  <c r="IG23" i="2"/>
  <c r="IF23" i="2"/>
  <c r="IC23" i="2"/>
  <c r="IB23" i="2"/>
  <c r="HY23" i="2"/>
  <c r="HX23" i="2"/>
  <c r="HU23" i="2"/>
  <c r="HT23" i="2"/>
  <c r="HQ23" i="2"/>
  <c r="HP23" i="2"/>
  <c r="HM23" i="2"/>
  <c r="HL23" i="2"/>
  <c r="HI23" i="2"/>
  <c r="HH23" i="2"/>
  <c r="HE23" i="2"/>
  <c r="HD23" i="2"/>
  <c r="HC23" i="2"/>
  <c r="HA23" i="2"/>
  <c r="GZ23" i="2"/>
  <c r="GW23" i="2"/>
  <c r="GV23" i="2"/>
  <c r="GS23" i="2"/>
  <c r="GR23" i="2"/>
  <c r="GO23" i="2"/>
  <c r="GN23" i="2"/>
  <c r="GM23" i="2"/>
  <c r="GK23" i="2"/>
  <c r="GJ23" i="2"/>
  <c r="GH23" i="2"/>
  <c r="GG23" i="2"/>
  <c r="GF23" i="2"/>
  <c r="GD23" i="2"/>
  <c r="GC23" i="2"/>
  <c r="GB23" i="2"/>
  <c r="FZ23" i="2"/>
  <c r="FY23" i="2"/>
  <c r="FX23" i="2"/>
  <c r="FV23" i="2"/>
  <c r="FU23" i="2"/>
  <c r="FT23" i="2"/>
  <c r="FR23" i="2"/>
  <c r="FQ23" i="2"/>
  <c r="FP23" i="2"/>
  <c r="FN23" i="2"/>
  <c r="FM23" i="2"/>
  <c r="FL23" i="2"/>
  <c r="FJ23" i="2"/>
  <c r="FI23" i="2"/>
  <c r="FH23" i="2"/>
  <c r="FF23" i="2"/>
  <c r="FE23" i="2"/>
  <c r="FD23" i="2"/>
  <c r="FB23" i="2"/>
  <c r="FA23" i="2"/>
  <c r="EZ23" i="2"/>
  <c r="EX23" i="2"/>
  <c r="EW23" i="2"/>
  <c r="EV23" i="2"/>
  <c r="ET23" i="2"/>
  <c r="ES23" i="2"/>
  <c r="ER23" i="2"/>
  <c r="EP23" i="2"/>
  <c r="EO23" i="2"/>
  <c r="EN23" i="2"/>
  <c r="EL23" i="2"/>
  <c r="EK23" i="2"/>
  <c r="EJ23" i="2"/>
  <c r="EH23" i="2"/>
  <c r="EG23" i="2"/>
  <c r="EF23" i="2"/>
  <c r="ED23" i="2"/>
  <c r="EC23" i="2"/>
  <c r="EB23" i="2"/>
  <c r="DZ23" i="2"/>
  <c r="DY23" i="2"/>
  <c r="DX23" i="2"/>
  <c r="DV23" i="2"/>
  <c r="DU23" i="2"/>
  <c r="DT23" i="2"/>
  <c r="DR23" i="2"/>
  <c r="DQ23" i="2"/>
  <c r="DP23" i="2"/>
  <c r="DN23" i="2"/>
  <c r="DM23" i="2"/>
  <c r="DL23" i="2"/>
  <c r="DJ23" i="2"/>
  <c r="DI23" i="2"/>
  <c r="DH23" i="2"/>
  <c r="DF23" i="2"/>
  <c r="DE23" i="2"/>
  <c r="DD23" i="2"/>
  <c r="DB23" i="2"/>
  <c r="DA23" i="2"/>
  <c r="CZ23" i="2"/>
  <c r="CX23" i="2"/>
  <c r="CW23" i="2"/>
  <c r="CV23" i="2"/>
  <c r="CT23" i="2"/>
  <c r="CS23" i="2"/>
  <c r="CR23" i="2"/>
  <c r="CP23" i="2"/>
  <c r="CO23" i="2"/>
  <c r="CN23" i="2"/>
  <c r="CL23" i="2"/>
  <c r="CK23" i="2"/>
  <c r="CJ23" i="2"/>
  <c r="CH23" i="2"/>
  <c r="CG23" i="2"/>
  <c r="CF23" i="2"/>
  <c r="CD23" i="2"/>
  <c r="CC23" i="2"/>
  <c r="CB23" i="2"/>
  <c r="BZ23" i="2"/>
  <c r="BY23" i="2"/>
  <c r="BX23" i="2"/>
  <c r="BV23" i="2"/>
  <c r="BU23" i="2"/>
  <c r="BT23" i="2"/>
  <c r="BR23" i="2"/>
  <c r="BQ23" i="2"/>
  <c r="BP23" i="2"/>
  <c r="BO23" i="2"/>
  <c r="BN23" i="2"/>
  <c r="BM23" i="2"/>
  <c r="BL23" i="2"/>
  <c r="BJ23" i="2"/>
  <c r="BI23" i="2"/>
  <c r="BH23" i="2"/>
  <c r="BF23" i="2"/>
  <c r="BE23" i="2"/>
  <c r="BD23" i="2"/>
  <c r="BB23" i="2"/>
  <c r="BA23" i="2"/>
  <c r="AZ23" i="2"/>
  <c r="AX23" i="2"/>
  <c r="AW23" i="2"/>
  <c r="AV23" i="2"/>
  <c r="AT23" i="2"/>
  <c r="AS23" i="2"/>
  <c r="AR23" i="2"/>
  <c r="AP23" i="2"/>
  <c r="AO23" i="2"/>
  <c r="AN23" i="2"/>
  <c r="AL23" i="2"/>
  <c r="AK23" i="2"/>
  <c r="AJ23" i="2"/>
  <c r="AH23" i="2"/>
  <c r="AG23" i="2"/>
  <c r="AF23" i="2"/>
  <c r="AD23" i="2"/>
  <c r="AC23" i="2"/>
  <c r="AB23" i="2"/>
  <c r="Z23" i="2"/>
  <c r="Y23" i="2"/>
  <c r="X23" i="2"/>
  <c r="V23" i="2"/>
  <c r="U23" i="2"/>
  <c r="T23" i="2"/>
  <c r="R23" i="2"/>
  <c r="Q23" i="2"/>
  <c r="P23" i="2"/>
  <c r="N23" i="2"/>
  <c r="M23" i="2"/>
  <c r="L23" i="2"/>
  <c r="J23" i="2"/>
  <c r="I23" i="2"/>
  <c r="H23" i="2"/>
  <c r="F23" i="2"/>
  <c r="E23" i="2"/>
  <c r="LB21" i="2"/>
  <c r="LA21" i="2"/>
  <c r="KZ21" i="2"/>
  <c r="KY21" i="2"/>
  <c r="KX21" i="2"/>
  <c r="KW21" i="2"/>
  <c r="KV21" i="2"/>
  <c r="KU21" i="2"/>
  <c r="KT21" i="2"/>
  <c r="KS21" i="2"/>
  <c r="KR21" i="2"/>
  <c r="KQ21" i="2"/>
  <c r="KP21" i="2"/>
  <c r="KO21" i="2"/>
  <c r="KN21" i="2"/>
  <c r="KM21" i="2"/>
  <c r="KL21" i="2"/>
  <c r="KK21" i="2"/>
  <c r="KJ21" i="2"/>
  <c r="KI21" i="2"/>
  <c r="KH21" i="2"/>
  <c r="KG21" i="2"/>
  <c r="KF21" i="2"/>
  <c r="KE21" i="2"/>
  <c r="KD21" i="2"/>
  <c r="KC21" i="2"/>
  <c r="KB21" i="2"/>
  <c r="KA21" i="2"/>
  <c r="JZ21" i="2"/>
  <c r="JY21" i="2"/>
  <c r="JX21" i="2"/>
  <c r="JW21" i="2"/>
  <c r="JV21" i="2"/>
  <c r="JU21" i="2"/>
  <c r="JT21" i="2"/>
  <c r="JS21" i="2"/>
  <c r="JR21" i="2"/>
  <c r="JQ21" i="2"/>
  <c r="JP21" i="2"/>
  <c r="JO21" i="2"/>
  <c r="JN21" i="2"/>
  <c r="JM21" i="2"/>
  <c r="JL21" i="2"/>
  <c r="JK21" i="2"/>
  <c r="JJ21" i="2"/>
  <c r="JI21" i="2"/>
  <c r="JH21" i="2"/>
  <c r="JG21" i="2"/>
  <c r="JF21" i="2"/>
  <c r="JE21" i="2"/>
  <c r="JD21" i="2"/>
  <c r="JC21" i="2"/>
  <c r="JB21" i="2"/>
  <c r="JA21" i="2"/>
  <c r="IZ21" i="2"/>
  <c r="IY21" i="2"/>
  <c r="IX21" i="2"/>
  <c r="IW21" i="2"/>
  <c r="IV21" i="2"/>
  <c r="IU21" i="2"/>
  <c r="IT21" i="2"/>
  <c r="IS21" i="2"/>
  <c r="IR21" i="2"/>
  <c r="IQ21" i="2"/>
  <c r="IP21" i="2"/>
  <c r="IO21" i="2"/>
  <c r="IN21" i="2"/>
  <c r="IM21" i="2"/>
  <c r="IL21" i="2"/>
  <c r="IK21" i="2"/>
  <c r="IJ21" i="2"/>
  <c r="II21" i="2"/>
  <c r="IH21" i="2"/>
  <c r="IG21" i="2"/>
  <c r="IF21" i="2"/>
  <c r="IE21" i="2"/>
  <c r="ID21" i="2"/>
  <c r="IC21" i="2"/>
  <c r="IB21" i="2"/>
  <c r="IA21" i="2"/>
  <c r="HZ21" i="2"/>
  <c r="HY21" i="2"/>
  <c r="HX21" i="2"/>
  <c r="HW21" i="2"/>
  <c r="HV21" i="2"/>
  <c r="HU21" i="2"/>
  <c r="HT21" i="2"/>
  <c r="HS21" i="2"/>
  <c r="HR21" i="2"/>
  <c r="HQ21" i="2"/>
  <c r="HP21" i="2"/>
  <c r="HO21" i="2"/>
  <c r="HN21" i="2"/>
  <c r="HM21" i="2"/>
  <c r="HL21" i="2"/>
  <c r="HK21" i="2"/>
  <c r="HJ21" i="2"/>
  <c r="HI21" i="2"/>
  <c r="HH21" i="2"/>
  <c r="HG21" i="2"/>
  <c r="HF21" i="2"/>
  <c r="HE21" i="2"/>
  <c r="HD21" i="2"/>
  <c r="HC21" i="2"/>
  <c r="HB21" i="2"/>
  <c r="HA21" i="2"/>
  <c r="GZ21" i="2"/>
  <c r="GY21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M18" i="6"/>
  <c r="I18" i="6"/>
  <c r="I9" i="6"/>
  <c r="L18" i="6"/>
  <c r="E20" i="6"/>
  <c r="E16" i="6"/>
  <c r="J18" i="6"/>
  <c r="J9" i="6"/>
  <c r="K9" i="6"/>
  <c r="L9" i="6"/>
  <c r="D16" i="6"/>
  <c r="I16" i="6"/>
  <c r="I20" i="6"/>
  <c r="L20" i="6"/>
  <c r="K20" i="6"/>
  <c r="J20" i="6"/>
  <c r="M16" i="6"/>
  <c r="L16" i="6"/>
  <c r="K16" i="6"/>
  <c r="J16" i="6"/>
  <c r="E38" i="2"/>
  <c r="E2544" i="4"/>
  <c r="E2543" i="4"/>
  <c r="E2542" i="4"/>
  <c r="E2541" i="4"/>
  <c r="E2540" i="4"/>
  <c r="E2539" i="4"/>
  <c r="E2538" i="4"/>
  <c r="E2537" i="4"/>
  <c r="E2536" i="4"/>
  <c r="E2535" i="4"/>
  <c r="E2534" i="4"/>
  <c r="E2533" i="4"/>
  <c r="E2532" i="4"/>
  <c r="E2531" i="4"/>
  <c r="E2530" i="4"/>
  <c r="E2529" i="4"/>
  <c r="E2528" i="4"/>
  <c r="E2527" i="4"/>
  <c r="E2526" i="4"/>
  <c r="E2525" i="4"/>
  <c r="E2524" i="4"/>
  <c r="E2523" i="4"/>
  <c r="E2522" i="4"/>
  <c r="E2521" i="4"/>
  <c r="E2520" i="4"/>
  <c r="E2519" i="4"/>
  <c r="E2518" i="4"/>
  <c r="E2517" i="4"/>
  <c r="E2516" i="4"/>
  <c r="E2515" i="4"/>
  <c r="E2514" i="4"/>
  <c r="E2513" i="4"/>
  <c r="E2512" i="4"/>
  <c r="E2511" i="4"/>
  <c r="E2510" i="4"/>
  <c r="E2509" i="4"/>
  <c r="E2508" i="4"/>
  <c r="E2507" i="4"/>
  <c r="E2506" i="4"/>
  <c r="E2505" i="4"/>
  <c r="E2504" i="4"/>
  <c r="E2503" i="4"/>
  <c r="E2502" i="4"/>
  <c r="E2501" i="4"/>
  <c r="E2500" i="4"/>
  <c r="E2499" i="4"/>
  <c r="E2498" i="4"/>
  <c r="E2497" i="4"/>
  <c r="E2496" i="4"/>
  <c r="E2495" i="4"/>
  <c r="E2494" i="4"/>
  <c r="E2493" i="4"/>
  <c r="E2492" i="4"/>
  <c r="E2491" i="4"/>
  <c r="E2490" i="4"/>
  <c r="E2489" i="4"/>
  <c r="E2488" i="4"/>
  <c r="E2487" i="4"/>
  <c r="E2486" i="4"/>
  <c r="E2485" i="4"/>
  <c r="E2484" i="4"/>
  <c r="E2483" i="4"/>
  <c r="E2482" i="4"/>
  <c r="E2481" i="4"/>
  <c r="E2480" i="4"/>
  <c r="E2479" i="4"/>
  <c r="E2478" i="4"/>
  <c r="E2477" i="4"/>
  <c r="E2476" i="4"/>
  <c r="E2475" i="4"/>
  <c r="E2474" i="4"/>
  <c r="E2473" i="4"/>
  <c r="E2472" i="4"/>
  <c r="E2471" i="4"/>
  <c r="E2470" i="4"/>
  <c r="E2469" i="4"/>
  <c r="E2468" i="4"/>
  <c r="E2467" i="4"/>
  <c r="E2466" i="4"/>
  <c r="E2465" i="4"/>
  <c r="E2464" i="4"/>
  <c r="E2463" i="4"/>
  <c r="E2462" i="4"/>
  <c r="E2461" i="4"/>
  <c r="E2460" i="4"/>
  <c r="E2459" i="4"/>
  <c r="E2458" i="4"/>
  <c r="E2457" i="4"/>
  <c r="E2456" i="4"/>
  <c r="E2455" i="4"/>
  <c r="E2454" i="4"/>
  <c r="E2453" i="4"/>
  <c r="E2452" i="4"/>
  <c r="E2451" i="4"/>
  <c r="E2450" i="4"/>
  <c r="E2449" i="4"/>
  <c r="E2448" i="4"/>
  <c r="E2447" i="4"/>
  <c r="E2446" i="4"/>
  <c r="E2445" i="4"/>
  <c r="E2444" i="4"/>
  <c r="E2443" i="4"/>
  <c r="E2442" i="4"/>
  <c r="E2441" i="4"/>
  <c r="E2440" i="4"/>
  <c r="E2439" i="4"/>
  <c r="E2438" i="4"/>
  <c r="E2437" i="4"/>
  <c r="E2436" i="4"/>
  <c r="E2435" i="4"/>
  <c r="E2434" i="4"/>
  <c r="E2433" i="4"/>
  <c r="E2432" i="4"/>
  <c r="E2431" i="4"/>
  <c r="E2430" i="4"/>
  <c r="E2429" i="4"/>
  <c r="E2428" i="4"/>
  <c r="E2427" i="4"/>
  <c r="E2426" i="4"/>
  <c r="E2425" i="4"/>
  <c r="E2424" i="4"/>
  <c r="E2423" i="4"/>
  <c r="E2422" i="4"/>
  <c r="E2421" i="4"/>
  <c r="E2420" i="4"/>
  <c r="E2419" i="4"/>
  <c r="E2418" i="4"/>
  <c r="E2417" i="4"/>
  <c r="E2416" i="4"/>
  <c r="E2415" i="4"/>
  <c r="E2414" i="4"/>
  <c r="E2413" i="4"/>
  <c r="E2412" i="4"/>
  <c r="E2411" i="4"/>
  <c r="E2410" i="4"/>
  <c r="E2409" i="4"/>
  <c r="E2408" i="4"/>
  <c r="E2407" i="4"/>
  <c r="E2406" i="4"/>
  <c r="E2405" i="4"/>
  <c r="E2404" i="4"/>
  <c r="E2403" i="4"/>
  <c r="E2402" i="4"/>
  <c r="E2401" i="4"/>
  <c r="E2400" i="4"/>
  <c r="E2399" i="4"/>
  <c r="E2398" i="4"/>
  <c r="E2397" i="4"/>
  <c r="E2396" i="4"/>
  <c r="E2395" i="4"/>
  <c r="E2394" i="4"/>
  <c r="E2393" i="4"/>
  <c r="E2392" i="4"/>
  <c r="E2391" i="4"/>
  <c r="E2390" i="4"/>
  <c r="E2389" i="4"/>
  <c r="E2388" i="4"/>
  <c r="E2387" i="4"/>
  <c r="E2386" i="4"/>
  <c r="E2385" i="4"/>
  <c r="E2384" i="4"/>
  <c r="E2383" i="4"/>
  <c r="E2382" i="4"/>
  <c r="E2381" i="4"/>
  <c r="E2380" i="4"/>
  <c r="E2379" i="4"/>
  <c r="E2378" i="4"/>
  <c r="E2377" i="4"/>
  <c r="E2376" i="4"/>
  <c r="E2375" i="4"/>
  <c r="E2374" i="4"/>
  <c r="E2373" i="4"/>
  <c r="E2372" i="4"/>
  <c r="E2371" i="4"/>
  <c r="E2370" i="4"/>
  <c r="E2369" i="4"/>
  <c r="E2368" i="4"/>
  <c r="E2367" i="4"/>
  <c r="E2366" i="4"/>
  <c r="E2365" i="4"/>
  <c r="E2364" i="4"/>
  <c r="E2363" i="4"/>
  <c r="E2362" i="4"/>
  <c r="E2361" i="4"/>
  <c r="E2360" i="4"/>
  <c r="E2359" i="4"/>
  <c r="E2358" i="4"/>
  <c r="E2357" i="4"/>
  <c r="E2356" i="4"/>
  <c r="E2355" i="4"/>
  <c r="E2354" i="4"/>
  <c r="E2353" i="4"/>
  <c r="E2352" i="4"/>
  <c r="E2351" i="4"/>
  <c r="E2350" i="4"/>
  <c r="E2349" i="4"/>
  <c r="E2348" i="4"/>
  <c r="E2347" i="4"/>
  <c r="E2346" i="4"/>
  <c r="E2345" i="4"/>
  <c r="E2344" i="4"/>
  <c r="E2343" i="4"/>
  <c r="E2342" i="4"/>
  <c r="E2341" i="4"/>
  <c r="E2340" i="4"/>
  <c r="E2339" i="4"/>
  <c r="E2338" i="4"/>
  <c r="E2337" i="4"/>
  <c r="E2336" i="4"/>
  <c r="E2335" i="4"/>
  <c r="E2334" i="4"/>
  <c r="E2333" i="4"/>
  <c r="E2332" i="4"/>
  <c r="E2331" i="4"/>
  <c r="E2330" i="4"/>
  <c r="E2329" i="4"/>
  <c r="E2328" i="4"/>
  <c r="E2327" i="4"/>
  <c r="E2326" i="4"/>
  <c r="E2325" i="4"/>
  <c r="E2324" i="4"/>
  <c r="E2323" i="4"/>
  <c r="E2322" i="4"/>
  <c r="E2321" i="4"/>
  <c r="E2320" i="4"/>
  <c r="E2319" i="4"/>
  <c r="E2318" i="4"/>
  <c r="E2317" i="4"/>
  <c r="E2316" i="4"/>
  <c r="E2315" i="4"/>
  <c r="E2314" i="4"/>
  <c r="E2313" i="4"/>
  <c r="E2312" i="4"/>
  <c r="E2311" i="4"/>
  <c r="E2310" i="4"/>
  <c r="E2309" i="4"/>
  <c r="E2308" i="4"/>
  <c r="E2307" i="4"/>
  <c r="E2306" i="4"/>
  <c r="E2305" i="4"/>
  <c r="E2304" i="4"/>
  <c r="E2303" i="4"/>
  <c r="E2302" i="4"/>
  <c r="E2301" i="4"/>
  <c r="E2300" i="4"/>
  <c r="E2299" i="4"/>
  <c r="E2298" i="4"/>
  <c r="E2297" i="4"/>
  <c r="E2296" i="4"/>
  <c r="E2295" i="4"/>
  <c r="E2294" i="4"/>
  <c r="E2293" i="4"/>
  <c r="E2292" i="4"/>
  <c r="E2291" i="4"/>
  <c r="E2290" i="4"/>
  <c r="E2289" i="4"/>
  <c r="E2288" i="4"/>
  <c r="E2287" i="4"/>
  <c r="E2286" i="4"/>
  <c r="E2285" i="4"/>
  <c r="E2284" i="4"/>
  <c r="E2283" i="4"/>
  <c r="E2282" i="4"/>
  <c r="E2281" i="4"/>
  <c r="E2280" i="4"/>
  <c r="E2279" i="4"/>
  <c r="E2278" i="4"/>
  <c r="E2277" i="4"/>
  <c r="E2276" i="4"/>
  <c r="E2275" i="4"/>
  <c r="E2274" i="4"/>
  <c r="E2273" i="4"/>
  <c r="E2272" i="4"/>
  <c r="E2271" i="4"/>
  <c r="E2270" i="4"/>
  <c r="E2269" i="4"/>
  <c r="E2268" i="4"/>
  <c r="E2267" i="4"/>
  <c r="E2266" i="4"/>
  <c r="E2265" i="4"/>
  <c r="E2264" i="4"/>
  <c r="E2263" i="4"/>
  <c r="E2262" i="4"/>
  <c r="E2261" i="4"/>
  <c r="E2260" i="4"/>
  <c r="E2259" i="4"/>
  <c r="E2258" i="4"/>
  <c r="E2257" i="4"/>
  <c r="E2256" i="4"/>
  <c r="E2255" i="4"/>
  <c r="E2254" i="4"/>
  <c r="E2253" i="4"/>
  <c r="E2252" i="4"/>
  <c r="E2251" i="4"/>
  <c r="E2250" i="4"/>
  <c r="E2249" i="4"/>
  <c r="E2248" i="4"/>
  <c r="E2247" i="4"/>
  <c r="E2246" i="4"/>
  <c r="E2245" i="4"/>
  <c r="E2244" i="4"/>
  <c r="E2243" i="4"/>
  <c r="E2242" i="4"/>
  <c r="E2241" i="4"/>
  <c r="E2240" i="4"/>
  <c r="E2239" i="4"/>
  <c r="E2238" i="4"/>
  <c r="E2237" i="4"/>
  <c r="E2236" i="4"/>
  <c r="E2235" i="4"/>
  <c r="E2234" i="4"/>
  <c r="E2233" i="4"/>
  <c r="E2232" i="4"/>
  <c r="E2231" i="4"/>
  <c r="E2230" i="4"/>
  <c r="E2229" i="4"/>
  <c r="E2228" i="4"/>
  <c r="E2227" i="4"/>
  <c r="E2226" i="4"/>
  <c r="E2225" i="4"/>
  <c r="E2224" i="4"/>
  <c r="E2223" i="4"/>
  <c r="E2222" i="4"/>
  <c r="E2221" i="4"/>
  <c r="E2220" i="4"/>
  <c r="E2219" i="4"/>
  <c r="E2218" i="4"/>
  <c r="E2217" i="4"/>
  <c r="E2216" i="4"/>
  <c r="E2215" i="4"/>
  <c r="E2214" i="4"/>
  <c r="E2213" i="4"/>
  <c r="E2212" i="4"/>
  <c r="E2211" i="4"/>
  <c r="E2210" i="4"/>
  <c r="E2209" i="4"/>
  <c r="E2208" i="4"/>
  <c r="E2207" i="4"/>
  <c r="E2206" i="4"/>
  <c r="E2205" i="4"/>
  <c r="E2204" i="4"/>
  <c r="E2203" i="4"/>
  <c r="E2202" i="4"/>
  <c r="E2201" i="4"/>
  <c r="E2200" i="4"/>
  <c r="E2199" i="4"/>
  <c r="E2198" i="4"/>
  <c r="E2197" i="4"/>
  <c r="E2196" i="4"/>
  <c r="E2195" i="4"/>
  <c r="E2194" i="4"/>
  <c r="E2193" i="4"/>
  <c r="E2192" i="4"/>
  <c r="E2191" i="4"/>
  <c r="E2190" i="4"/>
  <c r="E2189" i="4"/>
  <c r="E2188" i="4"/>
  <c r="E2187" i="4"/>
  <c r="E2186" i="4"/>
  <c r="E2185" i="4"/>
  <c r="E2184" i="4"/>
  <c r="E2183" i="4"/>
  <c r="E2182" i="4"/>
  <c r="E2181" i="4"/>
  <c r="E2180" i="4"/>
  <c r="E2179" i="4"/>
  <c r="E2178" i="4"/>
  <c r="E2177" i="4"/>
  <c r="E2176" i="4"/>
  <c r="E2175" i="4"/>
  <c r="E2174" i="4"/>
  <c r="E2173" i="4"/>
  <c r="E2172" i="4"/>
  <c r="E2171" i="4"/>
  <c r="E2170" i="4"/>
  <c r="E2169" i="4"/>
  <c r="E2168" i="4"/>
  <c r="E2167" i="4"/>
  <c r="E2166" i="4"/>
  <c r="E2165" i="4"/>
  <c r="E2164" i="4"/>
  <c r="E2163" i="4"/>
  <c r="E2162" i="4"/>
  <c r="E2161" i="4"/>
  <c r="E2160" i="4"/>
  <c r="E2159" i="4"/>
  <c r="E2158" i="4"/>
  <c r="E2157" i="4"/>
  <c r="E2156" i="4"/>
  <c r="E2155" i="4"/>
  <c r="E2154" i="4"/>
  <c r="E2153" i="4"/>
  <c r="E2152" i="4"/>
  <c r="E2151" i="4"/>
  <c r="E2150" i="4"/>
  <c r="E2149" i="4"/>
  <c r="E2148" i="4"/>
  <c r="E2147" i="4"/>
  <c r="E2146" i="4"/>
  <c r="E2145" i="4"/>
  <c r="E2144" i="4"/>
  <c r="E2143" i="4"/>
  <c r="E2142" i="4"/>
  <c r="E2141" i="4"/>
  <c r="E2140" i="4"/>
  <c r="E2139" i="4"/>
  <c r="E2138" i="4"/>
  <c r="E2137" i="4"/>
  <c r="E2136" i="4"/>
  <c r="E2135" i="4"/>
  <c r="E2134" i="4"/>
  <c r="E2133" i="4"/>
  <c r="E2132" i="4"/>
  <c r="E2131" i="4"/>
  <c r="E2130" i="4"/>
  <c r="E2129" i="4"/>
  <c r="E2128" i="4"/>
  <c r="E2127" i="4"/>
  <c r="E2126" i="4"/>
  <c r="E2125" i="4"/>
  <c r="E2124" i="4"/>
  <c r="E2123" i="4"/>
  <c r="E2122" i="4"/>
  <c r="E2121" i="4"/>
  <c r="E2120" i="4"/>
  <c r="E2119" i="4"/>
  <c r="E2118" i="4"/>
  <c r="E2117" i="4"/>
  <c r="E2116" i="4"/>
  <c r="E2115" i="4"/>
  <c r="E2114" i="4"/>
  <c r="E2113" i="4"/>
  <c r="E2112" i="4"/>
  <c r="E2111" i="4"/>
  <c r="E2110" i="4"/>
  <c r="E2109" i="4"/>
  <c r="E2108" i="4"/>
  <c r="E2107" i="4"/>
  <c r="E2106" i="4"/>
  <c r="E2105" i="4"/>
  <c r="E2104" i="4"/>
  <c r="E2103" i="4"/>
  <c r="E2102" i="4"/>
  <c r="E2101" i="4"/>
  <c r="E2100" i="4"/>
  <c r="E2099" i="4"/>
  <c r="E2098" i="4"/>
  <c r="E2097" i="4"/>
  <c r="E2096" i="4"/>
  <c r="E2095" i="4"/>
  <c r="E2094" i="4"/>
  <c r="E2093" i="4"/>
  <c r="E2092" i="4"/>
  <c r="E2091" i="4"/>
  <c r="E2090" i="4"/>
  <c r="E2089" i="4"/>
  <c r="E2088" i="4"/>
  <c r="E2087" i="4"/>
  <c r="E2086" i="4"/>
  <c r="E2085" i="4"/>
  <c r="E2084" i="4"/>
  <c r="E2083" i="4"/>
  <c r="E2082" i="4"/>
  <c r="E2081" i="4"/>
  <c r="E2080" i="4"/>
  <c r="E2079" i="4"/>
  <c r="E2078" i="4"/>
  <c r="E2077" i="4"/>
  <c r="E2076" i="4"/>
  <c r="E2075" i="4"/>
  <c r="E2074" i="4"/>
  <c r="E2073" i="4"/>
  <c r="E2072" i="4"/>
  <c r="E2071" i="4"/>
  <c r="E2070" i="4"/>
  <c r="E2069" i="4"/>
  <c r="E2068" i="4"/>
  <c r="E2067" i="4"/>
  <c r="E2066" i="4"/>
  <c r="E2065" i="4"/>
  <c r="E2064" i="4"/>
  <c r="E2063" i="4"/>
  <c r="E2062" i="4"/>
  <c r="E2061" i="4"/>
  <c r="E2060" i="4"/>
  <c r="E2059" i="4"/>
  <c r="E2058" i="4"/>
  <c r="E2057" i="4"/>
  <c r="E2056" i="4"/>
  <c r="E2055" i="4"/>
  <c r="E2054" i="4"/>
  <c r="E2053" i="4"/>
  <c r="E2052" i="4"/>
  <c r="E2051" i="4"/>
  <c r="E2050" i="4"/>
  <c r="E2049" i="4"/>
  <c r="E2048" i="4"/>
  <c r="E2047" i="4"/>
  <c r="E2046" i="4"/>
  <c r="E2045" i="4"/>
  <c r="E2044" i="4"/>
  <c r="E2043" i="4"/>
  <c r="E2042" i="4"/>
  <c r="E2041" i="4"/>
  <c r="E2040" i="4"/>
  <c r="E2039" i="4"/>
  <c r="E2038" i="4"/>
  <c r="E2037" i="4"/>
  <c r="E2036" i="4"/>
  <c r="E2035" i="4"/>
  <c r="E2034" i="4"/>
  <c r="E2033" i="4"/>
  <c r="E2032" i="4"/>
  <c r="E2031" i="4"/>
  <c r="E2030" i="4"/>
  <c r="E2029" i="4"/>
  <c r="E2028" i="4"/>
  <c r="E2027" i="4"/>
  <c r="E2026" i="4"/>
  <c r="E2025" i="4"/>
  <c r="E2024" i="4"/>
  <c r="E2023" i="4"/>
  <c r="E2022" i="4"/>
  <c r="E2021" i="4"/>
  <c r="E2020" i="4"/>
  <c r="E2019" i="4"/>
  <c r="E2018" i="4"/>
  <c r="E2017" i="4"/>
  <c r="E2016" i="4"/>
  <c r="E2015" i="4"/>
  <c r="E2014" i="4"/>
  <c r="E2013" i="4"/>
  <c r="E2012" i="4"/>
  <c r="E2011" i="4"/>
  <c r="E2010" i="4"/>
  <c r="E2009" i="4"/>
  <c r="E2008" i="4"/>
  <c r="E2007" i="4"/>
  <c r="E2006" i="4"/>
  <c r="E2005" i="4"/>
  <c r="E2004" i="4"/>
  <c r="E2003" i="4"/>
  <c r="E2002" i="4"/>
  <c r="E2001" i="4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2" i="4"/>
  <c r="E3" i="4"/>
  <c r="K3" i="4"/>
  <c r="K4" i="4"/>
  <c r="E4" i="4"/>
  <c r="E5" i="4"/>
  <c r="G3" i="4"/>
  <c r="I3" i="4"/>
  <c r="J3" i="4"/>
  <c r="J4" i="4"/>
  <c r="L3" i="4"/>
  <c r="L4" i="4"/>
  <c r="F18" i="6"/>
  <c r="G14" i="6"/>
  <c r="H3" i="4"/>
  <c r="H4" i="4"/>
  <c r="D19" i="6"/>
  <c r="M9" i="6"/>
  <c r="M20" i="6"/>
  <c r="E36" i="2"/>
  <c r="E37" i="2"/>
  <c r="M3" i="4"/>
  <c r="M4" i="4"/>
  <c r="F16" i="6"/>
  <c r="LC18" i="2"/>
  <c r="IQ18" i="2"/>
  <c r="LS18" i="2"/>
  <c r="JW18" i="2"/>
  <c r="HK18" i="2"/>
  <c r="LZ18" i="2"/>
  <c r="LJ18" i="2"/>
  <c r="KT18" i="2"/>
  <c r="KD18" i="2"/>
  <c r="JN18" i="2"/>
  <c r="IX18" i="2"/>
  <c r="IH18" i="2"/>
  <c r="HR18" i="2"/>
  <c r="HB18" i="2"/>
  <c r="MD18" i="2"/>
  <c r="LN18" i="2"/>
  <c r="KX18" i="2"/>
  <c r="KH18" i="2"/>
  <c r="JR18" i="2"/>
  <c r="JB18" i="2"/>
  <c r="IL18" i="2"/>
  <c r="HV18" i="2"/>
  <c r="HF18" i="2"/>
  <c r="GN18" i="2"/>
  <c r="GF18" i="2"/>
  <c r="FX18" i="2"/>
  <c r="FP18" i="2"/>
  <c r="FH18" i="2"/>
  <c r="EZ18" i="2"/>
  <c r="ER18" i="2"/>
  <c r="EJ18" i="2"/>
  <c r="EB18" i="2"/>
  <c r="DT18" i="2"/>
  <c r="DL18" i="2"/>
  <c r="DD18" i="2"/>
  <c r="CV18" i="2"/>
  <c r="CN18" i="2"/>
  <c r="CF18" i="2"/>
  <c r="BX18" i="2"/>
  <c r="BP18" i="2"/>
  <c r="BH18" i="2"/>
  <c r="AZ18" i="2"/>
  <c r="AR18" i="2"/>
  <c r="AJ18" i="2"/>
  <c r="AB18" i="2"/>
  <c r="T18" i="2"/>
  <c r="K28" i="2"/>
  <c r="L18" i="2"/>
  <c r="F28" i="2"/>
  <c r="LR18" i="2"/>
  <c r="LB18" i="2"/>
  <c r="KL18" i="2"/>
  <c r="JV18" i="2"/>
  <c r="JF18" i="2"/>
  <c r="IP18" i="2"/>
  <c r="HZ18" i="2"/>
  <c r="HJ18" i="2"/>
  <c r="GT18" i="2"/>
  <c r="R31" i="2"/>
  <c r="F31" i="2"/>
  <c r="J30" i="2"/>
  <c r="S30" i="2"/>
  <c r="I28" i="2"/>
  <c r="Q31" i="2"/>
  <c r="G30" i="2"/>
  <c r="S31" i="2"/>
  <c r="S32" i="2"/>
  <c r="L28" i="2"/>
  <c r="L29" i="2"/>
  <c r="O31" i="2"/>
  <c r="P28" i="2"/>
  <c r="H31" i="2"/>
  <c r="F30" i="2"/>
  <c r="L30" i="2"/>
  <c r="E30" i="2"/>
  <c r="I30" i="2"/>
  <c r="E31" i="2"/>
  <c r="E32" i="2"/>
  <c r="I31" i="2"/>
  <c r="I32" i="2"/>
  <c r="L31" i="2"/>
  <c r="L32" i="2"/>
  <c r="K30" i="2"/>
  <c r="J28" i="2"/>
  <c r="J29" i="2"/>
  <c r="R30" i="2"/>
  <c r="T28" i="2"/>
  <c r="O28" i="2"/>
  <c r="M31" i="2"/>
  <c r="Q28" i="2"/>
  <c r="Q29" i="2"/>
  <c r="N30" i="2"/>
  <c r="N31" i="2"/>
  <c r="N32" i="2"/>
  <c r="R28" i="2"/>
  <c r="R29" i="2"/>
  <c r="G31" i="2"/>
  <c r="G32" i="2"/>
  <c r="S28" i="2"/>
  <c r="O30" i="2"/>
  <c r="J31" i="2"/>
  <c r="J32" i="2"/>
  <c r="H28" i="2"/>
  <c r="K31" i="2"/>
  <c r="K32" i="2"/>
  <c r="G18" i="6"/>
  <c r="H14" i="6"/>
  <c r="G16" i="6"/>
  <c r="I4" i="4"/>
  <c r="G5" i="4"/>
  <c r="P30" i="2"/>
  <c r="Q30" i="2"/>
  <c r="M28" i="2"/>
  <c r="M29" i="2"/>
  <c r="M30" i="2"/>
  <c r="G28" i="2"/>
  <c r="G29" i="2"/>
  <c r="P31" i="2"/>
  <c r="P32" i="2"/>
  <c r="N28" i="2"/>
  <c r="N29" i="2"/>
  <c r="E28" i="2"/>
  <c r="F29" i="2"/>
  <c r="H30" i="2"/>
  <c r="F9" i="6"/>
  <c r="F20" i="6"/>
  <c r="M32" i="2"/>
  <c r="I29" i="2"/>
  <c r="R32" i="2"/>
  <c r="H18" i="6"/>
  <c r="H16" i="6"/>
  <c r="G9" i="6"/>
  <c r="G20" i="6"/>
  <c r="O29" i="2"/>
  <c r="H32" i="2"/>
  <c r="S29" i="2"/>
  <c r="P29" i="2"/>
  <c r="H29" i="2"/>
  <c r="T29" i="2"/>
  <c r="O32" i="2"/>
  <c r="Q32" i="2"/>
  <c r="F32" i="2"/>
  <c r="K29" i="2"/>
  <c r="E6" i="2"/>
  <c r="E7" i="2"/>
  <c r="H9" i="6"/>
  <c r="H20" i="6"/>
  <c r="F7" i="2"/>
  <c r="E9" i="2"/>
  <c r="E8" i="2"/>
  <c r="F6" i="2"/>
  <c r="E10" i="2"/>
  <c r="G6" i="2"/>
  <c r="F8" i="2"/>
  <c r="G7" i="2"/>
  <c r="F9" i="2"/>
  <c r="F10" i="2"/>
  <c r="E12" i="2"/>
  <c r="H6" i="2"/>
  <c r="G8" i="2"/>
  <c r="H7" i="2"/>
  <c r="G9" i="2"/>
  <c r="G10" i="2"/>
  <c r="I7" i="2"/>
  <c r="H9" i="2"/>
  <c r="H10" i="2"/>
  <c r="I6" i="2"/>
  <c r="H8" i="2"/>
  <c r="C8" i="5"/>
  <c r="C16" i="5"/>
  <c r="D16" i="5"/>
  <c r="J6" i="2"/>
  <c r="I8" i="2"/>
  <c r="J7" i="2"/>
  <c r="I9" i="2"/>
  <c r="I10" i="2"/>
  <c r="K7" i="2"/>
  <c r="J9" i="2"/>
  <c r="J10" i="2"/>
  <c r="K6" i="2"/>
  <c r="J8" i="2"/>
  <c r="E10" i="6"/>
  <c r="E8" i="6"/>
  <c r="E7" i="6"/>
  <c r="K8" i="2"/>
  <c r="L6" i="2"/>
  <c r="L7" i="2"/>
  <c r="K9" i="2"/>
  <c r="K10" i="2"/>
  <c r="M6" i="2"/>
  <c r="L8" i="2"/>
  <c r="M7" i="2"/>
  <c r="L9" i="2"/>
  <c r="L10" i="2"/>
  <c r="N7" i="2"/>
  <c r="M9" i="2"/>
  <c r="M10" i="2"/>
  <c r="N6" i="2"/>
  <c r="M8" i="2"/>
  <c r="F10" i="6"/>
  <c r="F8" i="6"/>
  <c r="F7" i="6"/>
  <c r="O6" i="2"/>
  <c r="N8" i="2"/>
  <c r="O7" i="2"/>
  <c r="N9" i="2"/>
  <c r="N10" i="2"/>
  <c r="P6" i="2"/>
  <c r="I10" i="6"/>
  <c r="O8" i="2"/>
  <c r="P7" i="2"/>
  <c r="P9" i="2"/>
  <c r="P11" i="2"/>
  <c r="O9" i="2"/>
  <c r="O10" i="2"/>
  <c r="J10" i="6"/>
  <c r="I8" i="6"/>
  <c r="P10" i="2"/>
  <c r="P8" i="2"/>
  <c r="G10" i="6"/>
  <c r="E34" i="2"/>
  <c r="P12" i="2"/>
  <c r="H10" i="6"/>
  <c r="H8" i="6"/>
  <c r="G8" i="6"/>
  <c r="G7" i="6"/>
  <c r="H7" i="6"/>
  <c r="K10" i="6"/>
  <c r="J8" i="6"/>
  <c r="F11" i="2"/>
  <c r="J11" i="2"/>
  <c r="N11" i="2"/>
  <c r="N12" i="2"/>
  <c r="C25" i="5"/>
  <c r="D25" i="5"/>
  <c r="H11" i="2"/>
  <c r="H12" i="2"/>
  <c r="C19" i="5"/>
  <c r="D19" i="5"/>
  <c r="G11" i="2"/>
  <c r="K11" i="2"/>
  <c r="O11" i="2"/>
  <c r="O12" i="2"/>
  <c r="C26" i="5"/>
  <c r="D26" i="5"/>
  <c r="L11" i="2"/>
  <c r="L12" i="2"/>
  <c r="C23" i="5"/>
  <c r="D23" i="5"/>
  <c r="I11" i="2"/>
  <c r="M11" i="2"/>
  <c r="M12" i="2"/>
  <c r="C27" i="5"/>
  <c r="D27" i="5"/>
  <c r="C12" i="5"/>
  <c r="L10" i="6"/>
  <c r="K8" i="6"/>
  <c r="F12" i="2"/>
  <c r="C17" i="5"/>
  <c r="D17" i="5"/>
  <c r="J12" i="2"/>
  <c r="G12" i="2"/>
  <c r="I12" i="2"/>
  <c r="C20" i="5"/>
  <c r="D20" i="5"/>
  <c r="K12" i="2"/>
  <c r="C22" i="5"/>
  <c r="D22" i="5"/>
  <c r="C24" i="5"/>
  <c r="D24" i="5"/>
  <c r="C11" i="5"/>
  <c r="C18" i="5"/>
  <c r="D18" i="5"/>
  <c r="C9" i="5"/>
  <c r="M10" i="6"/>
  <c r="M8" i="6"/>
  <c r="L8" i="6"/>
  <c r="C21" i="5"/>
  <c r="D21" i="5"/>
  <c r="C10" i="5"/>
</calcChain>
</file>

<file path=xl/sharedStrings.xml><?xml version="1.0" encoding="utf-8"?>
<sst xmlns="http://schemas.openxmlformats.org/spreadsheetml/2006/main" count="171" uniqueCount="128">
  <si>
    <t>CyberTrust Custody S.A.</t>
  </si>
  <si>
    <t>Arbitrage forecast</t>
  </si>
  <si>
    <t>(values or per unit data)</t>
  </si>
  <si>
    <t>BTC price</t>
  </si>
  <si>
    <t>USD</t>
  </si>
  <si>
    <t>GBTC NAV/share</t>
  </si>
  <si>
    <t>%</t>
  </si>
  <si>
    <t xml:space="preserve">Arbitrage historical </t>
  </si>
  <si>
    <t xml:space="preserve">BTC Investment Trust share price to BTC price ratio </t>
  </si>
  <si>
    <t>http://www.otcmarkets.com/ajax/showFinancialReportById.pdf?id=166976, p. 38</t>
  </si>
  <si>
    <t>x</t>
  </si>
  <si>
    <t>http://www.otcmarkets.com/stock/GBTC/chart</t>
  </si>
  <si>
    <t>http://www.coindesk.com/price/</t>
  </si>
  <si>
    <t>Bitcoin Investment Trust NAV per share</t>
  </si>
  <si>
    <t>Year</t>
  </si>
  <si>
    <t>Annual average GBTC share price</t>
  </si>
  <si>
    <t>% growth</t>
  </si>
  <si>
    <t>Future growth discount</t>
  </si>
  <si>
    <t>Model Inputs</t>
  </si>
  <si>
    <t>BTC</t>
  </si>
  <si>
    <t>Token Price Inputs</t>
  </si>
  <si>
    <t>BTC Price</t>
  </si>
  <si>
    <t>Date</t>
  </si>
  <si>
    <t>Time</t>
  </si>
  <si>
    <t>Close Price</t>
  </si>
  <si>
    <t>GBTC Price</t>
  </si>
  <si>
    <t>Open</t>
  </si>
  <si>
    <t>High</t>
  </si>
  <si>
    <t>Low</t>
  </si>
  <si>
    <t>Close</t>
  </si>
  <si>
    <t>Adj Close</t>
  </si>
  <si>
    <t>Volume</t>
  </si>
  <si>
    <t>Average annual price</t>
  </si>
  <si>
    <t>Growth rate</t>
  </si>
  <si>
    <t>CAGR</t>
  </si>
  <si>
    <t>Month</t>
  </si>
  <si>
    <t>Monthly average spread</t>
  </si>
  <si>
    <t>07.2016</t>
  </si>
  <si>
    <t>08.2016</t>
  </si>
  <si>
    <t>07.2017</t>
  </si>
  <si>
    <t>08.2017</t>
  </si>
  <si>
    <t>07.2018</t>
  </si>
  <si>
    <t>08.2018</t>
  </si>
  <si>
    <t>09.2016</t>
  </si>
  <si>
    <t>10.2016</t>
  </si>
  <si>
    <t>11.2016</t>
  </si>
  <si>
    <t>12.2016</t>
  </si>
  <si>
    <t>01.2017</t>
  </si>
  <si>
    <t>02.2017</t>
  </si>
  <si>
    <t>03.2017</t>
  </si>
  <si>
    <t>04.2017</t>
  </si>
  <si>
    <t>05.2017</t>
  </si>
  <si>
    <t>06.2017</t>
  </si>
  <si>
    <t>09.2017</t>
  </si>
  <si>
    <t>Monthly average GBTC price</t>
  </si>
  <si>
    <t>GBTC price</t>
  </si>
  <si>
    <t>% of current price</t>
  </si>
  <si>
    <t>% of current  price</t>
  </si>
  <si>
    <t>Arbitrage forecast (MoM)</t>
  </si>
  <si>
    <t>Monthly average BTC price</t>
  </si>
  <si>
    <t>11.2017</t>
  </si>
  <si>
    <t>12.2017</t>
  </si>
  <si>
    <t>01.2018</t>
  </si>
  <si>
    <t>02.2018</t>
  </si>
  <si>
    <t>03.2018</t>
  </si>
  <si>
    <t>04.2018</t>
  </si>
  <si>
    <t>05.2018</t>
  </si>
  <si>
    <t>06.2018</t>
  </si>
  <si>
    <t>09.2018</t>
  </si>
  <si>
    <t>Token price as % of spread</t>
  </si>
  <si>
    <t>At the ICO date</t>
  </si>
  <si>
    <t>After 12 months</t>
  </si>
  <si>
    <t>Exponential growth rate</t>
  </si>
  <si>
    <t>Spread BTC to Secured BTC</t>
  </si>
  <si>
    <t>Investment</t>
  </si>
  <si>
    <t>Return in BTC</t>
  </si>
  <si>
    <t>Fiscal Year Ended December, 31</t>
  </si>
  <si>
    <t>Units</t>
  </si>
  <si>
    <t xml:space="preserve">Total Derivaties Market </t>
  </si>
  <si>
    <t>billion USD</t>
  </si>
  <si>
    <t xml:space="preserve">Total Securitized Crytpo Assets </t>
  </si>
  <si>
    <t>penetration of crypto derivatievs</t>
  </si>
  <si>
    <t xml:space="preserve">Additionally daily demand </t>
  </si>
  <si>
    <t>million USD</t>
  </si>
  <si>
    <t>Market share</t>
  </si>
  <si>
    <t>Demand forecast</t>
  </si>
  <si>
    <t>tokens</t>
  </si>
  <si>
    <t>USD mn</t>
  </si>
  <si>
    <t xml:space="preserve">USD </t>
  </si>
  <si>
    <t>CyberTrust Custody Services Total Demand</t>
  </si>
  <si>
    <t>% growth rate</t>
  </si>
  <si>
    <t>1Q2018</t>
  </si>
  <si>
    <t>2Q2018</t>
  </si>
  <si>
    <t>3Q2018</t>
  </si>
  <si>
    <t>4Q2018</t>
  </si>
  <si>
    <t>Securitization demand in USD</t>
  </si>
  <si>
    <t>Nov 17</t>
  </si>
  <si>
    <t>Dec 17</t>
  </si>
  <si>
    <t>Jan 18</t>
  </si>
  <si>
    <t>Feb 18</t>
  </si>
  <si>
    <t>Mar 18</t>
  </si>
  <si>
    <t>Apr 18</t>
  </si>
  <si>
    <t>May 18</t>
  </si>
  <si>
    <t>Jun 18</t>
  </si>
  <si>
    <t>Jul 18</t>
  </si>
  <si>
    <t>Aug 18</t>
  </si>
  <si>
    <t>Sep 18</t>
  </si>
  <si>
    <t>Price (BTC)</t>
  </si>
  <si>
    <t>10.2017</t>
  </si>
  <si>
    <t>Oct 17</t>
  </si>
  <si>
    <t>Total Securitized Crytpo Assets (CAGR 2017-2022)</t>
  </si>
  <si>
    <t>Estimated Return</t>
  </si>
  <si>
    <t>Spread in USD</t>
  </si>
  <si>
    <t>Spread in BTC</t>
  </si>
  <si>
    <t>CABS token price in USD</t>
  </si>
  <si>
    <t>CABS token price in BTC</t>
  </si>
  <si>
    <t>Securitization demand in BTC equivalent</t>
  </si>
  <si>
    <t>CABS tokens demand forecast</t>
  </si>
  <si>
    <t>Estimated return in 3 mths</t>
  </si>
  <si>
    <t>Estimated return in 6 mths</t>
  </si>
  <si>
    <t>Estimated return in 9 mths</t>
  </si>
  <si>
    <t>Estimated return in 12 mths</t>
  </si>
  <si>
    <t>CABS tokens to receive for investment</t>
  </si>
  <si>
    <t>CABS token price</t>
  </si>
  <si>
    <t xml:space="preserve">Average GBTC price </t>
  </si>
  <si>
    <t>Average BTC price</t>
  </si>
  <si>
    <t>Incremental increase of securitized crypto assets market</t>
  </si>
  <si>
    <t>Tokens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</si>
</sst>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\ _₽_-;\-* #,##0\ _₽_-;_-* &quot;-&quot;\ _₽_-;_-@_-"/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0\F"/>
    <numFmt numFmtId="165" formatCode="_-[$$-2]\ * #,##0.00_-;\-[$$-2]\ * #,##0.00_-;_-[$$-2]\ * &quot;-&quot;??_-;_-@_-"/>
    <numFmt numFmtId="166" formatCode="_-* #,##0.0\ _₽_-;\-* #,##0.0\ _₽_-;_-* &quot;-&quot;\ _₽_-;_-@_-"/>
    <numFmt numFmtId="167" formatCode="_-* #,##0.0\ _₽_-;\-* #,##0.0\ _₽_-;_-* &quot;-&quot;?\ _₽_-;_-@_-"/>
    <numFmt numFmtId="168" formatCode="0.0"/>
    <numFmt numFmtId="169" formatCode="0.0%"/>
    <numFmt numFmtId="170" formatCode="_-[$$-2]\ * #,##0.0_-;\-[$$-2]\ * #,##0.0_-;_-[$$-2]\ * &quot;-&quot;??_-;_-@_-"/>
    <numFmt numFmtId="171" formatCode="0.0000%"/>
    <numFmt numFmtId="172" formatCode="_-* #,##0\ _₽_-;\-* #,##0\ _₽_-;_-* &quot;-&quot;?\ _₽_-;_-@_-"/>
    <numFmt numFmtId="173" formatCode="_-* #,##0.0\ _₽_-;\-* #,##0.0\ _₽_-;_-* &quot;-&quot;??\ _₽_-;_-@_-"/>
    <numFmt numFmtId="174" formatCode="_-* #,##0\ _₽_-;\-* #,##0\ _₽_-;_-* &quot;-&quot;??\ _₽_-;_-@_-"/>
    <numFmt numFmtId="175" formatCode="_-* #,##0.000\ _₽_-;\-* #,##0.000\ _₽_-;_-* &quot;-&quot;??\ _₽_-;_-@_-"/>
    <numFmt numFmtId="176" formatCode="_-* #,##0.0000\ _₽_-;\-* #,##0.0000\ _₽_-;_-* &quot;-&quot;\ _₽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  <charset val="204"/>
    </font>
    <font>
      <sz val="11"/>
      <color theme="0"/>
      <name val="Arial"/>
      <family val="2"/>
      <charset val="204"/>
    </font>
    <font>
      <sz val="9"/>
      <color theme="0"/>
      <name val="Arial"/>
      <family val="2"/>
      <charset val="204"/>
    </font>
    <font>
      <sz val="12"/>
      <color theme="0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9"/>
      <color theme="1"/>
      <name val="Calibri"/>
      <family val="2"/>
      <charset val="204"/>
    </font>
    <font>
      <b/>
      <sz val="10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i/>
      <sz val="9"/>
      <color theme="1"/>
      <name val="Calibri"/>
      <family val="2"/>
      <charset val="204"/>
    </font>
    <font>
      <i/>
      <sz val="10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0"/>
      <name val="Arial"/>
      <family val="2"/>
      <charset val="204"/>
    </font>
    <font>
      <sz val="8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8"/>
      <color theme="0"/>
      <name val="Arial"/>
      <family val="2"/>
      <charset val="204"/>
    </font>
    <font>
      <sz val="11"/>
      <name val="Arial"/>
      <family val="2"/>
      <charset val="204"/>
    </font>
    <font>
      <b/>
      <sz val="11"/>
      <color theme="4" tint="-0.499984740745262"/>
      <name val="Arial"/>
      <family val="2"/>
      <charset val="204"/>
    </font>
    <font>
      <sz val="9"/>
      <color theme="1"/>
      <name val="Calibri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i/>
      <sz val="11"/>
      <color theme="4" tint="-0.499984740745262"/>
      <name val="Arial"/>
      <family val="2"/>
      <charset val="204"/>
    </font>
    <font>
      <i/>
      <sz val="11"/>
      <name val="Arial"/>
      <family val="2"/>
      <charset val="204"/>
    </font>
    <font>
      <b/>
      <sz val="11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2"/>
      <color theme="1" tint="4.9989318521683403E-2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CB7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178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4" fillId="3" borderId="0" xfId="0" applyFont="1" applyFill="1"/>
    <xf numFmtId="0" fontId="7" fillId="2" borderId="0" xfId="0" applyFont="1" applyFill="1"/>
    <xf numFmtId="0" fontId="5" fillId="2" borderId="0" xfId="0" applyFont="1" applyFill="1"/>
    <xf numFmtId="164" fontId="8" fillId="2" borderId="1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center"/>
    </xf>
    <xf numFmtId="0" fontId="6" fillId="3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left"/>
    </xf>
    <xf numFmtId="0" fontId="11" fillId="3" borderId="0" xfId="0" applyFont="1" applyFill="1"/>
    <xf numFmtId="0" fontId="12" fillId="3" borderId="0" xfId="0" applyFont="1" applyFill="1"/>
    <xf numFmtId="0" fontId="12" fillId="4" borderId="7" xfId="0" applyFont="1" applyFill="1" applyBorder="1"/>
    <xf numFmtId="0" fontId="12" fillId="4" borderId="0" xfId="0" applyFont="1" applyFill="1" applyBorder="1"/>
    <xf numFmtId="0" fontId="15" fillId="3" borderId="0" xfId="0" applyFont="1" applyFill="1"/>
    <xf numFmtId="0" fontId="11" fillId="3" borderId="0" xfId="0" applyFont="1" applyFill="1" applyBorder="1"/>
    <xf numFmtId="0" fontId="11" fillId="3" borderId="0" xfId="0" applyFont="1" applyFill="1" applyBorder="1" applyAlignment="1">
      <alignment horizontal="left"/>
    </xf>
    <xf numFmtId="0" fontId="18" fillId="3" borderId="0" xfId="0" applyFont="1" applyFill="1" applyBorder="1" applyAlignment="1">
      <alignment horizontal="center"/>
    </xf>
    <xf numFmtId="41" fontId="19" fillId="3" borderId="0" xfId="0" applyNumberFormat="1" applyFont="1" applyFill="1"/>
    <xf numFmtId="0" fontId="11" fillId="3" borderId="0" xfId="0" applyFont="1" applyFill="1" applyAlignment="1">
      <alignment horizontal="left"/>
    </xf>
    <xf numFmtId="0" fontId="18" fillId="3" borderId="0" xfId="0" applyFont="1" applyFill="1" applyAlignment="1">
      <alignment horizontal="center"/>
    </xf>
    <xf numFmtId="0" fontId="20" fillId="3" borderId="0" xfId="0" applyFont="1" applyFill="1"/>
    <xf numFmtId="0" fontId="8" fillId="2" borderId="0" xfId="0" applyFont="1" applyFill="1" applyAlignment="1">
      <alignment horizontal="center"/>
    </xf>
    <xf numFmtId="0" fontId="21" fillId="2" borderId="0" xfId="0" applyFont="1" applyFill="1"/>
    <xf numFmtId="0" fontId="11" fillId="4" borderId="0" xfId="0" applyFont="1" applyFill="1" applyBorder="1"/>
    <xf numFmtId="0" fontId="22" fillId="4" borderId="0" xfId="0" applyFont="1" applyFill="1" applyBorder="1" applyAlignment="1">
      <alignment horizontal="left"/>
    </xf>
    <xf numFmtId="0" fontId="23" fillId="3" borderId="0" xfId="0" applyFont="1" applyFill="1" applyBorder="1" applyAlignment="1">
      <alignment horizontal="center"/>
    </xf>
    <xf numFmtId="41" fontId="14" fillId="3" borderId="0" xfId="0" applyNumberFormat="1" applyFont="1" applyFill="1" applyBorder="1" applyAlignment="1">
      <alignment horizontal="center"/>
    </xf>
    <xf numFmtId="0" fontId="11" fillId="4" borderId="0" xfId="0" applyFont="1" applyFill="1" applyBorder="1" applyAlignment="1">
      <alignment horizontal="left"/>
    </xf>
    <xf numFmtId="14" fontId="20" fillId="3" borderId="0" xfId="0" applyNumberFormat="1" applyFont="1" applyFill="1" applyBorder="1" applyAlignment="1">
      <alignment horizontal="center"/>
    </xf>
    <xf numFmtId="167" fontId="20" fillId="3" borderId="0" xfId="0" applyNumberFormat="1" applyFont="1" applyFill="1" applyBorder="1" applyAlignment="1">
      <alignment horizontal="center"/>
    </xf>
    <xf numFmtId="167" fontId="20" fillId="3" borderId="0" xfId="0" applyNumberFormat="1" applyFont="1" applyFill="1"/>
    <xf numFmtId="168" fontId="20" fillId="3" borderId="0" xfId="0" applyNumberFormat="1" applyFont="1" applyFill="1" applyBorder="1" applyAlignment="1">
      <alignment horizontal="center"/>
    </xf>
    <xf numFmtId="41" fontId="20" fillId="3" borderId="0" xfId="0" applyNumberFormat="1" applyFont="1" applyFill="1" applyBorder="1" applyAlignment="1">
      <alignment horizontal="center"/>
    </xf>
    <xf numFmtId="0" fontId="15" fillId="4" borderId="0" xfId="0" applyFont="1" applyFill="1" applyBorder="1"/>
    <xf numFmtId="0" fontId="15" fillId="4" borderId="0" xfId="0" applyFont="1" applyFill="1" applyBorder="1" applyAlignment="1">
      <alignment horizontal="left"/>
    </xf>
    <xf numFmtId="0" fontId="24" fillId="3" borderId="0" xfId="0" applyFont="1" applyFill="1" applyBorder="1" applyAlignment="1">
      <alignment horizontal="center"/>
    </xf>
    <xf numFmtId="9" fontId="17" fillId="3" borderId="0" xfId="1" applyFont="1" applyFill="1" applyBorder="1" applyAlignment="1">
      <alignment horizontal="center"/>
    </xf>
    <xf numFmtId="0" fontId="20" fillId="3" borderId="0" xfId="0" applyNumberFormat="1" applyFont="1" applyFill="1" applyBorder="1" applyAlignment="1">
      <alignment horizontal="center"/>
    </xf>
    <xf numFmtId="166" fontId="20" fillId="3" borderId="0" xfId="0" applyNumberFormat="1" applyFont="1" applyFill="1" applyBorder="1" applyAlignment="1">
      <alignment horizontal="center"/>
    </xf>
    <xf numFmtId="41" fontId="17" fillId="3" borderId="0" xfId="0" applyNumberFormat="1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26" fillId="3" borderId="0" xfId="0" applyFont="1" applyFill="1"/>
    <xf numFmtId="0" fontId="7" fillId="2" borderId="9" xfId="0" applyFont="1" applyFill="1" applyBorder="1"/>
    <xf numFmtId="0" fontId="4" fillId="2" borderId="2" xfId="0" applyFont="1" applyFill="1" applyBorder="1"/>
    <xf numFmtId="0" fontId="25" fillId="3" borderId="0" xfId="0" applyFont="1" applyFill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1" fillId="4" borderId="8" xfId="0" applyFont="1" applyFill="1" applyBorder="1"/>
    <xf numFmtId="169" fontId="27" fillId="3" borderId="0" xfId="1" applyNumberFormat="1" applyFont="1" applyFill="1" applyBorder="1" applyAlignment="1" applyProtection="1">
      <alignment horizontal="center"/>
      <protection locked="0"/>
    </xf>
    <xf numFmtId="169" fontId="27" fillId="5" borderId="3" xfId="1" applyNumberFormat="1" applyFont="1" applyFill="1" applyBorder="1" applyProtection="1">
      <protection locked="0"/>
    </xf>
    <xf numFmtId="0" fontId="11" fillId="3" borderId="8" xfId="0" applyFont="1" applyFill="1" applyBorder="1"/>
    <xf numFmtId="41" fontId="11" fillId="3" borderId="0" xfId="0" applyNumberFormat="1" applyFont="1" applyFill="1"/>
    <xf numFmtId="0" fontId="11" fillId="4" borderId="7" xfId="0" applyFont="1" applyFill="1" applyBorder="1"/>
    <xf numFmtId="0" fontId="12" fillId="4" borderId="10" xfId="0" applyFont="1" applyFill="1" applyBorder="1"/>
    <xf numFmtId="0" fontId="18" fillId="0" borderId="0" xfId="2" applyFont="1" applyAlignment="1">
      <alignment horizontal="center"/>
    </xf>
    <xf numFmtId="0" fontId="18" fillId="0" borderId="0" xfId="2" applyFont="1"/>
    <xf numFmtId="0" fontId="18" fillId="0" borderId="0" xfId="0" applyFont="1"/>
    <xf numFmtId="14" fontId="18" fillId="0" borderId="0" xfId="2" applyNumberFormat="1" applyFont="1"/>
    <xf numFmtId="21" fontId="18" fillId="0" borderId="0" xfId="2" applyNumberFormat="1" applyFont="1"/>
    <xf numFmtId="14" fontId="18" fillId="0" borderId="0" xfId="0" applyNumberFormat="1" applyFont="1"/>
    <xf numFmtId="9" fontId="18" fillId="0" borderId="0" xfId="1" applyFont="1"/>
    <xf numFmtId="22" fontId="18" fillId="0" borderId="0" xfId="0" applyNumberFormat="1" applyFont="1" applyAlignment="1">
      <alignment horizontal="right"/>
    </xf>
    <xf numFmtId="0" fontId="18" fillId="0" borderId="0" xfId="2" applyFont="1" applyAlignment="1">
      <alignment horizontal="right"/>
    </xf>
    <xf numFmtId="0" fontId="18" fillId="0" borderId="0" xfId="0" applyFont="1" applyAlignment="1">
      <alignment horizontal="right"/>
    </xf>
    <xf numFmtId="49" fontId="20" fillId="3" borderId="0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9" fontId="20" fillId="3" borderId="0" xfId="1" applyFont="1" applyFill="1" applyBorder="1" applyAlignment="1">
      <alignment horizontal="center"/>
    </xf>
    <xf numFmtId="0" fontId="8" fillId="2" borderId="0" xfId="0" applyFont="1" applyFill="1" applyBorder="1" applyAlignment="1">
      <alignment horizontal="left"/>
    </xf>
    <xf numFmtId="49" fontId="21" fillId="2" borderId="0" xfId="0" applyNumberFormat="1" applyFont="1" applyFill="1" applyAlignment="1">
      <alignment horizontal="center"/>
    </xf>
    <xf numFmtId="165" fontId="20" fillId="3" borderId="0" xfId="0" applyNumberFormat="1" applyFont="1" applyFill="1" applyBorder="1"/>
    <xf numFmtId="170" fontId="20" fillId="3" borderId="0" xfId="0" applyNumberFormat="1" applyFont="1" applyFill="1" applyBorder="1"/>
    <xf numFmtId="170" fontId="14" fillId="3" borderId="0" xfId="0" applyNumberFormat="1" applyFont="1" applyFill="1" applyBorder="1"/>
    <xf numFmtId="9" fontId="19" fillId="3" borderId="0" xfId="1" applyFont="1" applyFill="1"/>
    <xf numFmtId="169" fontId="20" fillId="3" borderId="0" xfId="1" applyNumberFormat="1" applyFont="1" applyFill="1"/>
    <xf numFmtId="0" fontId="11" fillId="4" borderId="5" xfId="0" applyFont="1" applyFill="1" applyBorder="1"/>
    <xf numFmtId="0" fontId="15" fillId="4" borderId="6" xfId="0" applyFont="1" applyFill="1" applyBorder="1"/>
    <xf numFmtId="0" fontId="11" fillId="4" borderId="11" xfId="0" applyFont="1" applyFill="1" applyBorder="1" applyAlignment="1">
      <alignment horizontal="left"/>
    </xf>
    <xf numFmtId="0" fontId="11" fillId="4" borderId="8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/>
    </xf>
    <xf numFmtId="0" fontId="15" fillId="4" borderId="8" xfId="0" applyFont="1" applyFill="1" applyBorder="1" applyAlignment="1">
      <alignment horizontal="left"/>
    </xf>
    <xf numFmtId="0" fontId="15" fillId="4" borderId="9" xfId="0" applyFont="1" applyFill="1" applyBorder="1"/>
    <xf numFmtId="0" fontId="15" fillId="4" borderId="12" xfId="0" applyFont="1" applyFill="1" applyBorder="1" applyAlignment="1">
      <alignment horizontal="left"/>
    </xf>
    <xf numFmtId="0" fontId="28" fillId="3" borderId="4" xfId="0" applyFont="1" applyFill="1" applyBorder="1" applyAlignment="1">
      <alignment horizontal="center"/>
    </xf>
    <xf numFmtId="0" fontId="28" fillId="3" borderId="13" xfId="0" applyFont="1" applyFill="1" applyBorder="1" applyAlignment="1">
      <alignment horizontal="center"/>
    </xf>
    <xf numFmtId="0" fontId="13" fillId="3" borderId="13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170" fontId="20" fillId="3" borderId="6" xfId="0" applyNumberFormat="1" applyFont="1" applyFill="1" applyBorder="1"/>
    <xf numFmtId="170" fontId="20" fillId="3" borderId="11" xfId="0" applyNumberFormat="1" applyFont="1" applyFill="1" applyBorder="1"/>
    <xf numFmtId="170" fontId="20" fillId="3" borderId="7" xfId="0" applyNumberFormat="1" applyFont="1" applyFill="1" applyBorder="1"/>
    <xf numFmtId="170" fontId="20" fillId="3" borderId="8" xfId="0" applyNumberFormat="1" applyFont="1" applyFill="1" applyBorder="1"/>
    <xf numFmtId="170" fontId="14" fillId="3" borderId="7" xfId="0" applyNumberFormat="1" applyFont="1" applyFill="1" applyBorder="1"/>
    <xf numFmtId="170" fontId="14" fillId="3" borderId="8" xfId="0" applyNumberFormat="1" applyFont="1" applyFill="1" applyBorder="1"/>
    <xf numFmtId="165" fontId="20" fillId="3" borderId="8" xfId="0" applyNumberFormat="1" applyFont="1" applyFill="1" applyBorder="1"/>
    <xf numFmtId="0" fontId="13" fillId="3" borderId="7" xfId="0" applyFont="1" applyFill="1" applyBorder="1" applyAlignment="1">
      <alignment horizontal="center"/>
    </xf>
    <xf numFmtId="43" fontId="17" fillId="3" borderId="7" xfId="1" applyNumberFormat="1" applyFont="1" applyFill="1" applyBorder="1"/>
    <xf numFmtId="43" fontId="17" fillId="3" borderId="0" xfId="1" applyNumberFormat="1" applyFont="1" applyFill="1" applyBorder="1"/>
    <xf numFmtId="43" fontId="17" fillId="3" borderId="8" xfId="1" applyNumberFormat="1" applyFont="1" applyFill="1" applyBorder="1"/>
    <xf numFmtId="0" fontId="27" fillId="5" borderId="3" xfId="3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15" xfId="0" applyFont="1" applyFill="1" applyBorder="1"/>
    <xf numFmtId="0" fontId="22" fillId="3" borderId="0" xfId="0" applyFont="1" applyFill="1" applyBorder="1" applyAlignment="1">
      <alignment horizontal="center" vertical="center"/>
    </xf>
    <xf numFmtId="9" fontId="11" fillId="3" borderId="0" xfId="1" applyFont="1" applyFill="1" applyBorder="1" applyAlignment="1">
      <alignment horizontal="center" vertical="center"/>
    </xf>
    <xf numFmtId="0" fontId="11" fillId="4" borderId="12" xfId="0" applyFont="1" applyFill="1" applyBorder="1"/>
    <xf numFmtId="9" fontId="11" fillId="3" borderId="9" xfId="1" applyFont="1" applyFill="1" applyBorder="1" applyAlignment="1">
      <alignment horizontal="center" vertical="center"/>
    </xf>
    <xf numFmtId="0" fontId="11" fillId="3" borderId="12" xfId="0" applyFont="1" applyFill="1" applyBorder="1"/>
    <xf numFmtId="0" fontId="8" fillId="2" borderId="5" xfId="0" applyFont="1" applyFill="1" applyBorder="1"/>
    <xf numFmtId="0" fontId="8" fillId="2" borderId="6" xfId="0" applyFont="1" applyFill="1" applyBorder="1"/>
    <xf numFmtId="0" fontId="10" fillId="2" borderId="6" xfId="0" applyFont="1" applyFill="1" applyBorder="1" applyAlignment="1">
      <alignment horizontal="center" vertical="center"/>
    </xf>
    <xf numFmtId="164" fontId="8" fillId="2" borderId="15" xfId="0" applyNumberFormat="1" applyFont="1" applyFill="1" applyBorder="1" applyAlignment="1">
      <alignment horizontal="center"/>
    </xf>
    <xf numFmtId="169" fontId="27" fillId="3" borderId="8" xfId="1" applyNumberFormat="1" applyFont="1" applyFill="1" applyBorder="1" applyProtection="1">
      <protection locked="0"/>
    </xf>
    <xf numFmtId="0" fontId="22" fillId="3" borderId="9" xfId="0" applyFont="1" applyFill="1" applyBorder="1" applyAlignment="1">
      <alignment horizontal="center" vertical="center"/>
    </xf>
    <xf numFmtId="0" fontId="6" fillId="2" borderId="0" xfId="0" applyFont="1" applyFill="1"/>
    <xf numFmtId="0" fontId="10" fillId="2" borderId="1" xfId="0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/>
    </xf>
    <xf numFmtId="0" fontId="8" fillId="2" borderId="0" xfId="0" applyFont="1" applyFill="1" applyBorder="1"/>
    <xf numFmtId="0" fontId="15" fillId="4" borderId="8" xfId="0" applyFont="1" applyFill="1" applyBorder="1"/>
    <xf numFmtId="172" fontId="27" fillId="5" borderId="3" xfId="0" applyNumberFormat="1" applyFont="1" applyFill="1" applyBorder="1" applyAlignment="1">
      <alignment horizontal="center"/>
    </xf>
    <xf numFmtId="172" fontId="27" fillId="3" borderId="0" xfId="0" applyNumberFormat="1" applyFont="1" applyFill="1" applyBorder="1" applyAlignment="1">
      <alignment horizontal="center"/>
    </xf>
    <xf numFmtId="0" fontId="29" fillId="3" borderId="13" xfId="0" applyFont="1" applyFill="1" applyBorder="1" applyAlignment="1">
      <alignment horizontal="center" vertical="center"/>
    </xf>
    <xf numFmtId="172" fontId="27" fillId="5" borderId="15" xfId="0" applyNumberFormat="1" applyFont="1" applyFill="1" applyBorder="1" applyAlignment="1">
      <alignment horizontal="center"/>
    </xf>
    <xf numFmtId="9" fontId="27" fillId="5" borderId="15" xfId="1" applyFont="1" applyFill="1" applyBorder="1" applyAlignment="1">
      <alignment horizontal="center"/>
    </xf>
    <xf numFmtId="0" fontId="29" fillId="3" borderId="4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31" fillId="3" borderId="13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3" fillId="3" borderId="0" xfId="0" applyFont="1" applyFill="1"/>
    <xf numFmtId="43" fontId="32" fillId="3" borderId="0" xfId="0" applyNumberFormat="1" applyFont="1" applyFill="1" applyBorder="1" applyAlignment="1">
      <alignment horizontal="center"/>
    </xf>
    <xf numFmtId="172" fontId="34" fillId="3" borderId="15" xfId="0" applyNumberFormat="1" applyFont="1" applyFill="1" applyBorder="1" applyAlignment="1">
      <alignment horizontal="center"/>
    </xf>
    <xf numFmtId="172" fontId="34" fillId="3" borderId="3" xfId="0" applyNumberFormat="1" applyFont="1" applyFill="1" applyBorder="1" applyAlignment="1">
      <alignment horizontal="center"/>
    </xf>
    <xf numFmtId="174" fontId="34" fillId="3" borderId="3" xfId="0" applyNumberFormat="1" applyFont="1" applyFill="1" applyBorder="1" applyAlignment="1">
      <alignment horizontal="center"/>
    </xf>
    <xf numFmtId="43" fontId="34" fillId="3" borderId="3" xfId="0" applyNumberFormat="1" applyFont="1" applyFill="1" applyBorder="1" applyAlignment="1">
      <alignment horizontal="center"/>
    </xf>
    <xf numFmtId="173" fontId="34" fillId="3" borderId="15" xfId="0" applyNumberFormat="1" applyFont="1" applyFill="1" applyBorder="1" applyAlignment="1">
      <alignment horizontal="center"/>
    </xf>
    <xf numFmtId="173" fontId="34" fillId="3" borderId="3" xfId="0" applyNumberFormat="1" applyFont="1" applyFill="1" applyBorder="1" applyAlignment="1">
      <alignment horizontal="center"/>
    </xf>
    <xf numFmtId="172" fontId="34" fillId="3" borderId="0" xfId="0" applyNumberFormat="1" applyFont="1" applyFill="1" applyBorder="1" applyAlignment="1">
      <alignment horizontal="center"/>
    </xf>
    <xf numFmtId="0" fontId="30" fillId="3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9" fontId="26" fillId="3" borderId="0" xfId="1" applyFont="1" applyFill="1" applyBorder="1" applyAlignment="1">
      <alignment horizontal="center"/>
    </xf>
    <xf numFmtId="9" fontId="35" fillId="3" borderId="3" xfId="1" applyFont="1" applyFill="1" applyBorder="1" applyAlignment="1">
      <alignment horizontal="center"/>
    </xf>
    <xf numFmtId="9" fontId="36" fillId="3" borderId="0" xfId="1" applyFont="1" applyFill="1" applyBorder="1" applyAlignment="1">
      <alignment horizontal="center"/>
    </xf>
    <xf numFmtId="0" fontId="36" fillId="3" borderId="0" xfId="0" applyFont="1" applyFill="1"/>
    <xf numFmtId="172" fontId="36" fillId="3" borderId="0" xfId="0" applyNumberFormat="1" applyFont="1" applyFill="1" applyBorder="1" applyAlignment="1">
      <alignment horizontal="center"/>
    </xf>
    <xf numFmtId="171" fontId="35" fillId="3" borderId="15" xfId="1" applyNumberFormat="1" applyFont="1" applyFill="1" applyBorder="1" applyAlignment="1">
      <alignment horizontal="center"/>
    </xf>
    <xf numFmtId="171" fontId="35" fillId="3" borderId="3" xfId="1" applyNumberFormat="1" applyFont="1" applyFill="1" applyBorder="1" applyAlignment="1">
      <alignment horizontal="center"/>
    </xf>
    <xf numFmtId="0" fontId="17" fillId="3" borderId="0" xfId="0" applyFont="1" applyFill="1"/>
    <xf numFmtId="169" fontId="35" fillId="3" borderId="3" xfId="1" applyNumberFormat="1" applyFont="1" applyFill="1" applyBorder="1" applyAlignment="1">
      <alignment horizontal="center"/>
    </xf>
    <xf numFmtId="49" fontId="12" fillId="4" borderId="7" xfId="0" applyNumberFormat="1" applyFont="1" applyFill="1" applyBorder="1"/>
    <xf numFmtId="9" fontId="11" fillId="3" borderId="8" xfId="1" applyFont="1" applyFill="1" applyBorder="1"/>
    <xf numFmtId="9" fontId="11" fillId="3" borderId="12" xfId="1" applyFont="1" applyFill="1" applyBorder="1"/>
    <xf numFmtId="0" fontId="37" fillId="6" borderId="5" xfId="0" applyFont="1" applyFill="1" applyBorder="1"/>
    <xf numFmtId="0" fontId="37" fillId="6" borderId="0" xfId="0" applyFont="1" applyFill="1" applyBorder="1"/>
    <xf numFmtId="0" fontId="37" fillId="6" borderId="11" xfId="0" applyFont="1" applyFill="1" applyBorder="1"/>
    <xf numFmtId="22" fontId="0" fillId="0" borderId="0" xfId="0" applyNumberFormat="1"/>
    <xf numFmtId="22" fontId="18" fillId="0" borderId="0" xfId="2" applyNumberFormat="1" applyFont="1"/>
    <xf numFmtId="0" fontId="12" fillId="4" borderId="5" xfId="0" applyFont="1" applyFill="1" applyBorder="1"/>
    <xf numFmtId="0" fontId="12" fillId="4" borderId="11" xfId="0" applyFont="1" applyFill="1" applyBorder="1"/>
    <xf numFmtId="0" fontId="12" fillId="4" borderId="8" xfId="0" applyFont="1" applyFill="1" applyBorder="1"/>
    <xf numFmtId="0" fontId="15" fillId="4" borderId="7" xfId="0" applyFont="1" applyFill="1" applyBorder="1"/>
    <xf numFmtId="0" fontId="11" fillId="4" borderId="10" xfId="0" applyFont="1" applyFill="1" applyBorder="1"/>
    <xf numFmtId="1" fontId="11" fillId="3" borderId="0" xfId="0" applyNumberFormat="1" applyFont="1" applyFill="1" applyBorder="1" applyAlignment="1">
      <alignment horizontal="center" vertical="center"/>
    </xf>
    <xf numFmtId="170" fontId="20" fillId="3" borderId="5" xfId="0" applyNumberFormat="1" applyFont="1" applyFill="1" applyBorder="1"/>
    <xf numFmtId="165" fontId="20" fillId="3" borderId="7" xfId="0" applyNumberFormat="1" applyFont="1" applyFill="1" applyBorder="1"/>
    <xf numFmtId="175" fontId="11" fillId="3" borderId="0" xfId="0" applyNumberFormat="1" applyFont="1" applyFill="1" applyBorder="1" applyAlignment="1">
      <alignment horizontal="center" vertical="center"/>
    </xf>
    <xf numFmtId="175" fontId="11" fillId="3" borderId="10" xfId="0" applyNumberFormat="1" applyFont="1" applyFill="1" applyBorder="1" applyAlignment="1">
      <alignment horizontal="center" vertical="center"/>
    </xf>
    <xf numFmtId="175" fontId="17" fillId="3" borderId="10" xfId="1" applyNumberFormat="1" applyFont="1" applyFill="1" applyBorder="1"/>
    <xf numFmtId="175" fontId="17" fillId="3" borderId="9" xfId="1" applyNumberFormat="1" applyFont="1" applyFill="1" applyBorder="1"/>
    <xf numFmtId="175" fontId="17" fillId="3" borderId="12" xfId="1" applyNumberFormat="1" applyFont="1" applyFill="1" applyBorder="1"/>
    <xf numFmtId="176" fontId="14" fillId="3" borderId="0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0" fillId="0" borderId="6" xfId="0" applyBorder="1" applyAlignment="1"/>
    <xf numFmtId="0" fontId="0" fillId="0" borderId="11" xfId="0" applyBorder="1" applyAlignment="1"/>
  </cellXfs>
  <cellStyles count="4">
    <cellStyle name="Денежный" xfId="3" builtinId="4"/>
    <cellStyle name="Обычный" xfId="0" builtinId="0"/>
    <cellStyle name="Процентный" xfId="1" builtinId="5"/>
    <cellStyle name="Normal 2" xfId="2"/>
  </cellStyles>
  <dxfs count="6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indesk.com/price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AH27"/>
  <sheetViews>
    <sheetView tabSelected="1" zoomScale="85" zoomScaleNormal="85" zoomScalePageLayoutView="85" workbookViewId="0">
      <pane xSplit="8" ySplit="3" topLeftCell="I4" activePane="bottomRight" state="frozen"/>
      <selection pane="topRight" activeCell="J1" sqref="J1"/>
      <selection pane="bottomLeft" activeCell="A4" sqref="A4"/>
      <selection pane="bottomRight" activeCell="D38" sqref="D38"/>
    </sheetView>
  </sheetViews>
  <sheetFormatPr baseColWidth="10" defaultColWidth="8.83203125" defaultRowHeight="14" x14ac:dyDescent="0.15"/>
  <cols>
    <col min="1" max="1" width="3" style="14" customWidth="1"/>
    <col min="2" max="2" width="33.1640625" style="14" customWidth="1"/>
    <col min="3" max="3" width="13.6640625" style="51" bestFit="1" customWidth="1"/>
    <col min="4" max="4" width="23.33203125" style="14" customWidth="1"/>
    <col min="5" max="5" width="17.83203125" style="14" bestFit="1" customWidth="1"/>
    <col min="6" max="8" width="19" style="14" bestFit="1" customWidth="1"/>
    <col min="9" max="16384" width="8.83203125" style="14"/>
  </cols>
  <sheetData>
    <row r="1" spans="1:34" s="4" customFormat="1" ht="18" x14ac:dyDescent="0.2">
      <c r="A1" s="1" t="s">
        <v>0</v>
      </c>
      <c r="B1" s="2"/>
      <c r="C1" s="45"/>
      <c r="D1" s="45"/>
      <c r="E1" s="53"/>
      <c r="F1" s="53"/>
      <c r="G1" s="53"/>
      <c r="H1" s="53"/>
    </row>
    <row r="2" spans="1:34" s="4" customFormat="1" ht="16" x14ac:dyDescent="0.2">
      <c r="A2" s="47" t="s">
        <v>18</v>
      </c>
      <c r="B2" s="2"/>
      <c r="C2" s="45"/>
      <c r="D2" s="45"/>
      <c r="E2" s="53"/>
      <c r="F2" s="53"/>
      <c r="G2" s="53"/>
      <c r="H2" s="53"/>
    </row>
    <row r="3" spans="1:34" s="4" customFormat="1" x14ac:dyDescent="0.15">
      <c r="A3" s="6" t="s">
        <v>2</v>
      </c>
      <c r="B3" s="48"/>
      <c r="C3" s="48"/>
      <c r="D3" s="48"/>
      <c r="E3" s="53"/>
      <c r="F3" s="53"/>
      <c r="G3" s="53"/>
      <c r="H3" s="53"/>
    </row>
    <row r="4" spans="1:34" s="4" customFormat="1" x14ac:dyDescent="0.15">
      <c r="A4" s="14"/>
      <c r="B4" s="14"/>
      <c r="C4" s="14"/>
      <c r="D4" s="14"/>
      <c r="E4" s="53"/>
      <c r="F4" s="53"/>
      <c r="G4" s="53"/>
      <c r="H4" s="53"/>
    </row>
    <row r="5" spans="1:34" s="46" customFormat="1" x14ac:dyDescent="0.1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1:34" s="46" customFormat="1" x14ac:dyDescent="0.15">
      <c r="A6" s="103" t="s">
        <v>75</v>
      </c>
      <c r="B6" s="48"/>
      <c r="C6" s="48"/>
      <c r="D6" s="10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4" s="46" customFormat="1" x14ac:dyDescent="0.15">
      <c r="A7" s="16" t="s">
        <v>74</v>
      </c>
      <c r="B7" s="52"/>
      <c r="C7" s="102">
        <v>1000</v>
      </c>
      <c r="D7" s="46" t="s">
        <v>19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</row>
    <row r="8" spans="1:34" s="46" customFormat="1" x14ac:dyDescent="0.15">
      <c r="A8" s="16" t="s">
        <v>122</v>
      </c>
      <c r="B8" s="52"/>
      <c r="C8" s="165">
        <f>ROUNDDOWN(C7/Arbitrage!E12,0)</f>
        <v>40000</v>
      </c>
      <c r="D8" s="55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1:34" s="46" customFormat="1" x14ac:dyDescent="0.15">
      <c r="A9" s="16" t="s">
        <v>118</v>
      </c>
      <c r="B9" s="52"/>
      <c r="C9" s="106">
        <f>(C8*Arbitrage!G12)/C7-1</f>
        <v>0.51072822998312262</v>
      </c>
      <c r="D9" s="55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</row>
    <row r="10" spans="1:34" s="46" customFormat="1" x14ac:dyDescent="0.15">
      <c r="A10" s="16" t="s">
        <v>119</v>
      </c>
      <c r="B10" s="52"/>
      <c r="C10" s="106">
        <f>(C8*Arbitrage!J12)/C7-1</f>
        <v>1.8052131214312372</v>
      </c>
      <c r="D10" s="55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4" s="46" customFormat="1" x14ac:dyDescent="0.15">
      <c r="A11" s="16" t="s">
        <v>120</v>
      </c>
      <c r="B11" s="52"/>
      <c r="C11" s="106">
        <f>(C8*Arbitrage!M12)/C7-1</f>
        <v>4.2088923080082346</v>
      </c>
      <c r="D11" s="55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</row>
    <row r="12" spans="1:34" s="46" customFormat="1" x14ac:dyDescent="0.15">
      <c r="A12" s="58" t="s">
        <v>121</v>
      </c>
      <c r="B12" s="107"/>
      <c r="C12" s="108">
        <f>(C8*Arbitrage!P12)/C7-1</f>
        <v>8.6721917023488597</v>
      </c>
      <c r="D12" s="109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4" s="46" customFormat="1" x14ac:dyDescent="0.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spans="1:34" s="46" customFormat="1" x14ac:dyDescent="0.15">
      <c r="A14" s="103" t="s">
        <v>123</v>
      </c>
      <c r="B14" s="48"/>
      <c r="C14" s="48"/>
      <c r="D14" s="10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spans="1:34" s="46" customFormat="1" ht="16" x14ac:dyDescent="0.2">
      <c r="A15" s="155" t="s">
        <v>22</v>
      </c>
      <c r="B15" s="156"/>
      <c r="C15" s="155" t="s">
        <v>107</v>
      </c>
      <c r="D15" s="157" t="s">
        <v>111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4" s="46" customFormat="1" x14ac:dyDescent="0.15">
      <c r="A16" s="152" t="s">
        <v>109</v>
      </c>
      <c r="B16" s="52"/>
      <c r="C16" s="168">
        <f>Arbitrage!E$12</f>
        <v>2.5000000000000001E-2</v>
      </c>
      <c r="D16" s="153">
        <f>C16/C$16-1</f>
        <v>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:34" s="46" customFormat="1" x14ac:dyDescent="0.15">
      <c r="A17" s="152" t="s">
        <v>96</v>
      </c>
      <c r="B17" s="52"/>
      <c r="C17" s="168">
        <f>Arbitrage!F$12</f>
        <v>3.0727921240127055E-2</v>
      </c>
      <c r="D17" s="153">
        <f t="shared" ref="D17:D27" si="0">C17/C$16-1</f>
        <v>0.22911684960508216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1:34" s="46" customFormat="1" x14ac:dyDescent="0.15">
      <c r="A18" s="16" t="s">
        <v>97</v>
      </c>
      <c r="B18" s="52"/>
      <c r="C18" s="168">
        <f>Arbitrage!G$12</f>
        <v>3.7768205749578065E-2</v>
      </c>
      <c r="D18" s="153">
        <f t="shared" si="0"/>
        <v>0.51072822998312262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spans="1:34" s="46" customFormat="1" x14ac:dyDescent="0.15">
      <c r="A19" s="16" t="s">
        <v>98</v>
      </c>
      <c r="B19" s="52"/>
      <c r="C19" s="168">
        <f>Arbitrage!H$12</f>
        <v>4.6421538066157939E-2</v>
      </c>
      <c r="D19" s="153">
        <f t="shared" si="0"/>
        <v>0.85686152264631743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spans="1:34" s="46" customFormat="1" x14ac:dyDescent="0.15">
      <c r="A20" s="152" t="s">
        <v>99</v>
      </c>
      <c r="B20" s="52"/>
      <c r="C20" s="168">
        <f>Arbitrage!I$12</f>
        <v>5.7057494621698457E-2</v>
      </c>
      <c r="D20" s="153">
        <f t="shared" si="0"/>
        <v>1.2822997848679383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</row>
    <row r="21" spans="1:34" s="46" customFormat="1" x14ac:dyDescent="0.15">
      <c r="A21" s="16" t="s">
        <v>100</v>
      </c>
      <c r="B21" s="52"/>
      <c r="C21" s="168">
        <f>Arbitrage!J$12</f>
        <v>7.0130328035780926E-2</v>
      </c>
      <c r="D21" s="153">
        <f t="shared" si="0"/>
        <v>1.8052131214312368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spans="1:34" s="46" customFormat="1" x14ac:dyDescent="0.15">
      <c r="A22" s="16" t="s">
        <v>101</v>
      </c>
      <c r="B22" s="52"/>
      <c r="C22" s="168">
        <f>Arbitrage!K$12</f>
        <v>8.619836785711002E-2</v>
      </c>
      <c r="D22" s="153">
        <f t="shared" si="0"/>
        <v>2.4479347142844006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s="46" customFormat="1" x14ac:dyDescent="0.15">
      <c r="A23" s="152" t="s">
        <v>102</v>
      </c>
      <c r="B23" s="52"/>
      <c r="C23" s="168">
        <f>Arbitrage!L$12</f>
        <v>0.10594786634163104</v>
      </c>
      <c r="D23" s="153">
        <f t="shared" si="0"/>
        <v>3.2379146536652419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4" s="46" customFormat="1" x14ac:dyDescent="0.15">
      <c r="A24" s="16" t="s">
        <v>103</v>
      </c>
      <c r="B24" s="52"/>
      <c r="C24" s="168">
        <f>Arbitrage!M$12</f>
        <v>0.13022230770020587</v>
      </c>
      <c r="D24" s="153">
        <f t="shared" si="0"/>
        <v>4.2088923080082346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1:34" s="46" customFormat="1" x14ac:dyDescent="0.15">
      <c r="A25" s="16" t="s">
        <v>104</v>
      </c>
      <c r="B25" s="52"/>
      <c r="C25" s="168">
        <f>Arbitrage!N$12</f>
        <v>0.16005843258878072</v>
      </c>
      <c r="D25" s="153">
        <f t="shared" si="0"/>
        <v>5.4023373035512288</v>
      </c>
      <c r="E25" s="56"/>
      <c r="F25" s="56"/>
      <c r="G25" s="56"/>
      <c r="H25" s="56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</row>
    <row r="26" spans="1:34" x14ac:dyDescent="0.15">
      <c r="A26" s="152" t="s">
        <v>105</v>
      </c>
      <c r="B26" s="52"/>
      <c r="C26" s="168">
        <f>Arbitrage!O$12</f>
        <v>0.19673051641624956</v>
      </c>
      <c r="D26" s="153">
        <f t="shared" si="0"/>
        <v>6.8692206566499818</v>
      </c>
    </row>
    <row r="27" spans="1:34" x14ac:dyDescent="0.15">
      <c r="A27" s="58" t="s">
        <v>106</v>
      </c>
      <c r="B27" s="107"/>
      <c r="C27" s="169">
        <f>Arbitrage!P$12</f>
        <v>0.2418047925587215</v>
      </c>
      <c r="D27" s="154">
        <f t="shared" si="0"/>
        <v>8.6721917023488597</v>
      </c>
    </row>
  </sheetData>
  <conditionalFormatting sqref="B1:D1 A2:D2 B3:D3 I1:XFD1 I4:XFD4">
    <cfRule type="cellIs" dxfId="67" priority="23" operator="lessThan">
      <formula>0</formula>
    </cfRule>
    <cfRule type="expression" dxfId="66" priority="24">
      <formula>"&lt;0"</formula>
    </cfRule>
  </conditionalFormatting>
  <conditionalFormatting sqref="A1">
    <cfRule type="cellIs" dxfId="65" priority="17" operator="lessThan">
      <formula>0</formula>
    </cfRule>
    <cfRule type="expression" dxfId="64" priority="18">
      <formula>"&lt;0"</formula>
    </cfRule>
  </conditionalFormatting>
  <conditionalFormatting sqref="A3">
    <cfRule type="cellIs" dxfId="63" priority="15" operator="lessThan">
      <formula>0</formula>
    </cfRule>
    <cfRule type="expression" dxfId="62" priority="16">
      <formula>"&lt;0"</formula>
    </cfRule>
  </conditionalFormatting>
  <conditionalFormatting sqref="B6:D6">
    <cfRule type="cellIs" dxfId="61" priority="7" operator="lessThan">
      <formula>0</formula>
    </cfRule>
    <cfRule type="expression" dxfId="60" priority="8">
      <formula>"&lt;0"</formula>
    </cfRule>
  </conditionalFormatting>
  <conditionalFormatting sqref="A6">
    <cfRule type="cellIs" dxfId="59" priority="5" operator="lessThan">
      <formula>0</formula>
    </cfRule>
    <cfRule type="expression" dxfId="58" priority="6">
      <formula>"&lt;0"</formula>
    </cfRule>
  </conditionalFormatting>
  <conditionalFormatting sqref="B14:D15">
    <cfRule type="cellIs" dxfId="57" priority="3" operator="lessThan">
      <formula>0</formula>
    </cfRule>
    <cfRule type="expression" dxfId="56" priority="4">
      <formula>"&lt;0"</formula>
    </cfRule>
  </conditionalFormatting>
  <conditionalFormatting sqref="A14:A15">
    <cfRule type="cellIs" dxfId="55" priority="1" operator="lessThan">
      <formula>0</formula>
    </cfRule>
    <cfRule type="expression" dxfId="54" priority="2">
      <formula>"&lt;0"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AH32"/>
  <sheetViews>
    <sheetView zoomScale="85" zoomScaleNormal="85" zoomScalePageLayoutView="85" workbookViewId="0">
      <pane xSplit="8" ySplit="3" topLeftCell="I4" activePane="bottomRight" state="frozen"/>
      <selection pane="topRight" activeCell="J1" sqref="J1"/>
      <selection pane="bottomLeft" activeCell="A4" sqref="A4"/>
      <selection pane="bottomRight" activeCell="D25" sqref="D25"/>
    </sheetView>
  </sheetViews>
  <sheetFormatPr baseColWidth="10" defaultColWidth="8.83203125" defaultRowHeight="14" x14ac:dyDescent="0.15"/>
  <cols>
    <col min="1" max="1" width="3" style="14" customWidth="1"/>
    <col min="2" max="2" width="90" style="14" customWidth="1"/>
    <col min="3" max="3" width="13.6640625" style="51" bestFit="1" customWidth="1"/>
    <col min="4" max="5" width="17.83203125" style="14" bestFit="1" customWidth="1"/>
    <col min="6" max="8" width="19" style="14" bestFit="1" customWidth="1"/>
    <col min="9" max="16384" width="8.83203125" style="14"/>
  </cols>
  <sheetData>
    <row r="1" spans="1:34" s="4" customFormat="1" ht="18" x14ac:dyDescent="0.2">
      <c r="A1" s="1" t="s">
        <v>0</v>
      </c>
      <c r="B1" s="2"/>
      <c r="C1" s="45"/>
      <c r="D1" s="45"/>
      <c r="E1" s="53"/>
      <c r="F1" s="53"/>
      <c r="G1" s="53"/>
      <c r="H1" s="53"/>
    </row>
    <row r="2" spans="1:34" s="4" customFormat="1" ht="16" x14ac:dyDescent="0.2">
      <c r="A2" s="47" t="s">
        <v>18</v>
      </c>
      <c r="B2" s="2"/>
      <c r="C2" s="45"/>
      <c r="D2" s="45"/>
      <c r="E2" s="53"/>
      <c r="F2" s="53"/>
      <c r="G2" s="53"/>
      <c r="H2" s="53"/>
    </row>
    <row r="3" spans="1:34" s="4" customFormat="1" x14ac:dyDescent="0.15">
      <c r="A3" s="6" t="s">
        <v>2</v>
      </c>
      <c r="B3" s="48"/>
      <c r="C3" s="48"/>
      <c r="D3" s="48"/>
      <c r="E3" s="53"/>
      <c r="F3" s="53"/>
      <c r="G3" s="53"/>
      <c r="H3" s="53"/>
    </row>
    <row r="4" spans="1:34" s="4" customFormat="1" x14ac:dyDescent="0.15">
      <c r="C4" s="49"/>
      <c r="E4" s="53"/>
      <c r="F4" s="53"/>
      <c r="G4" s="53"/>
      <c r="H4" s="53"/>
    </row>
    <row r="5" spans="1:34" x14ac:dyDescent="0.15">
      <c r="A5" s="110" t="s">
        <v>20</v>
      </c>
      <c r="B5" s="111"/>
      <c r="C5" s="112"/>
      <c r="D5" s="113"/>
      <c r="E5" s="53"/>
      <c r="F5" s="53"/>
      <c r="G5" s="53"/>
      <c r="H5" s="53"/>
    </row>
    <row r="6" spans="1:34" s="46" customFormat="1" x14ac:dyDescent="0.15">
      <c r="A6" s="16" t="s">
        <v>69</v>
      </c>
      <c r="B6" s="52"/>
      <c r="C6" s="105"/>
      <c r="D6" s="114"/>
      <c r="E6" s="53"/>
      <c r="F6" s="53"/>
      <c r="G6" s="53"/>
      <c r="H6" s="53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4" s="46" customFormat="1" x14ac:dyDescent="0.15">
      <c r="A7" s="16"/>
      <c r="B7" s="52" t="s">
        <v>70</v>
      </c>
      <c r="C7" s="105" t="s">
        <v>6</v>
      </c>
      <c r="D7" s="54">
        <v>2.5000000000000001E-2</v>
      </c>
      <c r="E7" s="53"/>
      <c r="F7" s="53"/>
      <c r="G7" s="53"/>
      <c r="H7" s="5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</row>
    <row r="8" spans="1:34" s="46" customFormat="1" x14ac:dyDescent="0.15">
      <c r="A8" s="58"/>
      <c r="B8" s="107" t="s">
        <v>71</v>
      </c>
      <c r="C8" s="115" t="s">
        <v>6</v>
      </c>
      <c r="D8" s="54">
        <v>0.5</v>
      </c>
      <c r="E8" s="53"/>
      <c r="F8" s="53"/>
      <c r="G8" s="53"/>
      <c r="H8" s="5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1:34" s="46" customFormat="1" x14ac:dyDescent="0.1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</row>
    <row r="10" spans="1:34" s="46" customFormat="1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4" s="46" customFormat="1" x14ac:dyDescent="0.1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</row>
    <row r="12" spans="1:34" s="46" customFormat="1" x14ac:dyDescent="0.1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4" s="46" customFormat="1" x14ac:dyDescent="0.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spans="1:34" s="46" customFormat="1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spans="1:34" s="46" customFormat="1" x14ac:dyDescent="0.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4" s="46" customFormat="1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:34" s="46" customFormat="1" x14ac:dyDescent="0.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1:34" s="46" customFormat="1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spans="1:34" s="46" customFormat="1" x14ac:dyDescent="0.1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spans="1:34" s="46" customFormat="1" x14ac:dyDescent="0.1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</row>
    <row r="21" spans="1:34" s="46" customFormat="1" x14ac:dyDescent="0.1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spans="1:34" s="46" customFormat="1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s="46" customFormat="1" x14ac:dyDescent="0.1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4" s="46" customForma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1:34" s="46" customFormat="1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</row>
    <row r="26" spans="1:34" s="46" customFormat="1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</row>
    <row r="27" spans="1:34" s="46" customFormat="1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 spans="1:34" s="46" customFormat="1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 spans="1:34" s="46" customFormat="1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</row>
    <row r="30" spans="1:34" s="46" customFormat="1" x14ac:dyDescent="0.1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 spans="1:34" s="46" customFormat="1" x14ac:dyDescent="0.15">
      <c r="A31" s="19"/>
      <c r="B31" s="14"/>
      <c r="C31" s="14"/>
      <c r="D31" s="14"/>
      <c r="E31" s="56"/>
      <c r="F31" s="56"/>
      <c r="G31" s="56"/>
      <c r="H31" s="56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4" x14ac:dyDescent="0.15">
      <c r="D32" s="56"/>
    </row>
  </sheetData>
  <conditionalFormatting sqref="A2:C2 A4:D4 B1:D1 C1:D2 B3:D3 I1:XFD1 I4:XFD4">
    <cfRule type="cellIs" dxfId="53" priority="23" operator="lessThan">
      <formula>0</formula>
    </cfRule>
    <cfRule type="expression" dxfId="52" priority="24">
      <formula>"&lt;0"</formula>
    </cfRule>
  </conditionalFormatting>
  <conditionalFormatting sqref="A5">
    <cfRule type="cellIs" dxfId="51" priority="21" operator="lessThan">
      <formula>0</formula>
    </cfRule>
    <cfRule type="expression" dxfId="50" priority="22">
      <formula>"&lt;0"</formula>
    </cfRule>
  </conditionalFormatting>
  <conditionalFormatting sqref="B5">
    <cfRule type="cellIs" dxfId="49" priority="19" operator="lessThan">
      <formula>0</formula>
    </cfRule>
    <cfRule type="expression" dxfId="48" priority="20">
      <formula>"&lt;0"</formula>
    </cfRule>
  </conditionalFormatting>
  <conditionalFormatting sqref="A1">
    <cfRule type="cellIs" dxfId="47" priority="17" operator="lessThan">
      <formula>0</formula>
    </cfRule>
    <cfRule type="expression" dxfId="46" priority="18">
      <formula>"&lt;0"</formula>
    </cfRule>
  </conditionalFormatting>
  <conditionalFormatting sqref="A3">
    <cfRule type="cellIs" dxfId="45" priority="15" operator="lessThan">
      <formula>0</formula>
    </cfRule>
    <cfRule type="expression" dxfId="44" priority="16">
      <formula>"&lt;0"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499984740745262"/>
  </sheetPr>
  <dimension ref="A1:MD38"/>
  <sheetViews>
    <sheetView zoomScale="85" zoomScaleNormal="85" zoomScalePageLayoutView="85" workbookViewId="0">
      <selection activeCell="L36" sqref="L36"/>
    </sheetView>
  </sheetViews>
  <sheetFormatPr baseColWidth="10" defaultColWidth="8.83203125" defaultRowHeight="14" x14ac:dyDescent="0.15"/>
  <cols>
    <col min="1" max="1" width="2.6640625" style="14" customWidth="1"/>
    <col min="2" max="2" width="50.5" style="14" customWidth="1"/>
    <col min="3" max="3" width="10.5" style="23" customWidth="1"/>
    <col min="4" max="4" width="14.1640625" style="24" bestFit="1" customWidth="1"/>
    <col min="5" max="5" width="11.1640625" style="14" bestFit="1" customWidth="1"/>
    <col min="6" max="6" width="11" style="14" bestFit="1" customWidth="1"/>
    <col min="7" max="9" width="12.1640625" style="14" bestFit="1" customWidth="1"/>
    <col min="10" max="10" width="13.1640625" style="14" bestFit="1" customWidth="1"/>
    <col min="11" max="13" width="12.1640625" style="14" bestFit="1" customWidth="1"/>
    <col min="14" max="14" width="12.5" style="14" customWidth="1"/>
    <col min="15" max="15" width="12.33203125" style="14" customWidth="1"/>
    <col min="16" max="16" width="13.1640625" style="14" customWidth="1"/>
    <col min="17" max="22" width="11.5" style="14" bestFit="1" customWidth="1"/>
    <col min="23" max="294" width="10.33203125" style="14" bestFit="1" customWidth="1"/>
    <col min="295" max="295" width="10" style="14" customWidth="1"/>
    <col min="296" max="342" width="10.33203125" style="14" bestFit="1" customWidth="1"/>
    <col min="343" max="16384" width="8.83203125" style="14"/>
  </cols>
  <sheetData>
    <row r="1" spans="1:314" s="4" customFormat="1" ht="18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8"/>
      <c r="R1" s="18"/>
      <c r="S1" s="18"/>
    </row>
    <row r="2" spans="1:314" s="4" customFormat="1" ht="16" x14ac:dyDescent="0.2">
      <c r="A2" s="5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8"/>
      <c r="R2" s="18"/>
      <c r="S2" s="18"/>
    </row>
    <row r="3" spans="1:314" s="4" customFormat="1" x14ac:dyDescent="0.15">
      <c r="A3" s="6" t="s">
        <v>2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8"/>
      <c r="R3" s="18"/>
      <c r="S3" s="18"/>
    </row>
    <row r="4" spans="1:314" s="4" customFormat="1" ht="16" x14ac:dyDescent="0.2">
      <c r="C4" s="8"/>
      <c r="D4" s="9"/>
      <c r="E4" s="10">
        <v>1</v>
      </c>
      <c r="F4" s="10">
        <v>2</v>
      </c>
      <c r="G4" s="10">
        <v>3</v>
      </c>
      <c r="H4" s="10">
        <v>4</v>
      </c>
      <c r="I4" s="10">
        <v>5</v>
      </c>
      <c r="J4" s="10">
        <v>6</v>
      </c>
      <c r="K4" s="10">
        <v>7</v>
      </c>
      <c r="L4" s="10">
        <v>8</v>
      </c>
      <c r="M4" s="10">
        <v>9</v>
      </c>
      <c r="N4" s="10">
        <v>10</v>
      </c>
      <c r="O4" s="10">
        <v>11</v>
      </c>
      <c r="P4" s="10">
        <v>12</v>
      </c>
      <c r="Q4" s="11"/>
      <c r="R4" s="11"/>
      <c r="S4" s="11"/>
    </row>
    <row r="5" spans="1:314" x14ac:dyDescent="0.15">
      <c r="A5" s="12" t="s">
        <v>58</v>
      </c>
      <c r="B5" s="12"/>
      <c r="C5" s="72"/>
      <c r="D5" s="50"/>
      <c r="E5" s="73" t="s">
        <v>108</v>
      </c>
      <c r="F5" s="73" t="s">
        <v>60</v>
      </c>
      <c r="G5" s="73" t="s">
        <v>61</v>
      </c>
      <c r="H5" s="73" t="s">
        <v>62</v>
      </c>
      <c r="I5" s="73" t="s">
        <v>63</v>
      </c>
      <c r="J5" s="73" t="s">
        <v>64</v>
      </c>
      <c r="K5" s="73" t="s">
        <v>65</v>
      </c>
      <c r="L5" s="73" t="s">
        <v>66</v>
      </c>
      <c r="M5" s="73" t="s">
        <v>67</v>
      </c>
      <c r="N5" s="73" t="s">
        <v>41</v>
      </c>
      <c r="O5" s="73" t="s">
        <v>42</v>
      </c>
      <c r="P5" s="73" t="s">
        <v>68</v>
      </c>
    </row>
    <row r="6" spans="1:314" s="18" customFormat="1" x14ac:dyDescent="0.15">
      <c r="A6" s="79" t="s">
        <v>125</v>
      </c>
      <c r="B6" s="80"/>
      <c r="C6" s="81"/>
      <c r="D6" s="87" t="s">
        <v>4</v>
      </c>
      <c r="E6" s="166">
        <f>T28*(1+$T$29)</f>
        <v>5557.6483903375502</v>
      </c>
      <c r="F6" s="91">
        <f t="shared" ref="F6:P6" si="0">E6*(1+$T$29)</f>
        <v>5898.0335583043579</v>
      </c>
      <c r="G6" s="91">
        <f t="shared" si="0"/>
        <v>6259.2660441355392</v>
      </c>
      <c r="H6" s="91">
        <f t="shared" si="0"/>
        <v>6642.6226680425461</v>
      </c>
      <c r="I6" s="91">
        <f t="shared" si="0"/>
        <v>7049.4584506970978</v>
      </c>
      <c r="J6" s="91">
        <f t="shared" si="0"/>
        <v>7481.2114027167609</v>
      </c>
      <c r="K6" s="91">
        <f t="shared" si="0"/>
        <v>7939.4076074885925</v>
      </c>
      <c r="L6" s="91">
        <f t="shared" si="0"/>
        <v>8425.6666152967173</v>
      </c>
      <c r="M6" s="91">
        <f t="shared" si="0"/>
        <v>8941.7071678200318</v>
      </c>
      <c r="N6" s="91">
        <f t="shared" si="0"/>
        <v>9489.3532732339754</v>
      </c>
      <c r="O6" s="91">
        <f t="shared" si="0"/>
        <v>10070.540653389549</v>
      </c>
      <c r="P6" s="92">
        <f t="shared" si="0"/>
        <v>10687.32358585793</v>
      </c>
    </row>
    <row r="7" spans="1:314" s="18" customFormat="1" x14ac:dyDescent="0.15">
      <c r="A7" s="57" t="s">
        <v>124</v>
      </c>
      <c r="B7" s="38"/>
      <c r="C7" s="82"/>
      <c r="D7" s="88" t="s">
        <v>4</v>
      </c>
      <c r="E7" s="93">
        <f>S30*(1+$T$29)</f>
        <v>761.0486130075783</v>
      </c>
      <c r="F7" s="75">
        <f t="shared" ref="F7:P7" si="1">E7*(1+$T$29)</f>
        <v>807.65999281704433</v>
      </c>
      <c r="G7" s="75">
        <f t="shared" si="1"/>
        <v>857.12614522658953</v>
      </c>
      <c r="H7" s="75">
        <f t="shared" si="1"/>
        <v>909.62191437580975</v>
      </c>
      <c r="I7" s="75">
        <f t="shared" si="1"/>
        <v>965.33285295360884</v>
      </c>
      <c r="J7" s="75">
        <f t="shared" si="1"/>
        <v>1024.4558780567738</v>
      </c>
      <c r="K7" s="75">
        <f t="shared" si="1"/>
        <v>1087.1999672174341</v>
      </c>
      <c r="L7" s="75">
        <f t="shared" si="1"/>
        <v>1153.7868970595966</v>
      </c>
      <c r="M7" s="75">
        <f t="shared" si="1"/>
        <v>1224.4520271956324</v>
      </c>
      <c r="N7" s="75">
        <f t="shared" si="1"/>
        <v>1299.4451321334873</v>
      </c>
      <c r="O7" s="75">
        <f t="shared" si="1"/>
        <v>1379.0312841350974</v>
      </c>
      <c r="P7" s="94">
        <f t="shared" si="1"/>
        <v>1463.4917901465794</v>
      </c>
    </row>
    <row r="8" spans="1:314" s="18" customFormat="1" x14ac:dyDescent="0.15">
      <c r="A8" s="57" t="s">
        <v>5</v>
      </c>
      <c r="B8" s="28"/>
      <c r="C8" s="82"/>
      <c r="D8" s="88" t="s">
        <v>4</v>
      </c>
      <c r="E8" s="93">
        <f t="shared" ref="E8:P8" si="2">E6*$E$16</f>
        <v>512.9709464281558</v>
      </c>
      <c r="F8" s="75">
        <f t="shared" si="2"/>
        <v>544.38849743149217</v>
      </c>
      <c r="G8" s="75">
        <f t="shared" si="2"/>
        <v>577.73025587371023</v>
      </c>
      <c r="H8" s="75">
        <f t="shared" si="2"/>
        <v>613.11407226032691</v>
      </c>
      <c r="I8" s="75">
        <f t="shared" si="2"/>
        <v>650.66501499934202</v>
      </c>
      <c r="J8" s="75">
        <f t="shared" si="2"/>
        <v>690.51581247075694</v>
      </c>
      <c r="K8" s="75">
        <f t="shared" si="2"/>
        <v>732.80732217119703</v>
      </c>
      <c r="L8" s="75">
        <f t="shared" si="2"/>
        <v>777.68902859188699</v>
      </c>
      <c r="M8" s="75">
        <f t="shared" si="2"/>
        <v>825.31957158978889</v>
      </c>
      <c r="N8" s="75">
        <f t="shared" si="2"/>
        <v>875.86730711949588</v>
      </c>
      <c r="O8" s="75">
        <f t="shared" si="2"/>
        <v>929.5109023078553</v>
      </c>
      <c r="P8" s="94">
        <f t="shared" si="2"/>
        <v>986.43996697468685</v>
      </c>
    </row>
    <row r="9" spans="1:314" s="18" customFormat="1" x14ac:dyDescent="0.15">
      <c r="A9" s="16" t="s">
        <v>112</v>
      </c>
      <c r="B9" s="17"/>
      <c r="C9" s="83"/>
      <c r="D9" s="89" t="s">
        <v>4</v>
      </c>
      <c r="E9" s="95">
        <f t="shared" ref="E9:P9" si="3">E7/$E$16-E6</f>
        <v>2687.7320322797659</v>
      </c>
      <c r="F9" s="76">
        <f t="shared" si="3"/>
        <v>2852.3455621403264</v>
      </c>
      <c r="G9" s="76">
        <f t="shared" si="3"/>
        <v>3027.0410547440888</v>
      </c>
      <c r="H9" s="76">
        <f t="shared" si="3"/>
        <v>3212.4359925837798</v>
      </c>
      <c r="I9" s="76">
        <f t="shared" si="3"/>
        <v>3409.185676644277</v>
      </c>
      <c r="J9" s="76">
        <f t="shared" si="3"/>
        <v>3617.9855426437371</v>
      </c>
      <c r="K9" s="76">
        <f t="shared" si="3"/>
        <v>3839.5736191358301</v>
      </c>
      <c r="L9" s="76">
        <f t="shared" si="3"/>
        <v>4074.7331361615361</v>
      </c>
      <c r="M9" s="76">
        <f t="shared" si="3"/>
        <v>4324.2952936711099</v>
      </c>
      <c r="N9" s="76">
        <f t="shared" si="3"/>
        <v>4589.1421995015316</v>
      </c>
      <c r="O9" s="76">
        <f t="shared" si="3"/>
        <v>4870.2099872940635</v>
      </c>
      <c r="P9" s="96">
        <f t="shared" si="3"/>
        <v>5168.492125372617</v>
      </c>
    </row>
    <row r="10" spans="1:314" s="18" customFormat="1" x14ac:dyDescent="0.15">
      <c r="A10" s="16" t="s">
        <v>113</v>
      </c>
      <c r="B10" s="38"/>
      <c r="C10" s="84"/>
      <c r="D10" s="98" t="s">
        <v>19</v>
      </c>
      <c r="E10" s="99">
        <f t="shared" ref="E10:P10" si="4">E9/E6</f>
        <v>0.48360958511744273</v>
      </c>
      <c r="F10" s="100">
        <f t="shared" si="4"/>
        <v>0.48360958511744295</v>
      </c>
      <c r="G10" s="100">
        <f t="shared" si="4"/>
        <v>0.48360958511744334</v>
      </c>
      <c r="H10" s="100">
        <f t="shared" si="4"/>
        <v>0.48360958511744329</v>
      </c>
      <c r="I10" s="100">
        <f t="shared" si="4"/>
        <v>0.48360958511744317</v>
      </c>
      <c r="J10" s="100">
        <f t="shared" si="4"/>
        <v>0.48360958511744306</v>
      </c>
      <c r="K10" s="100">
        <f t="shared" si="4"/>
        <v>0.48360958511744312</v>
      </c>
      <c r="L10" s="100">
        <f t="shared" si="4"/>
        <v>0.48360958511744306</v>
      </c>
      <c r="M10" s="100">
        <f t="shared" si="4"/>
        <v>0.48360958511744279</v>
      </c>
      <c r="N10" s="100">
        <f t="shared" si="4"/>
        <v>0.4836095851174429</v>
      </c>
      <c r="O10" s="100">
        <f t="shared" si="4"/>
        <v>0.48360958511744301</v>
      </c>
      <c r="P10" s="101">
        <f t="shared" si="4"/>
        <v>0.48360958511744301</v>
      </c>
    </row>
    <row r="11" spans="1:314" s="18" customFormat="1" x14ac:dyDescent="0.15">
      <c r="A11" s="16" t="s">
        <v>114</v>
      </c>
      <c r="B11" s="38"/>
      <c r="C11" s="84"/>
      <c r="D11" s="89" t="s">
        <v>4</v>
      </c>
      <c r="E11" s="167">
        <f>Inputs!D7*Arbitrage!E6</f>
        <v>138.94120975843876</v>
      </c>
      <c r="F11" s="74">
        <f t="shared" ref="F11:O11" si="5">$E$11*EXP($E$34*(F4-$E$4))</f>
        <v>181.23431065120263</v>
      </c>
      <c r="G11" s="74">
        <f t="shared" si="5"/>
        <v>236.40124779625862</v>
      </c>
      <c r="H11" s="74">
        <f t="shared" si="5"/>
        <v>308.36076104366066</v>
      </c>
      <c r="I11" s="74">
        <f t="shared" si="5"/>
        <v>402.22443763653638</v>
      </c>
      <c r="J11" s="74">
        <f t="shared" si="5"/>
        <v>524.65980977755123</v>
      </c>
      <c r="K11" s="74">
        <f t="shared" si="5"/>
        <v>684.36397751783943</v>
      </c>
      <c r="L11" s="74">
        <f t="shared" si="5"/>
        <v>892.68140039659943</v>
      </c>
      <c r="M11" s="74">
        <f t="shared" si="5"/>
        <v>1164.4097421729966</v>
      </c>
      <c r="N11" s="74">
        <f t="shared" si="5"/>
        <v>1518.8510111950459</v>
      </c>
      <c r="O11" s="74">
        <f t="shared" si="5"/>
        <v>1981.1826633321612</v>
      </c>
      <c r="P11" s="97">
        <f>P9*Inputs!D8</f>
        <v>2584.2460626863085</v>
      </c>
    </row>
    <row r="12" spans="1:314" s="18" customFormat="1" x14ac:dyDescent="0.15">
      <c r="A12" s="58" t="s">
        <v>115</v>
      </c>
      <c r="B12" s="85"/>
      <c r="C12" s="86"/>
      <c r="D12" s="90" t="s">
        <v>19</v>
      </c>
      <c r="E12" s="170">
        <f t="shared" ref="E12:P12" si="6">E11/E6</f>
        <v>2.5000000000000001E-2</v>
      </c>
      <c r="F12" s="171">
        <f t="shared" si="6"/>
        <v>3.0727921240127055E-2</v>
      </c>
      <c r="G12" s="171">
        <f t="shared" si="6"/>
        <v>3.7768205749578065E-2</v>
      </c>
      <c r="H12" s="171">
        <f t="shared" si="6"/>
        <v>4.6421538066157939E-2</v>
      </c>
      <c r="I12" s="171">
        <f t="shared" si="6"/>
        <v>5.7057494621698457E-2</v>
      </c>
      <c r="J12" s="171">
        <f t="shared" si="6"/>
        <v>7.0130328035780926E-2</v>
      </c>
      <c r="K12" s="171">
        <f t="shared" si="6"/>
        <v>8.619836785711002E-2</v>
      </c>
      <c r="L12" s="171">
        <f t="shared" si="6"/>
        <v>0.10594786634163104</v>
      </c>
      <c r="M12" s="171">
        <f t="shared" si="6"/>
        <v>0.13022230770020587</v>
      </c>
      <c r="N12" s="171">
        <f t="shared" si="6"/>
        <v>0.16005843258878072</v>
      </c>
      <c r="O12" s="171">
        <f t="shared" si="6"/>
        <v>0.19673051641624956</v>
      </c>
      <c r="P12" s="172">
        <f t="shared" si="6"/>
        <v>0.2418047925587215</v>
      </c>
    </row>
    <row r="13" spans="1:314" x14ac:dyDescent="0.15">
      <c r="A13" s="19"/>
      <c r="B13" s="19"/>
      <c r="C13" s="20"/>
      <c r="D13" s="21"/>
      <c r="E13" s="22"/>
      <c r="F13" s="22"/>
      <c r="G13" s="77"/>
      <c r="H13" s="77"/>
      <c r="I13" s="77"/>
      <c r="J13" s="77"/>
      <c r="K13" s="77"/>
      <c r="L13" s="77"/>
      <c r="M13" s="77"/>
      <c r="N13" s="77"/>
    </row>
    <row r="14" spans="1:314" x14ac:dyDescent="0.15">
      <c r="E14" s="25"/>
      <c r="F14" s="25"/>
      <c r="G14" s="25"/>
      <c r="H14" s="25"/>
      <c r="I14" s="25"/>
    </row>
    <row r="15" spans="1:314" x14ac:dyDescent="0.15">
      <c r="A15" s="12" t="s">
        <v>7</v>
      </c>
      <c r="B15" s="12"/>
      <c r="C15" s="13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  <c r="IV15" s="27"/>
      <c r="IW15" s="27"/>
      <c r="IX15" s="27"/>
      <c r="IY15" s="27"/>
      <c r="IZ15" s="27"/>
      <c r="JA15" s="27"/>
      <c r="JB15" s="27"/>
      <c r="JC15" s="27"/>
      <c r="JD15" s="27"/>
      <c r="JE15" s="27"/>
      <c r="JF15" s="27"/>
      <c r="JG15" s="27"/>
      <c r="JH15" s="27"/>
      <c r="JI15" s="27"/>
      <c r="JJ15" s="27"/>
      <c r="JK15" s="27"/>
      <c r="JL15" s="27"/>
      <c r="JM15" s="27"/>
      <c r="JN15" s="27"/>
      <c r="JO15" s="27"/>
      <c r="JP15" s="27"/>
      <c r="JQ15" s="27"/>
      <c r="JR15" s="27"/>
      <c r="JS15" s="27"/>
      <c r="JT15" s="27"/>
      <c r="JU15" s="27"/>
      <c r="JV15" s="27"/>
      <c r="JW15" s="27"/>
      <c r="JX15" s="27"/>
      <c r="JY15" s="27"/>
      <c r="JZ15" s="27"/>
      <c r="KA15" s="27"/>
      <c r="KB15" s="27"/>
      <c r="KC15" s="27"/>
      <c r="KD15" s="27"/>
      <c r="KE15" s="27"/>
      <c r="KF15" s="27"/>
      <c r="KG15" s="27"/>
      <c r="KH15" s="27"/>
      <c r="KI15" s="27"/>
      <c r="KJ15" s="27"/>
      <c r="KK15" s="27"/>
      <c r="KL15" s="27"/>
      <c r="KM15" s="27"/>
      <c r="KN15" s="27"/>
      <c r="KO15" s="27"/>
      <c r="KP15" s="27"/>
      <c r="KQ15" s="27"/>
      <c r="KR15" s="27"/>
      <c r="KS15" s="27"/>
      <c r="KT15" s="27"/>
      <c r="KU15" s="27"/>
      <c r="KV15" s="27"/>
      <c r="KW15" s="27"/>
      <c r="KX15" s="27"/>
      <c r="KY15" s="27"/>
      <c r="KZ15" s="27"/>
      <c r="LA15" s="27"/>
      <c r="LB15" s="27"/>
    </row>
    <row r="16" spans="1:314" s="15" customFormat="1" x14ac:dyDescent="0.15">
      <c r="A16" s="17" t="s">
        <v>8</v>
      </c>
      <c r="B16" s="28"/>
      <c r="C16" s="29" t="s">
        <v>9</v>
      </c>
      <c r="D16" s="30" t="s">
        <v>10</v>
      </c>
      <c r="E16" s="173">
        <v>9.2299999999999993E-2</v>
      </c>
      <c r="F16" s="31"/>
      <c r="G16" s="31"/>
      <c r="H16" s="31"/>
      <c r="I16" s="31"/>
      <c r="J16" s="31"/>
    </row>
    <row r="17" spans="1:342" x14ac:dyDescent="0.15">
      <c r="A17" s="17"/>
      <c r="B17" s="28"/>
      <c r="C17" s="32"/>
      <c r="D17" s="21"/>
      <c r="E17" s="33">
        <v>42562</v>
      </c>
      <c r="F17" s="33">
        <v>42563</v>
      </c>
      <c r="G17" s="33">
        <v>42564</v>
      </c>
      <c r="H17" s="33">
        <v>42565</v>
      </c>
      <c r="I17" s="33">
        <v>42566</v>
      </c>
      <c r="J17" s="33">
        <v>42569</v>
      </c>
      <c r="K17" s="33">
        <v>42570</v>
      </c>
      <c r="L17" s="33">
        <v>42571</v>
      </c>
      <c r="M17" s="33">
        <v>42572</v>
      </c>
      <c r="N17" s="33">
        <v>42573</v>
      </c>
      <c r="O17" s="33">
        <v>42576</v>
      </c>
      <c r="P17" s="33">
        <v>42577</v>
      </c>
      <c r="Q17" s="33">
        <v>42578</v>
      </c>
      <c r="R17" s="33">
        <v>42579</v>
      </c>
      <c r="S17" s="33">
        <v>42580</v>
      </c>
      <c r="T17" s="33">
        <v>42583</v>
      </c>
      <c r="U17" s="33">
        <v>42584</v>
      </c>
      <c r="V17" s="33">
        <v>42585</v>
      </c>
      <c r="W17" s="33">
        <v>42586</v>
      </c>
      <c r="X17" s="33">
        <v>42587</v>
      </c>
      <c r="Y17" s="33">
        <v>42590</v>
      </c>
      <c r="Z17" s="33">
        <v>42591</v>
      </c>
      <c r="AA17" s="33">
        <v>42592</v>
      </c>
      <c r="AB17" s="33">
        <v>42593</v>
      </c>
      <c r="AC17" s="33">
        <v>42594</v>
      </c>
      <c r="AD17" s="33">
        <v>42597</v>
      </c>
      <c r="AE17" s="33">
        <v>42598</v>
      </c>
      <c r="AF17" s="33">
        <v>42599</v>
      </c>
      <c r="AG17" s="33">
        <v>42600</v>
      </c>
      <c r="AH17" s="33">
        <v>42601</v>
      </c>
      <c r="AI17" s="33">
        <v>42604</v>
      </c>
      <c r="AJ17" s="33">
        <v>42605</v>
      </c>
      <c r="AK17" s="33">
        <v>42606</v>
      </c>
      <c r="AL17" s="33">
        <v>42607</v>
      </c>
      <c r="AM17" s="33">
        <v>42608</v>
      </c>
      <c r="AN17" s="33">
        <v>42611</v>
      </c>
      <c r="AO17" s="33">
        <v>42612</v>
      </c>
      <c r="AP17" s="33">
        <v>42613</v>
      </c>
      <c r="AQ17" s="33">
        <v>42614</v>
      </c>
      <c r="AR17" s="33">
        <v>42615</v>
      </c>
      <c r="AS17" s="33">
        <v>42619</v>
      </c>
      <c r="AT17" s="33">
        <v>42620</v>
      </c>
      <c r="AU17" s="33">
        <v>42621</v>
      </c>
      <c r="AV17" s="33">
        <v>42622</v>
      </c>
      <c r="AW17" s="33">
        <v>42625</v>
      </c>
      <c r="AX17" s="33">
        <v>42626</v>
      </c>
      <c r="AY17" s="33">
        <v>42627</v>
      </c>
      <c r="AZ17" s="33">
        <v>42628</v>
      </c>
      <c r="BA17" s="33">
        <v>42629</v>
      </c>
      <c r="BB17" s="33">
        <v>42632</v>
      </c>
      <c r="BC17" s="33">
        <v>42633</v>
      </c>
      <c r="BD17" s="33">
        <v>42634</v>
      </c>
      <c r="BE17" s="33">
        <v>42635</v>
      </c>
      <c r="BF17" s="33">
        <v>42636</v>
      </c>
      <c r="BG17" s="33">
        <v>42639</v>
      </c>
      <c r="BH17" s="33">
        <v>42640</v>
      </c>
      <c r="BI17" s="33">
        <v>42641</v>
      </c>
      <c r="BJ17" s="33">
        <v>42642</v>
      </c>
      <c r="BK17" s="33">
        <v>42643</v>
      </c>
      <c r="BL17" s="33">
        <v>42646</v>
      </c>
      <c r="BM17" s="33">
        <v>42647</v>
      </c>
      <c r="BN17" s="33">
        <v>42648</v>
      </c>
      <c r="BO17" s="33">
        <v>42649</v>
      </c>
      <c r="BP17" s="33">
        <v>42650</v>
      </c>
      <c r="BQ17" s="33">
        <v>42653</v>
      </c>
      <c r="BR17" s="33">
        <v>42654</v>
      </c>
      <c r="BS17" s="33">
        <v>42655</v>
      </c>
      <c r="BT17" s="33">
        <v>42656</v>
      </c>
      <c r="BU17" s="33">
        <v>42657</v>
      </c>
      <c r="BV17" s="33">
        <v>42660</v>
      </c>
      <c r="BW17" s="33">
        <v>42661</v>
      </c>
      <c r="BX17" s="33">
        <v>42662</v>
      </c>
      <c r="BY17" s="33">
        <v>42663</v>
      </c>
      <c r="BZ17" s="33">
        <v>42664</v>
      </c>
      <c r="CA17" s="33">
        <v>42667</v>
      </c>
      <c r="CB17" s="33">
        <v>42668</v>
      </c>
      <c r="CC17" s="33">
        <v>42669</v>
      </c>
      <c r="CD17" s="33">
        <v>42670</v>
      </c>
      <c r="CE17" s="33">
        <v>42671</v>
      </c>
      <c r="CF17" s="33">
        <v>42674</v>
      </c>
      <c r="CG17" s="33">
        <v>42675</v>
      </c>
      <c r="CH17" s="33">
        <v>42676</v>
      </c>
      <c r="CI17" s="33">
        <v>42677</v>
      </c>
      <c r="CJ17" s="33">
        <v>42678</v>
      </c>
      <c r="CK17" s="33">
        <v>42681</v>
      </c>
      <c r="CL17" s="33">
        <v>42682</v>
      </c>
      <c r="CM17" s="33">
        <v>42683</v>
      </c>
      <c r="CN17" s="33">
        <v>42684</v>
      </c>
      <c r="CO17" s="33">
        <v>42685</v>
      </c>
      <c r="CP17" s="33">
        <v>42688</v>
      </c>
      <c r="CQ17" s="33">
        <v>42689</v>
      </c>
      <c r="CR17" s="33">
        <v>42690</v>
      </c>
      <c r="CS17" s="33">
        <v>42691</v>
      </c>
      <c r="CT17" s="33">
        <v>42692</v>
      </c>
      <c r="CU17" s="33">
        <v>42695</v>
      </c>
      <c r="CV17" s="33">
        <v>42696</v>
      </c>
      <c r="CW17" s="33">
        <v>42697</v>
      </c>
      <c r="CX17" s="33">
        <v>42699</v>
      </c>
      <c r="CY17" s="33">
        <v>42702</v>
      </c>
      <c r="CZ17" s="33">
        <v>42703</v>
      </c>
      <c r="DA17" s="33">
        <v>42704</v>
      </c>
      <c r="DB17" s="33">
        <v>42705</v>
      </c>
      <c r="DC17" s="33">
        <v>42706</v>
      </c>
      <c r="DD17" s="33">
        <v>42709</v>
      </c>
      <c r="DE17" s="33">
        <v>42710</v>
      </c>
      <c r="DF17" s="33">
        <v>42711</v>
      </c>
      <c r="DG17" s="33">
        <v>42712</v>
      </c>
      <c r="DH17" s="33">
        <v>42713</v>
      </c>
      <c r="DI17" s="33">
        <v>42716</v>
      </c>
      <c r="DJ17" s="33">
        <v>42717</v>
      </c>
      <c r="DK17" s="33">
        <v>42718</v>
      </c>
      <c r="DL17" s="33">
        <v>42719</v>
      </c>
      <c r="DM17" s="33">
        <v>42720</v>
      </c>
      <c r="DN17" s="33">
        <v>42723</v>
      </c>
      <c r="DO17" s="33">
        <v>42724</v>
      </c>
      <c r="DP17" s="33">
        <v>42725</v>
      </c>
      <c r="DQ17" s="33">
        <v>42726</v>
      </c>
      <c r="DR17" s="33">
        <v>42727</v>
      </c>
      <c r="DS17" s="33">
        <v>42731</v>
      </c>
      <c r="DT17" s="33">
        <v>42732</v>
      </c>
      <c r="DU17" s="33">
        <v>42733</v>
      </c>
      <c r="DV17" s="33">
        <v>42734</v>
      </c>
      <c r="DW17" s="33">
        <v>42738</v>
      </c>
      <c r="DX17" s="33">
        <v>42739</v>
      </c>
      <c r="DY17" s="33">
        <v>42740</v>
      </c>
      <c r="DZ17" s="33">
        <v>42741</v>
      </c>
      <c r="EA17" s="33">
        <v>42744</v>
      </c>
      <c r="EB17" s="33">
        <v>42745</v>
      </c>
      <c r="EC17" s="33">
        <v>42746</v>
      </c>
      <c r="ED17" s="33">
        <v>42747</v>
      </c>
      <c r="EE17" s="33">
        <v>42748</v>
      </c>
      <c r="EF17" s="33">
        <v>42752</v>
      </c>
      <c r="EG17" s="33">
        <v>42753</v>
      </c>
      <c r="EH17" s="33">
        <v>42754</v>
      </c>
      <c r="EI17" s="33">
        <v>42755</v>
      </c>
      <c r="EJ17" s="33">
        <v>42758</v>
      </c>
      <c r="EK17" s="33">
        <v>42759</v>
      </c>
      <c r="EL17" s="33">
        <v>42760</v>
      </c>
      <c r="EM17" s="33">
        <v>42761</v>
      </c>
      <c r="EN17" s="33">
        <v>42762</v>
      </c>
      <c r="EO17" s="33">
        <v>42765</v>
      </c>
      <c r="EP17" s="33">
        <v>42766</v>
      </c>
      <c r="EQ17" s="33">
        <v>42767</v>
      </c>
      <c r="ER17" s="33">
        <v>42768</v>
      </c>
      <c r="ES17" s="33">
        <v>42769</v>
      </c>
      <c r="ET17" s="33">
        <v>42772</v>
      </c>
      <c r="EU17" s="33">
        <v>42773</v>
      </c>
      <c r="EV17" s="33">
        <v>42774</v>
      </c>
      <c r="EW17" s="33">
        <v>42775</v>
      </c>
      <c r="EX17" s="33">
        <v>42776</v>
      </c>
      <c r="EY17" s="33">
        <v>42779</v>
      </c>
      <c r="EZ17" s="33">
        <v>42780</v>
      </c>
      <c r="FA17" s="33">
        <v>42781</v>
      </c>
      <c r="FB17" s="33">
        <v>42782</v>
      </c>
      <c r="FC17" s="33">
        <v>42783</v>
      </c>
      <c r="FD17" s="33">
        <v>42787</v>
      </c>
      <c r="FE17" s="33">
        <v>42788</v>
      </c>
      <c r="FF17" s="33">
        <v>42789</v>
      </c>
      <c r="FG17" s="33">
        <v>42790</v>
      </c>
      <c r="FH17" s="33">
        <v>42793</v>
      </c>
      <c r="FI17" s="33">
        <v>42794</v>
      </c>
      <c r="FJ17" s="33">
        <v>42795</v>
      </c>
      <c r="FK17" s="33">
        <v>42796</v>
      </c>
      <c r="FL17" s="33">
        <v>42797</v>
      </c>
      <c r="FM17" s="33">
        <v>42800</v>
      </c>
      <c r="FN17" s="33">
        <v>42801</v>
      </c>
      <c r="FO17" s="33">
        <v>42802</v>
      </c>
      <c r="FP17" s="33">
        <v>42803</v>
      </c>
      <c r="FQ17" s="33">
        <v>42804</v>
      </c>
      <c r="FR17" s="33">
        <v>42807</v>
      </c>
      <c r="FS17" s="33">
        <v>42808</v>
      </c>
      <c r="FT17" s="33">
        <v>42809</v>
      </c>
      <c r="FU17" s="33">
        <v>42810</v>
      </c>
      <c r="FV17" s="33">
        <v>42811</v>
      </c>
      <c r="FW17" s="33">
        <v>42814</v>
      </c>
      <c r="FX17" s="33">
        <v>42815</v>
      </c>
      <c r="FY17" s="33">
        <v>42816</v>
      </c>
      <c r="FZ17" s="33">
        <v>42817</v>
      </c>
      <c r="GA17" s="33">
        <v>42818</v>
      </c>
      <c r="GB17" s="33">
        <v>42821</v>
      </c>
      <c r="GC17" s="33">
        <v>42822</v>
      </c>
      <c r="GD17" s="33">
        <v>42823</v>
      </c>
      <c r="GE17" s="33">
        <v>42824</v>
      </c>
      <c r="GF17" s="33">
        <v>42825</v>
      </c>
      <c r="GG17" s="33">
        <v>42828</v>
      </c>
      <c r="GH17" s="33">
        <v>42829</v>
      </c>
      <c r="GI17" s="33">
        <v>42830</v>
      </c>
      <c r="GJ17" s="33">
        <v>42831</v>
      </c>
      <c r="GK17" s="33">
        <v>42832</v>
      </c>
      <c r="GL17" s="33">
        <v>42835</v>
      </c>
      <c r="GM17" s="33">
        <v>42836</v>
      </c>
      <c r="GN17" s="33">
        <v>42837</v>
      </c>
      <c r="GO17" s="33">
        <v>42838</v>
      </c>
      <c r="GP17" s="33">
        <v>42842</v>
      </c>
      <c r="GQ17" s="33">
        <v>42843</v>
      </c>
      <c r="GR17" s="33">
        <v>42844</v>
      </c>
      <c r="GS17" s="33">
        <v>42845</v>
      </c>
      <c r="GT17" s="33">
        <v>42846</v>
      </c>
      <c r="GU17" s="33">
        <v>42849</v>
      </c>
      <c r="GV17" s="33">
        <v>42850</v>
      </c>
      <c r="GW17" s="33">
        <v>42851</v>
      </c>
      <c r="GX17" s="33">
        <v>42852</v>
      </c>
      <c r="GY17" s="33">
        <v>42853</v>
      </c>
      <c r="GZ17" s="33">
        <v>42856</v>
      </c>
      <c r="HA17" s="33">
        <v>42857</v>
      </c>
      <c r="HB17" s="33">
        <v>42858</v>
      </c>
      <c r="HC17" s="33">
        <v>42859</v>
      </c>
      <c r="HD17" s="33">
        <v>42860</v>
      </c>
      <c r="HE17" s="33">
        <v>42863</v>
      </c>
      <c r="HF17" s="33">
        <v>42864</v>
      </c>
      <c r="HG17" s="33">
        <v>42865</v>
      </c>
      <c r="HH17" s="33">
        <v>42866</v>
      </c>
      <c r="HI17" s="33">
        <v>42867</v>
      </c>
      <c r="HJ17" s="33">
        <v>42870</v>
      </c>
      <c r="HK17" s="33">
        <v>42871</v>
      </c>
      <c r="HL17" s="33">
        <v>42872</v>
      </c>
      <c r="HM17" s="33">
        <v>42873</v>
      </c>
      <c r="HN17" s="33">
        <v>42874</v>
      </c>
      <c r="HO17" s="33">
        <v>42877</v>
      </c>
      <c r="HP17" s="33">
        <v>42878</v>
      </c>
      <c r="HQ17" s="33">
        <v>42879</v>
      </c>
      <c r="HR17" s="33">
        <v>42880</v>
      </c>
      <c r="HS17" s="33">
        <v>42881</v>
      </c>
      <c r="HT17" s="33">
        <v>42885</v>
      </c>
      <c r="HU17" s="33">
        <v>42886</v>
      </c>
      <c r="HV17" s="33">
        <v>42887</v>
      </c>
      <c r="HW17" s="33">
        <v>42888</v>
      </c>
      <c r="HX17" s="33">
        <v>42891</v>
      </c>
      <c r="HY17" s="33">
        <v>42892</v>
      </c>
      <c r="HZ17" s="33">
        <v>42893</v>
      </c>
      <c r="IA17" s="33">
        <v>42894</v>
      </c>
      <c r="IB17" s="33">
        <v>42895</v>
      </c>
      <c r="IC17" s="33">
        <v>42898</v>
      </c>
      <c r="ID17" s="33">
        <v>42899</v>
      </c>
      <c r="IE17" s="33">
        <v>42900</v>
      </c>
      <c r="IF17" s="33">
        <v>42901</v>
      </c>
      <c r="IG17" s="33">
        <v>42902</v>
      </c>
      <c r="IH17" s="33">
        <v>42905</v>
      </c>
      <c r="II17" s="33">
        <v>42906</v>
      </c>
      <c r="IJ17" s="33">
        <v>42907</v>
      </c>
      <c r="IK17" s="33">
        <v>42908</v>
      </c>
      <c r="IL17" s="33">
        <v>42909</v>
      </c>
      <c r="IM17" s="33">
        <v>42912</v>
      </c>
      <c r="IN17" s="33">
        <v>42913</v>
      </c>
      <c r="IO17" s="33">
        <v>42914</v>
      </c>
      <c r="IP17" s="33">
        <v>42915</v>
      </c>
      <c r="IQ17" s="33">
        <v>42916</v>
      </c>
      <c r="IR17" s="33">
        <v>42919</v>
      </c>
      <c r="IS17" s="33">
        <v>42921</v>
      </c>
      <c r="IT17" s="33">
        <v>42922</v>
      </c>
      <c r="IU17" s="33">
        <v>42923</v>
      </c>
      <c r="IV17" s="33">
        <v>42926</v>
      </c>
      <c r="IW17" s="33">
        <v>42927</v>
      </c>
      <c r="IX17" s="33">
        <v>42928</v>
      </c>
      <c r="IY17" s="33">
        <v>42929</v>
      </c>
      <c r="IZ17" s="33">
        <v>42930</v>
      </c>
      <c r="JA17" s="33">
        <v>42933</v>
      </c>
      <c r="JB17" s="33">
        <v>42934</v>
      </c>
      <c r="JC17" s="33">
        <v>42935</v>
      </c>
      <c r="JD17" s="33">
        <v>42936</v>
      </c>
      <c r="JE17" s="33">
        <v>42937</v>
      </c>
      <c r="JF17" s="33">
        <v>42940</v>
      </c>
      <c r="JG17" s="33">
        <v>42941</v>
      </c>
      <c r="JH17" s="33">
        <v>42942</v>
      </c>
      <c r="JI17" s="33">
        <v>42943</v>
      </c>
      <c r="JJ17" s="33">
        <v>42944</v>
      </c>
      <c r="JK17" s="33">
        <v>42947</v>
      </c>
      <c r="JL17" s="33">
        <v>42948</v>
      </c>
      <c r="JM17" s="33">
        <v>42949</v>
      </c>
      <c r="JN17" s="33">
        <v>42950</v>
      </c>
      <c r="JO17" s="33">
        <v>42951</v>
      </c>
      <c r="JP17" s="33">
        <v>42954</v>
      </c>
      <c r="JQ17" s="33">
        <v>42955</v>
      </c>
      <c r="JR17" s="33">
        <v>42956</v>
      </c>
      <c r="JS17" s="33">
        <v>42957</v>
      </c>
      <c r="JT17" s="33">
        <v>42958</v>
      </c>
      <c r="JU17" s="33">
        <v>42961</v>
      </c>
      <c r="JV17" s="33">
        <v>42962</v>
      </c>
      <c r="JW17" s="33">
        <v>42963</v>
      </c>
      <c r="JX17" s="33">
        <v>42964</v>
      </c>
      <c r="JY17" s="33">
        <v>42965</v>
      </c>
      <c r="JZ17" s="33">
        <v>42968</v>
      </c>
      <c r="KA17" s="33">
        <v>42969</v>
      </c>
      <c r="KB17" s="33">
        <v>42970</v>
      </c>
      <c r="KC17" s="33">
        <v>42971</v>
      </c>
      <c r="KD17" s="33">
        <v>42972</v>
      </c>
      <c r="KE17" s="33">
        <v>42975</v>
      </c>
      <c r="KF17" s="33">
        <v>42976</v>
      </c>
      <c r="KG17" s="33">
        <v>42977</v>
      </c>
      <c r="KH17" s="33">
        <v>42978</v>
      </c>
      <c r="KI17" s="33">
        <v>42979</v>
      </c>
      <c r="KJ17" s="33">
        <v>42983</v>
      </c>
      <c r="KK17" s="33">
        <v>42984</v>
      </c>
      <c r="KL17" s="33">
        <v>42985</v>
      </c>
      <c r="KM17" s="33">
        <v>42986</v>
      </c>
      <c r="KN17" s="33">
        <v>42989</v>
      </c>
      <c r="KO17" s="33">
        <v>42990</v>
      </c>
      <c r="KP17" s="33">
        <v>42991</v>
      </c>
      <c r="KQ17" s="33">
        <v>42992</v>
      </c>
      <c r="KR17" s="33">
        <v>42993</v>
      </c>
      <c r="KS17" s="33">
        <v>42996</v>
      </c>
      <c r="KT17" s="33">
        <v>42997</v>
      </c>
      <c r="KU17" s="33">
        <v>42998</v>
      </c>
      <c r="KV17" s="33">
        <v>42999</v>
      </c>
      <c r="KW17" s="33">
        <v>43000</v>
      </c>
      <c r="KX17" s="33">
        <v>43003</v>
      </c>
      <c r="KY17" s="33">
        <v>43004</v>
      </c>
      <c r="KZ17" s="33">
        <v>43005</v>
      </c>
      <c r="LA17" s="33">
        <v>43006</v>
      </c>
      <c r="LB17" s="33">
        <v>43007</v>
      </c>
      <c r="LC17" s="33">
        <v>43008</v>
      </c>
      <c r="LD17" s="33">
        <v>43009</v>
      </c>
      <c r="LE17" s="33">
        <v>43010</v>
      </c>
      <c r="LF17" s="33">
        <v>43011</v>
      </c>
      <c r="LG17" s="33">
        <v>43012</v>
      </c>
      <c r="LH17" s="33">
        <v>43013</v>
      </c>
      <c r="LI17" s="33">
        <v>43014</v>
      </c>
      <c r="LJ17" s="33">
        <v>43015</v>
      </c>
      <c r="LK17" s="33">
        <v>43016</v>
      </c>
      <c r="LL17" s="33">
        <v>43017</v>
      </c>
      <c r="LM17" s="33">
        <v>43018</v>
      </c>
      <c r="LN17" s="33">
        <v>43019</v>
      </c>
      <c r="LO17" s="33">
        <v>43020</v>
      </c>
      <c r="LP17" s="33">
        <v>43021</v>
      </c>
      <c r="LQ17" s="33">
        <v>43022</v>
      </c>
      <c r="LR17" s="33">
        <v>43023</v>
      </c>
      <c r="LS17" s="33">
        <v>43024</v>
      </c>
      <c r="LT17" s="33">
        <v>43025</v>
      </c>
      <c r="LU17" s="33">
        <v>43026</v>
      </c>
      <c r="LV17" s="33">
        <v>43027</v>
      </c>
      <c r="LW17" s="33">
        <v>43028</v>
      </c>
      <c r="LX17" s="33">
        <v>43029</v>
      </c>
      <c r="LY17" s="33">
        <v>43030</v>
      </c>
      <c r="LZ17" s="33">
        <v>43031</v>
      </c>
      <c r="MA17" s="33">
        <v>43032</v>
      </c>
      <c r="MB17" s="33">
        <v>43033</v>
      </c>
      <c r="MC17" s="33">
        <v>43034</v>
      </c>
      <c r="MD17" s="33">
        <v>43035</v>
      </c>
    </row>
    <row r="18" spans="1:342" x14ac:dyDescent="0.15">
      <c r="A18" s="17"/>
      <c r="B18" s="28"/>
      <c r="C18" s="32"/>
      <c r="D18" s="21"/>
      <c r="E18" s="42" t="str">
        <f t="shared" ref="E18:BK18" si="7">CONCATENATE("0",E25,".",E24)</f>
        <v>07.2016</v>
      </c>
      <c r="F18" s="42" t="str">
        <f t="shared" si="7"/>
        <v>07.2016</v>
      </c>
      <c r="G18" s="42" t="str">
        <f t="shared" si="7"/>
        <v>07.2016</v>
      </c>
      <c r="H18" s="42" t="str">
        <f t="shared" si="7"/>
        <v>07.2016</v>
      </c>
      <c r="I18" s="42" t="str">
        <f t="shared" si="7"/>
        <v>07.2016</v>
      </c>
      <c r="J18" s="42" t="str">
        <f t="shared" si="7"/>
        <v>07.2016</v>
      </c>
      <c r="K18" s="42" t="str">
        <f t="shared" si="7"/>
        <v>07.2016</v>
      </c>
      <c r="L18" s="42" t="str">
        <f t="shared" si="7"/>
        <v>07.2016</v>
      </c>
      <c r="M18" s="42" t="str">
        <f t="shared" si="7"/>
        <v>07.2016</v>
      </c>
      <c r="N18" s="42" t="str">
        <f t="shared" si="7"/>
        <v>07.2016</v>
      </c>
      <c r="O18" s="42" t="str">
        <f t="shared" si="7"/>
        <v>07.2016</v>
      </c>
      <c r="P18" s="42" t="str">
        <f t="shared" si="7"/>
        <v>07.2016</v>
      </c>
      <c r="Q18" s="42" t="str">
        <f t="shared" si="7"/>
        <v>07.2016</v>
      </c>
      <c r="R18" s="42" t="str">
        <f t="shared" si="7"/>
        <v>07.2016</v>
      </c>
      <c r="S18" s="42" t="str">
        <f t="shared" si="7"/>
        <v>07.2016</v>
      </c>
      <c r="T18" s="42" t="str">
        <f t="shared" si="7"/>
        <v>08.2016</v>
      </c>
      <c r="U18" s="42" t="str">
        <f t="shared" si="7"/>
        <v>08.2016</v>
      </c>
      <c r="V18" s="42" t="str">
        <f t="shared" si="7"/>
        <v>08.2016</v>
      </c>
      <c r="W18" s="42" t="str">
        <f t="shared" si="7"/>
        <v>08.2016</v>
      </c>
      <c r="X18" s="42" t="str">
        <f t="shared" si="7"/>
        <v>08.2016</v>
      </c>
      <c r="Y18" s="42" t="str">
        <f t="shared" si="7"/>
        <v>08.2016</v>
      </c>
      <c r="Z18" s="42" t="str">
        <f t="shared" si="7"/>
        <v>08.2016</v>
      </c>
      <c r="AA18" s="42" t="str">
        <f t="shared" si="7"/>
        <v>08.2016</v>
      </c>
      <c r="AB18" s="42" t="str">
        <f t="shared" si="7"/>
        <v>08.2016</v>
      </c>
      <c r="AC18" s="42" t="str">
        <f t="shared" si="7"/>
        <v>08.2016</v>
      </c>
      <c r="AD18" s="42" t="str">
        <f t="shared" si="7"/>
        <v>08.2016</v>
      </c>
      <c r="AE18" s="42" t="str">
        <f t="shared" si="7"/>
        <v>08.2016</v>
      </c>
      <c r="AF18" s="42" t="str">
        <f t="shared" si="7"/>
        <v>08.2016</v>
      </c>
      <c r="AG18" s="42" t="str">
        <f t="shared" si="7"/>
        <v>08.2016</v>
      </c>
      <c r="AH18" s="42" t="str">
        <f t="shared" si="7"/>
        <v>08.2016</v>
      </c>
      <c r="AI18" s="42" t="str">
        <f t="shared" si="7"/>
        <v>08.2016</v>
      </c>
      <c r="AJ18" s="42" t="str">
        <f t="shared" si="7"/>
        <v>08.2016</v>
      </c>
      <c r="AK18" s="42" t="str">
        <f t="shared" si="7"/>
        <v>08.2016</v>
      </c>
      <c r="AL18" s="42" t="str">
        <f t="shared" si="7"/>
        <v>08.2016</v>
      </c>
      <c r="AM18" s="42" t="str">
        <f t="shared" si="7"/>
        <v>08.2016</v>
      </c>
      <c r="AN18" s="42" t="str">
        <f t="shared" si="7"/>
        <v>08.2016</v>
      </c>
      <c r="AO18" s="42" t="str">
        <f t="shared" si="7"/>
        <v>08.2016</v>
      </c>
      <c r="AP18" s="42" t="str">
        <f t="shared" si="7"/>
        <v>08.2016</v>
      </c>
      <c r="AQ18" s="42" t="str">
        <f t="shared" si="7"/>
        <v>09.2016</v>
      </c>
      <c r="AR18" s="42" t="str">
        <f t="shared" si="7"/>
        <v>09.2016</v>
      </c>
      <c r="AS18" s="42" t="str">
        <f t="shared" si="7"/>
        <v>09.2016</v>
      </c>
      <c r="AT18" s="42" t="str">
        <f t="shared" si="7"/>
        <v>09.2016</v>
      </c>
      <c r="AU18" s="42" t="str">
        <f t="shared" si="7"/>
        <v>09.2016</v>
      </c>
      <c r="AV18" s="42" t="str">
        <f t="shared" si="7"/>
        <v>09.2016</v>
      </c>
      <c r="AW18" s="42" t="str">
        <f t="shared" si="7"/>
        <v>09.2016</v>
      </c>
      <c r="AX18" s="42" t="str">
        <f t="shared" si="7"/>
        <v>09.2016</v>
      </c>
      <c r="AY18" s="42" t="str">
        <f t="shared" si="7"/>
        <v>09.2016</v>
      </c>
      <c r="AZ18" s="42" t="str">
        <f t="shared" si="7"/>
        <v>09.2016</v>
      </c>
      <c r="BA18" s="42" t="str">
        <f t="shared" si="7"/>
        <v>09.2016</v>
      </c>
      <c r="BB18" s="42" t="str">
        <f t="shared" si="7"/>
        <v>09.2016</v>
      </c>
      <c r="BC18" s="42" t="str">
        <f t="shared" si="7"/>
        <v>09.2016</v>
      </c>
      <c r="BD18" s="42" t="str">
        <f t="shared" si="7"/>
        <v>09.2016</v>
      </c>
      <c r="BE18" s="42" t="str">
        <f t="shared" si="7"/>
        <v>09.2016</v>
      </c>
      <c r="BF18" s="42" t="str">
        <f t="shared" si="7"/>
        <v>09.2016</v>
      </c>
      <c r="BG18" s="42" t="str">
        <f t="shared" si="7"/>
        <v>09.2016</v>
      </c>
      <c r="BH18" s="42" t="str">
        <f t="shared" si="7"/>
        <v>09.2016</v>
      </c>
      <c r="BI18" s="42" t="str">
        <f t="shared" si="7"/>
        <v>09.2016</v>
      </c>
      <c r="BJ18" s="42" t="str">
        <f t="shared" si="7"/>
        <v>09.2016</v>
      </c>
      <c r="BK18" s="42" t="str">
        <f t="shared" si="7"/>
        <v>09.2016</v>
      </c>
      <c r="BL18" s="42" t="str">
        <f>CONCATENATE(BL25,".",BL24)</f>
        <v>10.2016</v>
      </c>
      <c r="BM18" s="42" t="str">
        <f t="shared" ref="BM18:DV18" si="8">CONCATENATE(BM25,".",BM24)</f>
        <v>10.2016</v>
      </c>
      <c r="BN18" s="42" t="str">
        <f t="shared" si="8"/>
        <v>10.2016</v>
      </c>
      <c r="BO18" s="42" t="str">
        <f t="shared" si="8"/>
        <v>10.2016</v>
      </c>
      <c r="BP18" s="42" t="str">
        <f t="shared" si="8"/>
        <v>10.2016</v>
      </c>
      <c r="BQ18" s="42" t="str">
        <f t="shared" si="8"/>
        <v>10.2016</v>
      </c>
      <c r="BR18" s="42" t="str">
        <f t="shared" si="8"/>
        <v>10.2016</v>
      </c>
      <c r="BS18" s="42" t="str">
        <f t="shared" si="8"/>
        <v>10.2016</v>
      </c>
      <c r="BT18" s="42" t="str">
        <f t="shared" si="8"/>
        <v>10.2016</v>
      </c>
      <c r="BU18" s="42" t="str">
        <f t="shared" si="8"/>
        <v>10.2016</v>
      </c>
      <c r="BV18" s="42" t="str">
        <f t="shared" si="8"/>
        <v>10.2016</v>
      </c>
      <c r="BW18" s="42" t="str">
        <f t="shared" si="8"/>
        <v>10.2016</v>
      </c>
      <c r="BX18" s="42" t="str">
        <f t="shared" si="8"/>
        <v>10.2016</v>
      </c>
      <c r="BY18" s="42" t="str">
        <f t="shared" si="8"/>
        <v>10.2016</v>
      </c>
      <c r="BZ18" s="42" t="str">
        <f t="shared" si="8"/>
        <v>10.2016</v>
      </c>
      <c r="CA18" s="42" t="str">
        <f t="shared" si="8"/>
        <v>10.2016</v>
      </c>
      <c r="CB18" s="42" t="str">
        <f t="shared" si="8"/>
        <v>10.2016</v>
      </c>
      <c r="CC18" s="42" t="str">
        <f t="shared" si="8"/>
        <v>10.2016</v>
      </c>
      <c r="CD18" s="42" t="str">
        <f t="shared" si="8"/>
        <v>10.2016</v>
      </c>
      <c r="CE18" s="42" t="str">
        <f t="shared" si="8"/>
        <v>10.2016</v>
      </c>
      <c r="CF18" s="42" t="str">
        <f t="shared" si="8"/>
        <v>10.2016</v>
      </c>
      <c r="CG18" s="42" t="str">
        <f t="shared" si="8"/>
        <v>11.2016</v>
      </c>
      <c r="CH18" s="42" t="str">
        <f t="shared" si="8"/>
        <v>11.2016</v>
      </c>
      <c r="CI18" s="42" t="str">
        <f t="shared" si="8"/>
        <v>11.2016</v>
      </c>
      <c r="CJ18" s="42" t="str">
        <f t="shared" si="8"/>
        <v>11.2016</v>
      </c>
      <c r="CK18" s="42" t="str">
        <f t="shared" si="8"/>
        <v>11.2016</v>
      </c>
      <c r="CL18" s="42" t="str">
        <f t="shared" si="8"/>
        <v>11.2016</v>
      </c>
      <c r="CM18" s="42" t="str">
        <f t="shared" si="8"/>
        <v>11.2016</v>
      </c>
      <c r="CN18" s="42" t="str">
        <f t="shared" si="8"/>
        <v>11.2016</v>
      </c>
      <c r="CO18" s="42" t="str">
        <f t="shared" si="8"/>
        <v>11.2016</v>
      </c>
      <c r="CP18" s="42" t="str">
        <f t="shared" si="8"/>
        <v>11.2016</v>
      </c>
      <c r="CQ18" s="42" t="str">
        <f t="shared" si="8"/>
        <v>11.2016</v>
      </c>
      <c r="CR18" s="42" t="str">
        <f t="shared" si="8"/>
        <v>11.2016</v>
      </c>
      <c r="CS18" s="42" t="str">
        <f t="shared" si="8"/>
        <v>11.2016</v>
      </c>
      <c r="CT18" s="42" t="str">
        <f t="shared" si="8"/>
        <v>11.2016</v>
      </c>
      <c r="CU18" s="42" t="str">
        <f t="shared" si="8"/>
        <v>11.2016</v>
      </c>
      <c r="CV18" s="42" t="str">
        <f t="shared" si="8"/>
        <v>11.2016</v>
      </c>
      <c r="CW18" s="42" t="str">
        <f t="shared" si="8"/>
        <v>11.2016</v>
      </c>
      <c r="CX18" s="42" t="str">
        <f t="shared" si="8"/>
        <v>11.2016</v>
      </c>
      <c r="CY18" s="42" t="str">
        <f t="shared" si="8"/>
        <v>11.2016</v>
      </c>
      <c r="CZ18" s="42" t="str">
        <f t="shared" si="8"/>
        <v>11.2016</v>
      </c>
      <c r="DA18" s="42" t="str">
        <f t="shared" si="8"/>
        <v>11.2016</v>
      </c>
      <c r="DB18" s="42" t="str">
        <f t="shared" si="8"/>
        <v>12.2016</v>
      </c>
      <c r="DC18" s="42" t="str">
        <f t="shared" si="8"/>
        <v>12.2016</v>
      </c>
      <c r="DD18" s="42" t="str">
        <f t="shared" si="8"/>
        <v>12.2016</v>
      </c>
      <c r="DE18" s="42" t="str">
        <f t="shared" si="8"/>
        <v>12.2016</v>
      </c>
      <c r="DF18" s="42" t="str">
        <f t="shared" si="8"/>
        <v>12.2016</v>
      </c>
      <c r="DG18" s="42" t="str">
        <f t="shared" si="8"/>
        <v>12.2016</v>
      </c>
      <c r="DH18" s="42" t="str">
        <f t="shared" si="8"/>
        <v>12.2016</v>
      </c>
      <c r="DI18" s="42" t="str">
        <f t="shared" si="8"/>
        <v>12.2016</v>
      </c>
      <c r="DJ18" s="42" t="str">
        <f t="shared" si="8"/>
        <v>12.2016</v>
      </c>
      <c r="DK18" s="42" t="str">
        <f t="shared" si="8"/>
        <v>12.2016</v>
      </c>
      <c r="DL18" s="42" t="str">
        <f t="shared" si="8"/>
        <v>12.2016</v>
      </c>
      <c r="DM18" s="42" t="str">
        <f t="shared" si="8"/>
        <v>12.2016</v>
      </c>
      <c r="DN18" s="42" t="str">
        <f t="shared" si="8"/>
        <v>12.2016</v>
      </c>
      <c r="DO18" s="42" t="str">
        <f t="shared" si="8"/>
        <v>12.2016</v>
      </c>
      <c r="DP18" s="42" t="str">
        <f t="shared" si="8"/>
        <v>12.2016</v>
      </c>
      <c r="DQ18" s="42" t="str">
        <f t="shared" si="8"/>
        <v>12.2016</v>
      </c>
      <c r="DR18" s="42" t="str">
        <f t="shared" si="8"/>
        <v>12.2016</v>
      </c>
      <c r="DS18" s="42" t="str">
        <f t="shared" si="8"/>
        <v>12.2016</v>
      </c>
      <c r="DT18" s="42" t="str">
        <f t="shared" si="8"/>
        <v>12.2016</v>
      </c>
      <c r="DU18" s="42" t="str">
        <f t="shared" si="8"/>
        <v>12.2016</v>
      </c>
      <c r="DV18" s="42" t="str">
        <f t="shared" si="8"/>
        <v>12.2016</v>
      </c>
      <c r="DW18" s="42" t="str">
        <f t="shared" ref="DW18:EB18" si="9">CONCATENATE("0",DW25,".",DW24)</f>
        <v>01.2017</v>
      </c>
      <c r="DX18" s="42" t="str">
        <f t="shared" si="9"/>
        <v>01.2017</v>
      </c>
      <c r="DY18" s="42" t="str">
        <f t="shared" si="9"/>
        <v>01.2017</v>
      </c>
      <c r="DZ18" s="42" t="str">
        <f t="shared" si="9"/>
        <v>01.2017</v>
      </c>
      <c r="EA18" s="42" t="str">
        <f t="shared" si="9"/>
        <v>01.2017</v>
      </c>
      <c r="EB18" s="42" t="str">
        <f t="shared" si="9"/>
        <v>01.2017</v>
      </c>
      <c r="EC18" s="42" t="str">
        <f t="shared" ref="EC18:GN18" si="10">CONCATENATE("0",EC25,".",EC24)</f>
        <v>01.2017</v>
      </c>
      <c r="ED18" s="42" t="str">
        <f t="shared" si="10"/>
        <v>01.2017</v>
      </c>
      <c r="EE18" s="42" t="str">
        <f t="shared" si="10"/>
        <v>01.2017</v>
      </c>
      <c r="EF18" s="42" t="str">
        <f t="shared" si="10"/>
        <v>01.2017</v>
      </c>
      <c r="EG18" s="42" t="str">
        <f t="shared" si="10"/>
        <v>01.2017</v>
      </c>
      <c r="EH18" s="42" t="str">
        <f t="shared" si="10"/>
        <v>01.2017</v>
      </c>
      <c r="EI18" s="42" t="str">
        <f t="shared" si="10"/>
        <v>01.2017</v>
      </c>
      <c r="EJ18" s="42" t="str">
        <f t="shared" si="10"/>
        <v>01.2017</v>
      </c>
      <c r="EK18" s="42" t="str">
        <f t="shared" si="10"/>
        <v>01.2017</v>
      </c>
      <c r="EL18" s="42" t="str">
        <f t="shared" si="10"/>
        <v>01.2017</v>
      </c>
      <c r="EM18" s="42" t="str">
        <f t="shared" si="10"/>
        <v>01.2017</v>
      </c>
      <c r="EN18" s="42" t="str">
        <f t="shared" si="10"/>
        <v>01.2017</v>
      </c>
      <c r="EO18" s="42" t="str">
        <f t="shared" si="10"/>
        <v>01.2017</v>
      </c>
      <c r="EP18" s="42" t="str">
        <f t="shared" si="10"/>
        <v>01.2017</v>
      </c>
      <c r="EQ18" s="42" t="str">
        <f t="shared" si="10"/>
        <v>02.2017</v>
      </c>
      <c r="ER18" s="42" t="str">
        <f t="shared" si="10"/>
        <v>02.2017</v>
      </c>
      <c r="ES18" s="42" t="str">
        <f t="shared" si="10"/>
        <v>02.2017</v>
      </c>
      <c r="ET18" s="42" t="str">
        <f t="shared" si="10"/>
        <v>02.2017</v>
      </c>
      <c r="EU18" s="42" t="str">
        <f t="shared" si="10"/>
        <v>02.2017</v>
      </c>
      <c r="EV18" s="42" t="str">
        <f t="shared" si="10"/>
        <v>02.2017</v>
      </c>
      <c r="EW18" s="42" t="str">
        <f t="shared" si="10"/>
        <v>02.2017</v>
      </c>
      <c r="EX18" s="42" t="str">
        <f t="shared" si="10"/>
        <v>02.2017</v>
      </c>
      <c r="EY18" s="42" t="str">
        <f t="shared" si="10"/>
        <v>02.2017</v>
      </c>
      <c r="EZ18" s="42" t="str">
        <f t="shared" si="10"/>
        <v>02.2017</v>
      </c>
      <c r="FA18" s="42" t="str">
        <f t="shared" si="10"/>
        <v>02.2017</v>
      </c>
      <c r="FB18" s="42" t="str">
        <f t="shared" si="10"/>
        <v>02.2017</v>
      </c>
      <c r="FC18" s="42" t="str">
        <f t="shared" si="10"/>
        <v>02.2017</v>
      </c>
      <c r="FD18" s="42" t="str">
        <f t="shared" si="10"/>
        <v>02.2017</v>
      </c>
      <c r="FE18" s="42" t="str">
        <f t="shared" si="10"/>
        <v>02.2017</v>
      </c>
      <c r="FF18" s="42" t="str">
        <f t="shared" si="10"/>
        <v>02.2017</v>
      </c>
      <c r="FG18" s="42" t="str">
        <f t="shared" si="10"/>
        <v>02.2017</v>
      </c>
      <c r="FH18" s="42" t="str">
        <f t="shared" si="10"/>
        <v>02.2017</v>
      </c>
      <c r="FI18" s="42" t="str">
        <f t="shared" si="10"/>
        <v>02.2017</v>
      </c>
      <c r="FJ18" s="42" t="str">
        <f t="shared" si="10"/>
        <v>03.2017</v>
      </c>
      <c r="FK18" s="42" t="str">
        <f t="shared" si="10"/>
        <v>03.2017</v>
      </c>
      <c r="FL18" s="42" t="str">
        <f t="shared" si="10"/>
        <v>03.2017</v>
      </c>
      <c r="FM18" s="42" t="str">
        <f t="shared" si="10"/>
        <v>03.2017</v>
      </c>
      <c r="FN18" s="42" t="str">
        <f t="shared" si="10"/>
        <v>03.2017</v>
      </c>
      <c r="FO18" s="42" t="str">
        <f t="shared" si="10"/>
        <v>03.2017</v>
      </c>
      <c r="FP18" s="42" t="str">
        <f t="shared" si="10"/>
        <v>03.2017</v>
      </c>
      <c r="FQ18" s="42" t="str">
        <f t="shared" si="10"/>
        <v>03.2017</v>
      </c>
      <c r="FR18" s="42" t="str">
        <f t="shared" si="10"/>
        <v>03.2017</v>
      </c>
      <c r="FS18" s="42" t="str">
        <f t="shared" si="10"/>
        <v>03.2017</v>
      </c>
      <c r="FT18" s="42" t="str">
        <f t="shared" si="10"/>
        <v>03.2017</v>
      </c>
      <c r="FU18" s="42" t="str">
        <f t="shared" si="10"/>
        <v>03.2017</v>
      </c>
      <c r="FV18" s="42" t="str">
        <f t="shared" si="10"/>
        <v>03.2017</v>
      </c>
      <c r="FW18" s="42" t="str">
        <f t="shared" si="10"/>
        <v>03.2017</v>
      </c>
      <c r="FX18" s="42" t="str">
        <f t="shared" si="10"/>
        <v>03.2017</v>
      </c>
      <c r="FY18" s="42" t="str">
        <f t="shared" si="10"/>
        <v>03.2017</v>
      </c>
      <c r="FZ18" s="42" t="str">
        <f t="shared" si="10"/>
        <v>03.2017</v>
      </c>
      <c r="GA18" s="42" t="str">
        <f t="shared" si="10"/>
        <v>03.2017</v>
      </c>
      <c r="GB18" s="42" t="str">
        <f t="shared" si="10"/>
        <v>03.2017</v>
      </c>
      <c r="GC18" s="42" t="str">
        <f t="shared" si="10"/>
        <v>03.2017</v>
      </c>
      <c r="GD18" s="42" t="str">
        <f t="shared" si="10"/>
        <v>03.2017</v>
      </c>
      <c r="GE18" s="42" t="str">
        <f t="shared" si="10"/>
        <v>03.2017</v>
      </c>
      <c r="GF18" s="42" t="str">
        <f t="shared" si="10"/>
        <v>03.2017</v>
      </c>
      <c r="GG18" s="42" t="str">
        <f t="shared" si="10"/>
        <v>04.2017</v>
      </c>
      <c r="GH18" s="42" t="str">
        <f t="shared" si="10"/>
        <v>04.2017</v>
      </c>
      <c r="GI18" s="42" t="str">
        <f t="shared" si="10"/>
        <v>04.2017</v>
      </c>
      <c r="GJ18" s="42" t="str">
        <f t="shared" si="10"/>
        <v>04.2017</v>
      </c>
      <c r="GK18" s="42" t="str">
        <f t="shared" si="10"/>
        <v>04.2017</v>
      </c>
      <c r="GL18" s="42" t="str">
        <f t="shared" si="10"/>
        <v>04.2017</v>
      </c>
      <c r="GM18" s="42" t="str">
        <f t="shared" si="10"/>
        <v>04.2017</v>
      </c>
      <c r="GN18" s="42" t="str">
        <f t="shared" si="10"/>
        <v>04.2017</v>
      </c>
      <c r="GO18" s="42" t="str">
        <f t="shared" ref="GO18:IZ18" si="11">CONCATENATE("0",GO25,".",GO24)</f>
        <v>04.2017</v>
      </c>
      <c r="GP18" s="42" t="str">
        <f t="shared" si="11"/>
        <v>04.2017</v>
      </c>
      <c r="GQ18" s="42" t="str">
        <f t="shared" si="11"/>
        <v>04.2017</v>
      </c>
      <c r="GR18" s="42" t="str">
        <f t="shared" si="11"/>
        <v>04.2017</v>
      </c>
      <c r="GS18" s="42" t="str">
        <f t="shared" si="11"/>
        <v>04.2017</v>
      </c>
      <c r="GT18" s="42" t="str">
        <f t="shared" si="11"/>
        <v>04.2017</v>
      </c>
      <c r="GU18" s="42" t="str">
        <f t="shared" si="11"/>
        <v>04.2017</v>
      </c>
      <c r="GV18" s="42" t="str">
        <f t="shared" si="11"/>
        <v>04.2017</v>
      </c>
      <c r="GW18" s="42" t="str">
        <f t="shared" si="11"/>
        <v>04.2017</v>
      </c>
      <c r="GX18" s="42" t="str">
        <f t="shared" si="11"/>
        <v>04.2017</v>
      </c>
      <c r="GY18" s="42" t="str">
        <f t="shared" si="11"/>
        <v>04.2017</v>
      </c>
      <c r="GZ18" s="42" t="str">
        <f t="shared" si="11"/>
        <v>05.2017</v>
      </c>
      <c r="HA18" s="42" t="str">
        <f t="shared" si="11"/>
        <v>05.2017</v>
      </c>
      <c r="HB18" s="42" t="str">
        <f t="shared" si="11"/>
        <v>05.2017</v>
      </c>
      <c r="HC18" s="42" t="str">
        <f t="shared" si="11"/>
        <v>05.2017</v>
      </c>
      <c r="HD18" s="42" t="str">
        <f t="shared" si="11"/>
        <v>05.2017</v>
      </c>
      <c r="HE18" s="42" t="str">
        <f t="shared" si="11"/>
        <v>05.2017</v>
      </c>
      <c r="HF18" s="42" t="str">
        <f t="shared" si="11"/>
        <v>05.2017</v>
      </c>
      <c r="HG18" s="42" t="str">
        <f t="shared" si="11"/>
        <v>05.2017</v>
      </c>
      <c r="HH18" s="42" t="str">
        <f t="shared" si="11"/>
        <v>05.2017</v>
      </c>
      <c r="HI18" s="42" t="str">
        <f t="shared" si="11"/>
        <v>05.2017</v>
      </c>
      <c r="HJ18" s="42" t="str">
        <f t="shared" si="11"/>
        <v>05.2017</v>
      </c>
      <c r="HK18" s="42" t="str">
        <f t="shared" si="11"/>
        <v>05.2017</v>
      </c>
      <c r="HL18" s="42" t="str">
        <f t="shared" si="11"/>
        <v>05.2017</v>
      </c>
      <c r="HM18" s="42" t="str">
        <f t="shared" si="11"/>
        <v>05.2017</v>
      </c>
      <c r="HN18" s="42" t="str">
        <f t="shared" si="11"/>
        <v>05.2017</v>
      </c>
      <c r="HO18" s="42" t="str">
        <f t="shared" si="11"/>
        <v>05.2017</v>
      </c>
      <c r="HP18" s="42" t="str">
        <f t="shared" si="11"/>
        <v>05.2017</v>
      </c>
      <c r="HQ18" s="42" t="str">
        <f t="shared" si="11"/>
        <v>05.2017</v>
      </c>
      <c r="HR18" s="42" t="str">
        <f t="shared" si="11"/>
        <v>05.2017</v>
      </c>
      <c r="HS18" s="42" t="str">
        <f t="shared" si="11"/>
        <v>05.2017</v>
      </c>
      <c r="HT18" s="42" t="str">
        <f t="shared" si="11"/>
        <v>05.2017</v>
      </c>
      <c r="HU18" s="42" t="str">
        <f t="shared" si="11"/>
        <v>05.2017</v>
      </c>
      <c r="HV18" s="42" t="str">
        <f t="shared" si="11"/>
        <v>06.2017</v>
      </c>
      <c r="HW18" s="42" t="str">
        <f t="shared" si="11"/>
        <v>06.2017</v>
      </c>
      <c r="HX18" s="42" t="str">
        <f t="shared" si="11"/>
        <v>06.2017</v>
      </c>
      <c r="HY18" s="42" t="str">
        <f t="shared" si="11"/>
        <v>06.2017</v>
      </c>
      <c r="HZ18" s="42" t="str">
        <f t="shared" si="11"/>
        <v>06.2017</v>
      </c>
      <c r="IA18" s="42" t="str">
        <f t="shared" si="11"/>
        <v>06.2017</v>
      </c>
      <c r="IB18" s="42" t="str">
        <f t="shared" si="11"/>
        <v>06.2017</v>
      </c>
      <c r="IC18" s="42" t="str">
        <f t="shared" si="11"/>
        <v>06.2017</v>
      </c>
      <c r="ID18" s="42" t="str">
        <f t="shared" si="11"/>
        <v>06.2017</v>
      </c>
      <c r="IE18" s="42" t="str">
        <f t="shared" si="11"/>
        <v>06.2017</v>
      </c>
      <c r="IF18" s="42" t="str">
        <f t="shared" si="11"/>
        <v>06.2017</v>
      </c>
      <c r="IG18" s="42" t="str">
        <f t="shared" si="11"/>
        <v>06.2017</v>
      </c>
      <c r="IH18" s="42" t="str">
        <f t="shared" si="11"/>
        <v>06.2017</v>
      </c>
      <c r="II18" s="42" t="str">
        <f t="shared" si="11"/>
        <v>06.2017</v>
      </c>
      <c r="IJ18" s="42" t="str">
        <f t="shared" si="11"/>
        <v>06.2017</v>
      </c>
      <c r="IK18" s="42" t="str">
        <f t="shared" si="11"/>
        <v>06.2017</v>
      </c>
      <c r="IL18" s="42" t="str">
        <f t="shared" si="11"/>
        <v>06.2017</v>
      </c>
      <c r="IM18" s="42" t="str">
        <f t="shared" si="11"/>
        <v>06.2017</v>
      </c>
      <c r="IN18" s="42" t="str">
        <f t="shared" si="11"/>
        <v>06.2017</v>
      </c>
      <c r="IO18" s="42" t="str">
        <f t="shared" si="11"/>
        <v>06.2017</v>
      </c>
      <c r="IP18" s="42" t="str">
        <f t="shared" si="11"/>
        <v>06.2017</v>
      </c>
      <c r="IQ18" s="42" t="str">
        <f t="shared" si="11"/>
        <v>06.2017</v>
      </c>
      <c r="IR18" s="42" t="str">
        <f t="shared" si="11"/>
        <v>07.2017</v>
      </c>
      <c r="IS18" s="42" t="str">
        <f t="shared" si="11"/>
        <v>07.2017</v>
      </c>
      <c r="IT18" s="42" t="str">
        <f t="shared" si="11"/>
        <v>07.2017</v>
      </c>
      <c r="IU18" s="42" t="str">
        <f t="shared" si="11"/>
        <v>07.2017</v>
      </c>
      <c r="IV18" s="42" t="str">
        <f t="shared" si="11"/>
        <v>07.2017</v>
      </c>
      <c r="IW18" s="42" t="str">
        <f t="shared" si="11"/>
        <v>07.2017</v>
      </c>
      <c r="IX18" s="42" t="str">
        <f t="shared" si="11"/>
        <v>07.2017</v>
      </c>
      <c r="IY18" s="42" t="str">
        <f t="shared" si="11"/>
        <v>07.2017</v>
      </c>
      <c r="IZ18" s="42" t="str">
        <f t="shared" si="11"/>
        <v>07.2017</v>
      </c>
      <c r="JA18" s="42" t="str">
        <f t="shared" ref="JA18:LC18" si="12">CONCATENATE("0",JA25,".",JA24)</f>
        <v>07.2017</v>
      </c>
      <c r="JB18" s="42" t="str">
        <f t="shared" si="12"/>
        <v>07.2017</v>
      </c>
      <c r="JC18" s="42" t="str">
        <f t="shared" si="12"/>
        <v>07.2017</v>
      </c>
      <c r="JD18" s="42" t="str">
        <f t="shared" si="12"/>
        <v>07.2017</v>
      </c>
      <c r="JE18" s="42" t="str">
        <f t="shared" si="12"/>
        <v>07.2017</v>
      </c>
      <c r="JF18" s="42" t="str">
        <f t="shared" si="12"/>
        <v>07.2017</v>
      </c>
      <c r="JG18" s="42" t="str">
        <f t="shared" si="12"/>
        <v>07.2017</v>
      </c>
      <c r="JH18" s="42" t="str">
        <f t="shared" si="12"/>
        <v>07.2017</v>
      </c>
      <c r="JI18" s="42" t="str">
        <f t="shared" si="12"/>
        <v>07.2017</v>
      </c>
      <c r="JJ18" s="42" t="str">
        <f t="shared" si="12"/>
        <v>07.2017</v>
      </c>
      <c r="JK18" s="42" t="str">
        <f t="shared" si="12"/>
        <v>07.2017</v>
      </c>
      <c r="JL18" s="42" t="str">
        <f t="shared" si="12"/>
        <v>08.2017</v>
      </c>
      <c r="JM18" s="42" t="str">
        <f t="shared" si="12"/>
        <v>08.2017</v>
      </c>
      <c r="JN18" s="42" t="str">
        <f t="shared" si="12"/>
        <v>08.2017</v>
      </c>
      <c r="JO18" s="42" t="str">
        <f t="shared" si="12"/>
        <v>08.2017</v>
      </c>
      <c r="JP18" s="42" t="str">
        <f t="shared" si="12"/>
        <v>08.2017</v>
      </c>
      <c r="JQ18" s="42" t="str">
        <f t="shared" si="12"/>
        <v>08.2017</v>
      </c>
      <c r="JR18" s="42" t="str">
        <f t="shared" si="12"/>
        <v>08.2017</v>
      </c>
      <c r="JS18" s="42" t="str">
        <f t="shared" si="12"/>
        <v>08.2017</v>
      </c>
      <c r="JT18" s="42" t="str">
        <f t="shared" si="12"/>
        <v>08.2017</v>
      </c>
      <c r="JU18" s="42" t="str">
        <f t="shared" si="12"/>
        <v>08.2017</v>
      </c>
      <c r="JV18" s="42" t="str">
        <f t="shared" si="12"/>
        <v>08.2017</v>
      </c>
      <c r="JW18" s="42" t="str">
        <f t="shared" si="12"/>
        <v>08.2017</v>
      </c>
      <c r="JX18" s="42" t="str">
        <f t="shared" si="12"/>
        <v>08.2017</v>
      </c>
      <c r="JY18" s="42" t="str">
        <f t="shared" si="12"/>
        <v>08.2017</v>
      </c>
      <c r="JZ18" s="42" t="str">
        <f t="shared" si="12"/>
        <v>08.2017</v>
      </c>
      <c r="KA18" s="42" t="str">
        <f t="shared" si="12"/>
        <v>08.2017</v>
      </c>
      <c r="KB18" s="42" t="str">
        <f t="shared" si="12"/>
        <v>08.2017</v>
      </c>
      <c r="KC18" s="42" t="str">
        <f t="shared" si="12"/>
        <v>08.2017</v>
      </c>
      <c r="KD18" s="42" t="str">
        <f t="shared" si="12"/>
        <v>08.2017</v>
      </c>
      <c r="KE18" s="42" t="str">
        <f t="shared" si="12"/>
        <v>08.2017</v>
      </c>
      <c r="KF18" s="42" t="str">
        <f t="shared" si="12"/>
        <v>08.2017</v>
      </c>
      <c r="KG18" s="42" t="str">
        <f t="shared" si="12"/>
        <v>08.2017</v>
      </c>
      <c r="KH18" s="42" t="str">
        <f t="shared" si="12"/>
        <v>08.2017</v>
      </c>
      <c r="KI18" s="42" t="str">
        <f t="shared" si="12"/>
        <v>09.2017</v>
      </c>
      <c r="KJ18" s="42" t="str">
        <f t="shared" si="12"/>
        <v>09.2017</v>
      </c>
      <c r="KK18" s="42" t="str">
        <f t="shared" si="12"/>
        <v>09.2017</v>
      </c>
      <c r="KL18" s="42" t="str">
        <f t="shared" si="12"/>
        <v>09.2017</v>
      </c>
      <c r="KM18" s="42" t="str">
        <f t="shared" si="12"/>
        <v>09.2017</v>
      </c>
      <c r="KN18" s="42" t="str">
        <f t="shared" si="12"/>
        <v>09.2017</v>
      </c>
      <c r="KO18" s="42" t="str">
        <f t="shared" si="12"/>
        <v>09.2017</v>
      </c>
      <c r="KP18" s="42" t="str">
        <f t="shared" si="12"/>
        <v>09.2017</v>
      </c>
      <c r="KQ18" s="42" t="str">
        <f t="shared" si="12"/>
        <v>09.2017</v>
      </c>
      <c r="KR18" s="42" t="str">
        <f t="shared" si="12"/>
        <v>09.2017</v>
      </c>
      <c r="KS18" s="42" t="str">
        <f t="shared" si="12"/>
        <v>09.2017</v>
      </c>
      <c r="KT18" s="42" t="str">
        <f t="shared" si="12"/>
        <v>09.2017</v>
      </c>
      <c r="KU18" s="42" t="str">
        <f t="shared" si="12"/>
        <v>09.2017</v>
      </c>
      <c r="KV18" s="42" t="str">
        <f t="shared" si="12"/>
        <v>09.2017</v>
      </c>
      <c r="KW18" s="42" t="str">
        <f t="shared" si="12"/>
        <v>09.2017</v>
      </c>
      <c r="KX18" s="42" t="str">
        <f t="shared" si="12"/>
        <v>09.2017</v>
      </c>
      <c r="KY18" s="42" t="str">
        <f t="shared" si="12"/>
        <v>09.2017</v>
      </c>
      <c r="KZ18" s="42" t="str">
        <f t="shared" si="12"/>
        <v>09.2017</v>
      </c>
      <c r="LA18" s="42" t="str">
        <f t="shared" si="12"/>
        <v>09.2017</v>
      </c>
      <c r="LB18" s="42" t="str">
        <f t="shared" si="12"/>
        <v>09.2017</v>
      </c>
      <c r="LC18" s="42" t="str">
        <f t="shared" si="12"/>
        <v>09.2017</v>
      </c>
      <c r="LD18" s="42" t="str">
        <f>CONCATENATE(LD25,".",LD24)</f>
        <v>10.2017</v>
      </c>
      <c r="LE18" s="42" t="str">
        <f t="shared" ref="LE18:MD18" si="13">CONCATENATE(LE25,".",LE24)</f>
        <v>10.2017</v>
      </c>
      <c r="LF18" s="42" t="str">
        <f t="shared" si="13"/>
        <v>10.2017</v>
      </c>
      <c r="LG18" s="42" t="str">
        <f t="shared" si="13"/>
        <v>10.2017</v>
      </c>
      <c r="LH18" s="42" t="str">
        <f t="shared" si="13"/>
        <v>10.2017</v>
      </c>
      <c r="LI18" s="42" t="str">
        <f t="shared" si="13"/>
        <v>10.2017</v>
      </c>
      <c r="LJ18" s="42" t="str">
        <f t="shared" si="13"/>
        <v>10.2017</v>
      </c>
      <c r="LK18" s="42" t="str">
        <f t="shared" si="13"/>
        <v>10.2017</v>
      </c>
      <c r="LL18" s="42" t="str">
        <f t="shared" si="13"/>
        <v>10.2017</v>
      </c>
      <c r="LM18" s="42" t="str">
        <f t="shared" si="13"/>
        <v>10.2017</v>
      </c>
      <c r="LN18" s="42" t="str">
        <f t="shared" si="13"/>
        <v>10.2017</v>
      </c>
      <c r="LO18" s="42" t="str">
        <f t="shared" si="13"/>
        <v>10.2017</v>
      </c>
      <c r="LP18" s="42" t="str">
        <f t="shared" si="13"/>
        <v>10.2017</v>
      </c>
      <c r="LQ18" s="42" t="str">
        <f t="shared" si="13"/>
        <v>10.2017</v>
      </c>
      <c r="LR18" s="42" t="str">
        <f t="shared" si="13"/>
        <v>10.2017</v>
      </c>
      <c r="LS18" s="42" t="str">
        <f t="shared" si="13"/>
        <v>10.2017</v>
      </c>
      <c r="LT18" s="42" t="str">
        <f t="shared" si="13"/>
        <v>10.2017</v>
      </c>
      <c r="LU18" s="42" t="str">
        <f t="shared" si="13"/>
        <v>10.2017</v>
      </c>
      <c r="LV18" s="42" t="str">
        <f t="shared" si="13"/>
        <v>10.2017</v>
      </c>
      <c r="LW18" s="42" t="str">
        <f t="shared" si="13"/>
        <v>10.2017</v>
      </c>
      <c r="LX18" s="42" t="str">
        <f t="shared" si="13"/>
        <v>10.2017</v>
      </c>
      <c r="LY18" s="42" t="str">
        <f t="shared" si="13"/>
        <v>10.2017</v>
      </c>
      <c r="LZ18" s="42" t="str">
        <f t="shared" si="13"/>
        <v>10.2017</v>
      </c>
      <c r="MA18" s="42" t="str">
        <f t="shared" si="13"/>
        <v>10.2017</v>
      </c>
      <c r="MB18" s="42" t="str">
        <f t="shared" si="13"/>
        <v>10.2017</v>
      </c>
      <c r="MC18" s="42" t="str">
        <f t="shared" si="13"/>
        <v>10.2017</v>
      </c>
      <c r="MD18" s="42" t="str">
        <f t="shared" si="13"/>
        <v>10.2017</v>
      </c>
    </row>
    <row r="19" spans="1:342" x14ac:dyDescent="0.15">
      <c r="A19" s="17" t="s">
        <v>55</v>
      </c>
      <c r="B19" s="28"/>
      <c r="C19" s="29" t="s">
        <v>11</v>
      </c>
      <c r="D19" s="21" t="s">
        <v>4</v>
      </c>
      <c r="E19" s="34">
        <v>120.5</v>
      </c>
      <c r="F19" s="34">
        <v>119</v>
      </c>
      <c r="G19" s="34">
        <v>120</v>
      </c>
      <c r="H19" s="34">
        <v>119.5</v>
      </c>
      <c r="I19" s="34">
        <v>120</v>
      </c>
      <c r="J19" s="34">
        <v>117.5</v>
      </c>
      <c r="K19" s="35">
        <v>103.5</v>
      </c>
      <c r="L19" s="35">
        <v>105</v>
      </c>
      <c r="M19" s="35">
        <v>106</v>
      </c>
      <c r="N19" s="35">
        <v>105</v>
      </c>
      <c r="O19" s="35">
        <v>104</v>
      </c>
      <c r="P19" s="35">
        <v>104.5</v>
      </c>
      <c r="Q19" s="35">
        <v>100</v>
      </c>
      <c r="R19" s="35">
        <v>94.65</v>
      </c>
      <c r="S19" s="35">
        <v>95</v>
      </c>
      <c r="T19" s="35">
        <v>87</v>
      </c>
      <c r="U19" s="35">
        <v>82</v>
      </c>
      <c r="V19" s="35">
        <v>90</v>
      </c>
      <c r="W19" s="35">
        <v>97.5</v>
      </c>
      <c r="X19" s="35">
        <v>90</v>
      </c>
      <c r="Y19" s="35">
        <v>92</v>
      </c>
      <c r="Z19" s="35">
        <v>92</v>
      </c>
      <c r="AA19" s="35">
        <v>96</v>
      </c>
      <c r="AB19" s="35">
        <v>94.5</v>
      </c>
      <c r="AC19" s="35">
        <v>97.5</v>
      </c>
      <c r="AD19" s="35">
        <v>95.05</v>
      </c>
      <c r="AE19" s="35">
        <v>99.99</v>
      </c>
      <c r="AF19" s="35">
        <v>99</v>
      </c>
      <c r="AG19" s="35">
        <v>96</v>
      </c>
      <c r="AH19" s="35">
        <v>98</v>
      </c>
      <c r="AI19" s="35">
        <v>95</v>
      </c>
      <c r="AJ19" s="35">
        <v>89</v>
      </c>
      <c r="AK19" s="35">
        <v>82</v>
      </c>
      <c r="AL19" s="35">
        <v>79</v>
      </c>
      <c r="AM19" s="35">
        <v>82.97</v>
      </c>
      <c r="AN19" s="35">
        <v>83.5</v>
      </c>
      <c r="AO19" s="35">
        <v>85</v>
      </c>
      <c r="AP19" s="35">
        <v>82</v>
      </c>
      <c r="AQ19" s="35">
        <v>79</v>
      </c>
      <c r="AR19" s="35">
        <v>80.099999999999994</v>
      </c>
      <c r="AS19" s="35">
        <v>89.5</v>
      </c>
      <c r="AT19" s="35">
        <v>93.5</v>
      </c>
      <c r="AU19" s="35">
        <v>96.3</v>
      </c>
      <c r="AV19" s="35">
        <v>92.01</v>
      </c>
      <c r="AW19" s="35">
        <v>87</v>
      </c>
      <c r="AX19" s="35">
        <v>91</v>
      </c>
      <c r="AY19" s="35">
        <v>91.25</v>
      </c>
      <c r="AZ19" s="35">
        <v>87.5</v>
      </c>
      <c r="BA19" s="35">
        <v>87.02</v>
      </c>
      <c r="BB19" s="35">
        <v>90.43</v>
      </c>
      <c r="BC19" s="35">
        <v>89.75</v>
      </c>
      <c r="BD19" s="35">
        <v>93</v>
      </c>
      <c r="BE19" s="35">
        <v>92.5</v>
      </c>
      <c r="BF19" s="35">
        <v>90</v>
      </c>
      <c r="BG19" s="35">
        <v>92.5</v>
      </c>
      <c r="BH19" s="35">
        <v>90</v>
      </c>
      <c r="BI19" s="35">
        <v>90.26</v>
      </c>
      <c r="BJ19" s="35">
        <v>90.5</v>
      </c>
      <c r="BK19" s="35">
        <v>90</v>
      </c>
      <c r="BL19" s="35">
        <v>90.25</v>
      </c>
      <c r="BM19" s="35">
        <v>88</v>
      </c>
      <c r="BN19" s="35">
        <v>87.8</v>
      </c>
      <c r="BO19" s="35">
        <v>86</v>
      </c>
      <c r="BP19" s="35">
        <v>90.15</v>
      </c>
      <c r="BQ19" s="35">
        <v>91</v>
      </c>
      <c r="BR19" s="35">
        <v>95</v>
      </c>
      <c r="BS19" s="35">
        <v>96.98</v>
      </c>
      <c r="BT19" s="35">
        <v>92</v>
      </c>
      <c r="BU19" s="35">
        <v>92</v>
      </c>
      <c r="BV19" s="35">
        <v>89</v>
      </c>
      <c r="BW19" s="35">
        <v>90</v>
      </c>
      <c r="BX19" s="35">
        <v>88.5</v>
      </c>
      <c r="BY19" s="35">
        <v>88.5</v>
      </c>
      <c r="BZ19" s="35">
        <v>89</v>
      </c>
      <c r="CA19" s="35">
        <v>90.51</v>
      </c>
      <c r="CB19" s="35">
        <v>96</v>
      </c>
      <c r="CC19" s="35">
        <v>99.8</v>
      </c>
      <c r="CD19" s="35">
        <v>99</v>
      </c>
      <c r="CE19" s="35">
        <v>104.5</v>
      </c>
      <c r="CF19" s="35">
        <v>107.9</v>
      </c>
      <c r="CG19" s="35">
        <v>109</v>
      </c>
      <c r="CH19" s="35">
        <v>106</v>
      </c>
      <c r="CI19" s="35">
        <v>101</v>
      </c>
      <c r="CJ19" s="35">
        <v>97</v>
      </c>
      <c r="CK19" s="35">
        <v>96.5</v>
      </c>
      <c r="CL19" s="35">
        <v>101</v>
      </c>
      <c r="CM19" s="35">
        <v>103.75</v>
      </c>
      <c r="CN19" s="35">
        <v>99</v>
      </c>
      <c r="CO19" s="35">
        <v>101</v>
      </c>
      <c r="CP19" s="35">
        <v>100</v>
      </c>
      <c r="CQ19" s="35">
        <v>105</v>
      </c>
      <c r="CR19" s="35">
        <v>106.5</v>
      </c>
      <c r="CS19" s="35">
        <v>107.05</v>
      </c>
      <c r="CT19" s="35">
        <v>108.5</v>
      </c>
      <c r="CU19" s="35">
        <v>107</v>
      </c>
      <c r="CV19" s="35">
        <v>108</v>
      </c>
      <c r="CW19" s="35">
        <v>103</v>
      </c>
      <c r="CX19" s="35">
        <v>101</v>
      </c>
      <c r="CY19" s="35">
        <v>100.99</v>
      </c>
      <c r="CZ19" s="35">
        <v>97</v>
      </c>
      <c r="DA19" s="35">
        <v>98.5</v>
      </c>
      <c r="DB19" s="35">
        <v>100.255</v>
      </c>
      <c r="DC19" s="35">
        <v>103.3</v>
      </c>
      <c r="DD19" s="35">
        <v>99</v>
      </c>
      <c r="DE19" s="35">
        <v>99.1</v>
      </c>
      <c r="DF19" s="35">
        <v>101.75</v>
      </c>
      <c r="DG19" s="35">
        <v>104</v>
      </c>
      <c r="DH19" s="35">
        <v>103</v>
      </c>
      <c r="DI19" s="35">
        <v>105</v>
      </c>
      <c r="DJ19" s="35">
        <v>102.7</v>
      </c>
      <c r="DK19" s="35">
        <v>102.51</v>
      </c>
      <c r="DL19" s="35">
        <v>101.19</v>
      </c>
      <c r="DM19" s="35">
        <v>101.6</v>
      </c>
      <c r="DN19" s="35">
        <v>101</v>
      </c>
      <c r="DO19" s="35">
        <v>101</v>
      </c>
      <c r="DP19" s="35">
        <v>103.75</v>
      </c>
      <c r="DQ19" s="35">
        <v>105.02</v>
      </c>
      <c r="DR19" s="35">
        <v>110.7</v>
      </c>
      <c r="DS19" s="35">
        <v>114.75</v>
      </c>
      <c r="DT19" s="35">
        <v>120</v>
      </c>
      <c r="DU19" s="35">
        <v>121.5</v>
      </c>
      <c r="DV19" s="35">
        <v>121.65</v>
      </c>
      <c r="DW19" s="35">
        <v>136</v>
      </c>
      <c r="DX19" s="35">
        <v>146</v>
      </c>
      <c r="DY19" s="35">
        <v>129</v>
      </c>
      <c r="DZ19" s="35">
        <v>116.75</v>
      </c>
      <c r="EA19" s="35">
        <v>114.55</v>
      </c>
      <c r="EB19" s="35">
        <v>115</v>
      </c>
      <c r="EC19" s="35">
        <v>110.5</v>
      </c>
      <c r="ED19" s="35">
        <v>108</v>
      </c>
      <c r="EE19" s="35">
        <v>108.99</v>
      </c>
      <c r="EF19" s="35">
        <v>117</v>
      </c>
      <c r="EG19" s="35">
        <v>116</v>
      </c>
      <c r="EH19" s="35">
        <v>117</v>
      </c>
      <c r="EI19" s="35">
        <v>116</v>
      </c>
      <c r="EJ19" s="35">
        <v>117</v>
      </c>
      <c r="EK19" s="35">
        <v>111.88</v>
      </c>
      <c r="EL19" s="35">
        <v>106.51</v>
      </c>
      <c r="EM19" s="35">
        <v>107.75</v>
      </c>
      <c r="EN19" s="35">
        <v>110</v>
      </c>
      <c r="EO19" s="35">
        <v>107.74</v>
      </c>
      <c r="EP19" s="35">
        <v>108.495</v>
      </c>
      <c r="EQ19" s="35">
        <v>107.95</v>
      </c>
      <c r="ER19" s="35">
        <v>109.5</v>
      </c>
      <c r="ES19" s="35">
        <v>110</v>
      </c>
      <c r="ET19" s="35">
        <v>110</v>
      </c>
      <c r="EU19" s="35">
        <v>110.01</v>
      </c>
      <c r="EV19" s="35">
        <v>109</v>
      </c>
      <c r="EW19" s="35">
        <v>104</v>
      </c>
      <c r="EX19" s="35">
        <v>105.5</v>
      </c>
      <c r="EY19" s="35">
        <v>105.55</v>
      </c>
      <c r="EZ19" s="35">
        <v>108</v>
      </c>
      <c r="FA19" s="35">
        <v>108</v>
      </c>
      <c r="FB19" s="35">
        <v>108</v>
      </c>
      <c r="FC19" s="35">
        <v>108</v>
      </c>
      <c r="FD19" s="35">
        <v>111</v>
      </c>
      <c r="FE19" s="35">
        <v>113.5</v>
      </c>
      <c r="FF19" s="35">
        <v>117</v>
      </c>
      <c r="FG19" s="35">
        <v>118.97</v>
      </c>
      <c r="FH19" s="35">
        <v>117</v>
      </c>
      <c r="FI19" s="35">
        <v>115</v>
      </c>
      <c r="FJ19" s="35">
        <v>117.05</v>
      </c>
      <c r="FK19" s="35">
        <v>125.4</v>
      </c>
      <c r="FL19" s="35">
        <v>129</v>
      </c>
      <c r="FM19" s="35">
        <v>139</v>
      </c>
      <c r="FN19" s="35">
        <v>132</v>
      </c>
      <c r="FO19" s="35">
        <v>123.15</v>
      </c>
      <c r="FP19" s="35">
        <v>127.5</v>
      </c>
      <c r="FQ19" s="35">
        <v>135</v>
      </c>
      <c r="FR19" s="35">
        <v>133.75</v>
      </c>
      <c r="FS19" s="35">
        <v>131</v>
      </c>
      <c r="FT19" s="35">
        <v>132.05000000000001</v>
      </c>
      <c r="FU19" s="35">
        <v>122.5</v>
      </c>
      <c r="FV19" s="35">
        <v>118</v>
      </c>
      <c r="FW19" s="35">
        <v>106</v>
      </c>
      <c r="FX19" s="35">
        <v>123</v>
      </c>
      <c r="FY19" s="35">
        <v>111.04</v>
      </c>
      <c r="FZ19" s="35">
        <v>112</v>
      </c>
      <c r="GA19" s="35">
        <v>109</v>
      </c>
      <c r="GB19" s="35">
        <v>113.95</v>
      </c>
      <c r="GC19" s="35">
        <v>111.5</v>
      </c>
      <c r="GD19" s="35">
        <v>113.5</v>
      </c>
      <c r="GE19" s="35">
        <v>112</v>
      </c>
      <c r="GF19" s="35">
        <v>116.11</v>
      </c>
      <c r="GG19" s="35">
        <v>121.25</v>
      </c>
      <c r="GH19" s="35">
        <v>120.1</v>
      </c>
      <c r="GI19" s="35">
        <v>118.5</v>
      </c>
      <c r="GJ19" s="35">
        <v>122.4</v>
      </c>
      <c r="GK19" s="35">
        <v>123</v>
      </c>
      <c r="GL19" s="35">
        <v>125</v>
      </c>
      <c r="GM19" s="35">
        <v>126.02</v>
      </c>
      <c r="GN19" s="35">
        <v>126.01</v>
      </c>
      <c r="GO19" s="35">
        <v>120.01</v>
      </c>
      <c r="GP19" s="35">
        <v>123</v>
      </c>
      <c r="GQ19" s="35">
        <v>126.13</v>
      </c>
      <c r="GR19" s="35">
        <v>125.5</v>
      </c>
      <c r="GS19" s="35">
        <v>128.4</v>
      </c>
      <c r="GT19" s="35">
        <v>126.5</v>
      </c>
      <c r="GU19" s="35">
        <v>127.45</v>
      </c>
      <c r="GV19" s="35">
        <v>128.6</v>
      </c>
      <c r="GW19" s="35">
        <v>134</v>
      </c>
      <c r="GX19" s="35">
        <v>142</v>
      </c>
      <c r="GY19" s="35">
        <v>137.69999999999999</v>
      </c>
      <c r="GZ19" s="35">
        <v>154.49</v>
      </c>
      <c r="HA19" s="35">
        <v>150.4</v>
      </c>
      <c r="HB19" s="35">
        <v>166.5</v>
      </c>
      <c r="HC19" s="35">
        <v>170</v>
      </c>
      <c r="HD19" s="35">
        <v>183</v>
      </c>
      <c r="HE19" s="35">
        <v>200</v>
      </c>
      <c r="HF19" s="35">
        <v>233</v>
      </c>
      <c r="HG19" s="35">
        <v>220</v>
      </c>
      <c r="HH19" s="35">
        <v>214</v>
      </c>
      <c r="HI19" s="35">
        <v>188</v>
      </c>
      <c r="HJ19" s="35">
        <v>200</v>
      </c>
      <c r="HK19" s="35">
        <v>205</v>
      </c>
      <c r="HL19" s="35">
        <v>211.5</v>
      </c>
      <c r="HM19" s="35">
        <v>215</v>
      </c>
      <c r="HN19" s="35">
        <v>219</v>
      </c>
      <c r="HO19" s="35">
        <v>241</v>
      </c>
      <c r="HP19" s="35">
        <v>294</v>
      </c>
      <c r="HQ19" s="35">
        <v>415</v>
      </c>
      <c r="HR19" s="35">
        <v>477</v>
      </c>
      <c r="HS19" s="35">
        <v>405</v>
      </c>
      <c r="HT19" s="35">
        <v>427</v>
      </c>
      <c r="HU19" s="35">
        <v>484.05</v>
      </c>
      <c r="HV19" s="35">
        <v>511.75</v>
      </c>
      <c r="HW19" s="35">
        <v>500</v>
      </c>
      <c r="HX19" s="35">
        <v>516</v>
      </c>
      <c r="HY19" s="35">
        <v>546.45000000000005</v>
      </c>
      <c r="HZ19" s="35">
        <v>528</v>
      </c>
      <c r="IA19" s="35">
        <v>485</v>
      </c>
      <c r="IB19" s="35">
        <v>455</v>
      </c>
      <c r="IC19" s="35">
        <v>386.81</v>
      </c>
      <c r="ID19" s="35">
        <v>398.25</v>
      </c>
      <c r="IE19" s="35">
        <v>350</v>
      </c>
      <c r="IF19" s="35">
        <v>382.5</v>
      </c>
      <c r="IG19" s="35">
        <v>400</v>
      </c>
      <c r="IH19" s="35">
        <v>424</v>
      </c>
      <c r="II19" s="35">
        <v>459.99</v>
      </c>
      <c r="IJ19" s="35">
        <v>435</v>
      </c>
      <c r="IK19" s="35">
        <v>424.13499999999999</v>
      </c>
      <c r="IL19" s="35">
        <v>438.3</v>
      </c>
      <c r="IM19" s="35">
        <v>391.8</v>
      </c>
      <c r="IN19" s="35">
        <v>396.75</v>
      </c>
      <c r="IO19" s="35">
        <v>412</v>
      </c>
      <c r="IP19" s="35">
        <v>400</v>
      </c>
      <c r="IQ19" s="35">
        <v>390</v>
      </c>
      <c r="IR19" s="35">
        <v>390.10000600000001</v>
      </c>
      <c r="IS19" s="35">
        <v>404.25</v>
      </c>
      <c r="IT19" s="35">
        <v>410.5</v>
      </c>
      <c r="IU19" s="35">
        <v>396.98998999999998</v>
      </c>
      <c r="IV19" s="35">
        <v>395.5</v>
      </c>
      <c r="IW19" s="35">
        <v>387</v>
      </c>
      <c r="IX19" s="35">
        <v>378</v>
      </c>
      <c r="IY19" s="35">
        <v>398.89001500000001</v>
      </c>
      <c r="IZ19" s="35">
        <v>379.5</v>
      </c>
      <c r="JA19" s="35">
        <v>352.875</v>
      </c>
      <c r="JB19" s="35">
        <v>352.25500499999998</v>
      </c>
      <c r="JC19" s="35">
        <v>381.45001200000002</v>
      </c>
      <c r="JD19" s="35">
        <v>379.92498799999998</v>
      </c>
      <c r="JE19" s="35">
        <v>397.75</v>
      </c>
      <c r="JF19" s="35">
        <v>405.10000600000001</v>
      </c>
      <c r="JG19" s="35">
        <v>408</v>
      </c>
      <c r="JH19" s="35">
        <v>397.10000600000001</v>
      </c>
      <c r="JI19" s="35">
        <v>406.10000600000001</v>
      </c>
      <c r="JJ19" s="35">
        <v>425.49499500000002</v>
      </c>
      <c r="JK19" s="35">
        <v>426</v>
      </c>
      <c r="JL19" s="35">
        <v>415.23998999999998</v>
      </c>
      <c r="JM19" s="35">
        <v>426.10998499999999</v>
      </c>
      <c r="JN19" s="35">
        <v>458</v>
      </c>
      <c r="JO19" s="35">
        <v>477</v>
      </c>
      <c r="JP19" s="35">
        <v>525.25</v>
      </c>
      <c r="JQ19" s="35">
        <v>541.48999000000003</v>
      </c>
      <c r="JR19" s="35">
        <v>526.75</v>
      </c>
      <c r="JS19" s="35">
        <v>520.95001200000002</v>
      </c>
      <c r="JT19" s="35">
        <v>580.49499500000002</v>
      </c>
      <c r="JU19" s="35">
        <v>730</v>
      </c>
      <c r="JV19" s="35">
        <v>713.79998799999998</v>
      </c>
      <c r="JW19" s="35">
        <v>699</v>
      </c>
      <c r="JX19" s="35">
        <v>740</v>
      </c>
      <c r="JY19" s="35">
        <v>744</v>
      </c>
      <c r="JZ19" s="35">
        <v>703</v>
      </c>
      <c r="KA19" s="35">
        <v>694.98999000000003</v>
      </c>
      <c r="KB19" s="35">
        <v>725.90002400000003</v>
      </c>
      <c r="KC19" s="35">
        <v>739.82501200000002</v>
      </c>
      <c r="KD19" s="35">
        <v>767</v>
      </c>
      <c r="KE19" s="35">
        <v>764.96002199999998</v>
      </c>
      <c r="KF19" s="35">
        <v>783.25</v>
      </c>
      <c r="KG19" s="35">
        <v>841.29998799999998</v>
      </c>
      <c r="KH19" s="35">
        <v>988.99499500000002</v>
      </c>
      <c r="KI19" s="35">
        <v>1003.125</v>
      </c>
      <c r="KJ19" s="35">
        <v>689.5</v>
      </c>
      <c r="KK19" s="35">
        <v>821</v>
      </c>
      <c r="KL19" s="35">
        <v>858</v>
      </c>
      <c r="KM19" s="35">
        <v>790.26000999999997</v>
      </c>
      <c r="KN19" s="35">
        <v>700</v>
      </c>
      <c r="KO19" s="35">
        <v>710</v>
      </c>
      <c r="KP19" s="35">
        <v>650</v>
      </c>
      <c r="KQ19" s="35">
        <v>499.11999500000002</v>
      </c>
      <c r="KR19" s="35">
        <v>515.52502400000003</v>
      </c>
      <c r="KS19" s="35">
        <v>705.45001200000002</v>
      </c>
      <c r="KT19" s="35">
        <v>740.27502400000003</v>
      </c>
      <c r="KU19" s="35">
        <v>708.47497599999997</v>
      </c>
      <c r="KV19" s="35">
        <v>704.49499500000002</v>
      </c>
      <c r="KW19" s="35">
        <v>635.00500499999998</v>
      </c>
      <c r="KX19" s="35">
        <v>707.50500499999998</v>
      </c>
      <c r="KY19" s="35">
        <v>714.25</v>
      </c>
      <c r="KZ19" s="35">
        <v>726.05999799999995</v>
      </c>
      <c r="LA19" s="35">
        <v>741.75</v>
      </c>
      <c r="LB19" s="35">
        <v>722.75</v>
      </c>
    </row>
    <row r="20" spans="1:342" x14ac:dyDescent="0.15">
      <c r="A20" s="17" t="s">
        <v>3</v>
      </c>
      <c r="B20" s="28"/>
      <c r="C20" s="29" t="s">
        <v>12</v>
      </c>
      <c r="D20" s="21" t="s">
        <v>4</v>
      </c>
      <c r="E20" s="36">
        <v>649.03</v>
      </c>
      <c r="F20" s="36">
        <v>664.84</v>
      </c>
      <c r="G20" s="36">
        <v>653.92999999999995</v>
      </c>
      <c r="H20" s="36">
        <v>659.64</v>
      </c>
      <c r="I20" s="36">
        <v>664.88</v>
      </c>
      <c r="J20" s="36">
        <v>673.59</v>
      </c>
      <c r="K20" s="36">
        <v>673.84</v>
      </c>
      <c r="L20" s="36">
        <v>666.18</v>
      </c>
      <c r="M20" s="36">
        <v>665.1</v>
      </c>
      <c r="N20" s="36">
        <v>650.82000000000005</v>
      </c>
      <c r="O20" s="36">
        <v>655.13</v>
      </c>
      <c r="P20" s="36">
        <v>651.08000000000004</v>
      </c>
      <c r="Q20" s="36">
        <v>655.44</v>
      </c>
      <c r="R20" s="36">
        <v>655.63</v>
      </c>
      <c r="S20" s="36">
        <v>656.67</v>
      </c>
      <c r="T20" s="36">
        <v>607.37</v>
      </c>
      <c r="U20" s="36">
        <v>552.82000000000005</v>
      </c>
      <c r="V20" s="36">
        <v>565.26</v>
      </c>
      <c r="W20" s="36">
        <v>578.32000000000005</v>
      </c>
      <c r="X20" s="36">
        <v>574.96</v>
      </c>
      <c r="Y20" s="36">
        <v>590.62</v>
      </c>
      <c r="Z20" s="36">
        <v>584.76</v>
      </c>
      <c r="AA20" s="36">
        <v>592.89</v>
      </c>
      <c r="AB20" s="36">
        <v>586.52</v>
      </c>
      <c r="AC20" s="36">
        <v>586.03</v>
      </c>
      <c r="AD20" s="36">
        <v>567.20000000000005</v>
      </c>
      <c r="AE20" s="36">
        <v>576.25</v>
      </c>
      <c r="AF20" s="36">
        <v>571.74</v>
      </c>
      <c r="AG20" s="36">
        <v>572.5</v>
      </c>
      <c r="AH20" s="36">
        <v>573.66</v>
      </c>
      <c r="AI20" s="36">
        <v>584.73</v>
      </c>
      <c r="AJ20" s="36">
        <v>581.28</v>
      </c>
      <c r="AK20" s="36">
        <v>577.99</v>
      </c>
      <c r="AL20" s="36">
        <v>575.73</v>
      </c>
      <c r="AM20" s="36">
        <v>578.16</v>
      </c>
      <c r="AN20" s="36">
        <v>572.36</v>
      </c>
      <c r="AO20" s="36">
        <v>576</v>
      </c>
      <c r="AP20" s="36">
        <v>572.33000000000004</v>
      </c>
      <c r="AQ20" s="36">
        <v>571.69000000000005</v>
      </c>
      <c r="AR20" s="36">
        <v>574.15</v>
      </c>
      <c r="AS20" s="36">
        <v>611.07000000000005</v>
      </c>
      <c r="AT20" s="36">
        <v>614.79</v>
      </c>
      <c r="AU20" s="36">
        <v>624.95000000000005</v>
      </c>
      <c r="AV20" s="36">
        <v>621.79999999999995</v>
      </c>
      <c r="AW20" s="36">
        <v>606.30999999999995</v>
      </c>
      <c r="AX20" s="36">
        <v>606.91999999999996</v>
      </c>
      <c r="AY20" s="36">
        <v>608.22</v>
      </c>
      <c r="AZ20" s="36">
        <v>605.21</v>
      </c>
      <c r="BA20" s="36">
        <v>606.33000000000004</v>
      </c>
      <c r="BB20" s="36">
        <v>608.53</v>
      </c>
      <c r="BC20" s="36">
        <v>599.47</v>
      </c>
      <c r="BD20" s="36">
        <v>595.79999999999995</v>
      </c>
      <c r="BE20" s="36">
        <v>595.03</v>
      </c>
      <c r="BF20" s="36">
        <v>601.71</v>
      </c>
      <c r="BG20" s="36">
        <v>606.80999999999995</v>
      </c>
      <c r="BH20" s="36">
        <v>604.76</v>
      </c>
      <c r="BI20" s="36">
        <v>603.52</v>
      </c>
      <c r="BJ20" s="36">
        <v>605.05999999999995</v>
      </c>
      <c r="BK20" s="36">
        <v>608.44000000000005</v>
      </c>
      <c r="BL20" s="36">
        <v>612.34</v>
      </c>
      <c r="BM20" s="36">
        <v>609.37</v>
      </c>
      <c r="BN20" s="36">
        <v>610.88</v>
      </c>
      <c r="BO20" s="36">
        <v>610.9</v>
      </c>
      <c r="BP20" s="36">
        <v>616.49</v>
      </c>
      <c r="BQ20" s="36">
        <v>617.41999999999996</v>
      </c>
      <c r="BR20" s="36">
        <v>639.37</v>
      </c>
      <c r="BS20" s="36">
        <v>635.08000000000004</v>
      </c>
      <c r="BT20" s="36">
        <v>635.02</v>
      </c>
      <c r="BU20" s="36">
        <v>638.37</v>
      </c>
      <c r="BV20" s="36">
        <v>636.91999999999996</v>
      </c>
      <c r="BW20" s="36">
        <v>635.51</v>
      </c>
      <c r="BX20" s="36">
        <v>628.15</v>
      </c>
      <c r="BY20" s="36">
        <v>628.62</v>
      </c>
      <c r="BZ20" s="36">
        <v>630.15</v>
      </c>
      <c r="CA20" s="36">
        <v>648.4</v>
      </c>
      <c r="CB20" s="36">
        <v>652.89</v>
      </c>
      <c r="CC20" s="36">
        <v>674.36</v>
      </c>
      <c r="CD20" s="36">
        <v>686.52</v>
      </c>
      <c r="CE20" s="36">
        <v>688.1</v>
      </c>
      <c r="CF20" s="36">
        <v>697.37</v>
      </c>
      <c r="CG20" s="36">
        <v>729.27</v>
      </c>
      <c r="CH20" s="36">
        <v>742.46</v>
      </c>
      <c r="CI20" s="36">
        <v>687.51</v>
      </c>
      <c r="CJ20" s="36">
        <v>702.54</v>
      </c>
      <c r="CK20" s="36">
        <v>704.02</v>
      </c>
      <c r="CL20" s="36">
        <v>709.15</v>
      </c>
      <c r="CM20" s="36">
        <v>721.19</v>
      </c>
      <c r="CN20" s="36">
        <v>713.67</v>
      </c>
      <c r="CO20" s="36">
        <v>716.56</v>
      </c>
      <c r="CP20" s="36">
        <v>706.39</v>
      </c>
      <c r="CQ20" s="36">
        <v>711.96</v>
      </c>
      <c r="CR20" s="36">
        <v>742.07</v>
      </c>
      <c r="CS20" s="36">
        <v>735.41</v>
      </c>
      <c r="CT20" s="36">
        <v>749.68</v>
      </c>
      <c r="CU20" s="36">
        <v>736.72</v>
      </c>
      <c r="CV20" s="36">
        <v>748.22</v>
      </c>
      <c r="CW20" s="36">
        <v>741.6</v>
      </c>
      <c r="CX20" s="36">
        <v>738.28</v>
      </c>
      <c r="CY20" s="36">
        <v>731.75</v>
      </c>
      <c r="CZ20" s="36">
        <v>731.76</v>
      </c>
      <c r="DA20" s="36">
        <v>742.01</v>
      </c>
      <c r="DB20" s="36">
        <v>753.25</v>
      </c>
      <c r="DC20" s="36">
        <v>771.41</v>
      </c>
      <c r="DD20" s="36">
        <v>750.71</v>
      </c>
      <c r="DE20" s="36">
        <v>758.81</v>
      </c>
      <c r="DF20" s="36">
        <v>763.9</v>
      </c>
      <c r="DG20" s="36">
        <v>766.75</v>
      </c>
      <c r="DH20" s="36">
        <v>770.41</v>
      </c>
      <c r="DI20" s="36">
        <v>777.91</v>
      </c>
      <c r="DJ20" s="36">
        <v>775.25</v>
      </c>
      <c r="DK20" s="36">
        <v>776.64</v>
      </c>
      <c r="DL20" s="36">
        <v>775.48</v>
      </c>
      <c r="DM20" s="36">
        <v>780.85</v>
      </c>
      <c r="DN20" s="36">
        <v>790.16</v>
      </c>
      <c r="DO20" s="36">
        <v>798.78</v>
      </c>
      <c r="DP20" s="36">
        <v>833.1</v>
      </c>
      <c r="DQ20" s="36">
        <v>858.74</v>
      </c>
      <c r="DR20" s="36">
        <v>916.79</v>
      </c>
      <c r="DS20" s="36">
        <v>931.11</v>
      </c>
      <c r="DT20" s="36">
        <v>978.01</v>
      </c>
      <c r="DU20" s="36">
        <v>969.62</v>
      </c>
      <c r="DV20" s="36">
        <v>960.47</v>
      </c>
      <c r="DW20" s="36">
        <v>1030.82</v>
      </c>
      <c r="DX20" s="36">
        <v>1129.8699999999999</v>
      </c>
      <c r="DY20" s="36">
        <v>1005.81</v>
      </c>
      <c r="DZ20" s="36">
        <v>895.67</v>
      </c>
      <c r="EA20" s="36">
        <v>899.35</v>
      </c>
      <c r="EB20" s="36">
        <v>904.79</v>
      </c>
      <c r="EC20" s="36">
        <v>775.98</v>
      </c>
      <c r="ED20" s="36">
        <v>802.83</v>
      </c>
      <c r="EE20" s="36">
        <v>826.12</v>
      </c>
      <c r="EF20" s="36">
        <v>904.45</v>
      </c>
      <c r="EG20" s="36">
        <v>884.25</v>
      </c>
      <c r="EH20" s="36">
        <v>898.02</v>
      </c>
      <c r="EI20" s="36">
        <v>891.62</v>
      </c>
      <c r="EJ20" s="36">
        <v>912.69</v>
      </c>
      <c r="EK20" s="36">
        <v>885.65</v>
      </c>
      <c r="EL20" s="36">
        <v>894.11</v>
      </c>
      <c r="EM20" s="36">
        <v>915.1</v>
      </c>
      <c r="EN20" s="36">
        <v>918.56</v>
      </c>
      <c r="EO20" s="36">
        <v>920.24</v>
      </c>
      <c r="EP20" s="36">
        <v>967.67</v>
      </c>
      <c r="EQ20" s="36">
        <v>987.35</v>
      </c>
      <c r="ER20" s="36">
        <v>1007.79</v>
      </c>
      <c r="ES20" s="36">
        <v>1018.11</v>
      </c>
      <c r="ET20" s="36">
        <v>1024.6099999999999</v>
      </c>
      <c r="EU20" s="36">
        <v>1052.54</v>
      </c>
      <c r="EV20" s="36">
        <v>1054.3399999999999</v>
      </c>
      <c r="EW20" s="36">
        <v>988.95</v>
      </c>
      <c r="EX20" s="36">
        <v>993.08</v>
      </c>
      <c r="EY20" s="36">
        <v>996.86</v>
      </c>
      <c r="EZ20" s="36">
        <v>1009.25</v>
      </c>
      <c r="FA20" s="36">
        <v>1009.12</v>
      </c>
      <c r="FB20" s="36">
        <v>1034.08</v>
      </c>
      <c r="FC20" s="36">
        <v>1053.1199999999999</v>
      </c>
      <c r="FD20" s="36">
        <v>1123.6600000000001</v>
      </c>
      <c r="FE20" s="36">
        <v>1122.19</v>
      </c>
      <c r="FF20" s="36">
        <v>1178.3800000000001</v>
      </c>
      <c r="FG20" s="36">
        <v>1180.92</v>
      </c>
      <c r="FH20" s="36">
        <v>1194.28</v>
      </c>
      <c r="FI20" s="36">
        <v>1190.8900000000001</v>
      </c>
      <c r="FJ20" s="36">
        <v>1230.02</v>
      </c>
      <c r="FK20" s="36">
        <v>1260.92</v>
      </c>
      <c r="FL20" s="36">
        <v>1290.79</v>
      </c>
      <c r="FM20" s="36">
        <v>1280.8699999999999</v>
      </c>
      <c r="FN20" s="36">
        <v>1232.43</v>
      </c>
      <c r="FO20" s="36">
        <v>1150.48</v>
      </c>
      <c r="FP20" s="36">
        <v>1191.81</v>
      </c>
      <c r="FQ20" s="36">
        <v>1117.02</v>
      </c>
      <c r="FR20" s="36">
        <v>1243.24</v>
      </c>
      <c r="FS20" s="36">
        <v>1246.31</v>
      </c>
      <c r="FT20" s="36">
        <v>1259.5999999999999</v>
      </c>
      <c r="FU20" s="36">
        <v>1172.9100000000001</v>
      </c>
      <c r="FV20" s="36">
        <v>1070.1300000000001</v>
      </c>
      <c r="FW20" s="36">
        <v>1041.3399999999999</v>
      </c>
      <c r="FX20" s="36">
        <v>1115.04</v>
      </c>
      <c r="FY20" s="36">
        <v>1037.44</v>
      </c>
      <c r="FZ20" s="36">
        <v>1029.95</v>
      </c>
      <c r="GA20" s="36">
        <v>935.95</v>
      </c>
      <c r="GB20" s="36">
        <v>1040.49</v>
      </c>
      <c r="GC20" s="36">
        <v>1044.25</v>
      </c>
      <c r="GD20" s="36">
        <v>1040.3900000000001</v>
      </c>
      <c r="GE20" s="36">
        <v>1037.53</v>
      </c>
      <c r="GF20" s="36">
        <v>1079.75</v>
      </c>
      <c r="GG20" s="36">
        <v>1147.6300000000001</v>
      </c>
      <c r="GH20" s="36">
        <v>1143.75</v>
      </c>
      <c r="GI20" s="36">
        <v>1135</v>
      </c>
      <c r="GJ20" s="36">
        <v>1190.5999999999999</v>
      </c>
      <c r="GK20" s="36">
        <v>1193.02</v>
      </c>
      <c r="GL20" s="36">
        <v>1213.3399999999999</v>
      </c>
      <c r="GM20" s="36">
        <v>1224.77</v>
      </c>
      <c r="GN20" s="36">
        <v>1216.5</v>
      </c>
      <c r="GO20" s="36">
        <v>1178.53</v>
      </c>
      <c r="GP20" s="36">
        <v>1203.73</v>
      </c>
      <c r="GQ20" s="36">
        <v>1217.5999999999999</v>
      </c>
      <c r="GR20" s="36">
        <v>1226.94</v>
      </c>
      <c r="GS20" s="36">
        <v>1255.4000000000001</v>
      </c>
      <c r="GT20" s="36">
        <v>1257.1300000000001</v>
      </c>
      <c r="GU20" s="36">
        <v>1248.32</v>
      </c>
      <c r="GV20" s="36">
        <v>1263.54</v>
      </c>
      <c r="GW20" s="36">
        <v>1284.8399999999999</v>
      </c>
      <c r="GX20" s="36">
        <v>1329.19</v>
      </c>
      <c r="GY20" s="36">
        <v>1320.05</v>
      </c>
      <c r="GZ20" s="36">
        <v>1402.08</v>
      </c>
      <c r="HA20" s="36">
        <v>1443.68</v>
      </c>
      <c r="HB20" s="36">
        <v>1492</v>
      </c>
      <c r="HC20" s="36">
        <v>1515.63</v>
      </c>
      <c r="HD20" s="36">
        <v>1512.21</v>
      </c>
      <c r="HE20" s="36">
        <v>1639.32</v>
      </c>
      <c r="HF20" s="36">
        <v>1706.93</v>
      </c>
      <c r="HG20" s="36">
        <v>1756.8</v>
      </c>
      <c r="HH20" s="36">
        <v>1807.37</v>
      </c>
      <c r="HI20" s="36">
        <v>1676.99</v>
      </c>
      <c r="HJ20" s="36">
        <v>1697.38</v>
      </c>
      <c r="HK20" s="36">
        <v>1718.2</v>
      </c>
      <c r="HL20" s="36">
        <v>1802.16</v>
      </c>
      <c r="HM20" s="36">
        <v>1887.33</v>
      </c>
      <c r="HN20" s="36">
        <v>1968.1</v>
      </c>
      <c r="HO20" s="36">
        <v>2139.0300000000002</v>
      </c>
      <c r="HP20" s="36">
        <v>2291.48</v>
      </c>
      <c r="HQ20" s="36">
        <v>2476.3000000000002</v>
      </c>
      <c r="HR20" s="36">
        <v>2357.5</v>
      </c>
      <c r="HS20" s="36">
        <v>2247.48</v>
      </c>
      <c r="HT20" s="36">
        <v>2197.23</v>
      </c>
      <c r="HU20" s="36">
        <v>2330.23</v>
      </c>
      <c r="HV20" s="36">
        <v>2452.1799999999998</v>
      </c>
      <c r="HW20" s="36">
        <v>2517.41</v>
      </c>
      <c r="HX20" s="36">
        <v>2736.59</v>
      </c>
      <c r="HY20" s="36">
        <v>2914.08</v>
      </c>
      <c r="HZ20" s="36">
        <v>2694.22</v>
      </c>
      <c r="IA20" s="36">
        <v>2825.03</v>
      </c>
      <c r="IB20" s="36">
        <v>2826.7</v>
      </c>
      <c r="IC20" s="36">
        <v>2682.59</v>
      </c>
      <c r="ID20" s="36">
        <v>2738.93</v>
      </c>
      <c r="IE20" s="36">
        <v>2494.48</v>
      </c>
      <c r="IF20" s="36">
        <v>2456.92</v>
      </c>
      <c r="IG20" s="36">
        <v>2528.1</v>
      </c>
      <c r="IH20" s="36">
        <v>2641.66</v>
      </c>
      <c r="II20" s="36">
        <v>2778.83</v>
      </c>
      <c r="IJ20" s="36">
        <v>2712.16</v>
      </c>
      <c r="IK20" s="36">
        <v>2740.79</v>
      </c>
      <c r="IL20" s="36">
        <v>2738.22</v>
      </c>
      <c r="IM20" s="36">
        <v>2485.36</v>
      </c>
      <c r="IN20" s="36">
        <v>2593.17</v>
      </c>
      <c r="IO20" s="36">
        <v>2584.56</v>
      </c>
      <c r="IP20" s="36">
        <v>2561.56</v>
      </c>
      <c r="IQ20" s="36">
        <v>2499.98</v>
      </c>
      <c r="IR20" s="36">
        <v>2581.0700000000002</v>
      </c>
      <c r="IS20" s="36">
        <v>2629.27</v>
      </c>
      <c r="IT20" s="36">
        <v>2619.11</v>
      </c>
      <c r="IU20" s="36">
        <v>2521.2399999999998</v>
      </c>
      <c r="IV20" s="36">
        <v>2371.96</v>
      </c>
      <c r="IW20" s="36">
        <v>2332.19</v>
      </c>
      <c r="IX20" s="36">
        <v>2423.16</v>
      </c>
      <c r="IY20" s="36">
        <v>2364.52</v>
      </c>
      <c r="IZ20" s="36">
        <v>2232.65</v>
      </c>
      <c r="JA20" s="36">
        <v>2244.2600000000002</v>
      </c>
      <c r="JB20" s="36">
        <v>2327.9</v>
      </c>
      <c r="JC20" s="36">
        <v>2294.4</v>
      </c>
      <c r="JD20" s="36">
        <v>2877.39</v>
      </c>
      <c r="JE20" s="36">
        <v>2694.29</v>
      </c>
      <c r="JF20" s="36">
        <v>2779.04</v>
      </c>
      <c r="JG20" s="36">
        <v>2591.2199999999998</v>
      </c>
      <c r="JH20" s="36">
        <v>2550.1799999999998</v>
      </c>
      <c r="JI20" s="36">
        <v>2697.47</v>
      </c>
      <c r="JJ20" s="36">
        <v>2805.18</v>
      </c>
      <c r="JK20" s="36">
        <v>2873.83</v>
      </c>
      <c r="JL20" s="36">
        <v>2735.59</v>
      </c>
      <c r="JM20" s="36">
        <v>2723.58</v>
      </c>
      <c r="JN20" s="36">
        <v>2814.36</v>
      </c>
      <c r="JO20" s="36">
        <v>2883.68</v>
      </c>
      <c r="JP20" s="36">
        <v>3431.97</v>
      </c>
      <c r="JQ20" s="36">
        <v>3453.16</v>
      </c>
      <c r="JR20" s="36">
        <v>3377.54</v>
      </c>
      <c r="JS20" s="36">
        <v>3445.28</v>
      </c>
      <c r="JT20" s="36">
        <v>3679.61</v>
      </c>
      <c r="JU20" s="36">
        <v>4382.74</v>
      </c>
      <c r="JV20" s="36">
        <v>4204.43</v>
      </c>
      <c r="JW20" s="36">
        <v>4425.3</v>
      </c>
      <c r="JX20" s="36">
        <v>4316.34</v>
      </c>
      <c r="JY20" s="36">
        <v>4159.46</v>
      </c>
      <c r="JZ20" s="36">
        <v>4054.94</v>
      </c>
      <c r="KA20" s="36">
        <v>4137.67</v>
      </c>
      <c r="KB20" s="36">
        <v>4191.22</v>
      </c>
      <c r="KC20" s="36">
        <v>4362.47</v>
      </c>
      <c r="KD20" s="36">
        <v>4408.32</v>
      </c>
      <c r="KE20" s="36">
        <v>4439.66</v>
      </c>
      <c r="KF20" s="36">
        <v>4648.13</v>
      </c>
      <c r="KG20" s="36">
        <v>4630.7299999999996</v>
      </c>
      <c r="KH20" s="36">
        <v>4764.87</v>
      </c>
      <c r="KI20" s="36">
        <v>4950.72</v>
      </c>
      <c r="KJ20" s="36">
        <v>4422.12</v>
      </c>
      <c r="KK20" s="36">
        <v>4626.72</v>
      </c>
      <c r="KL20" s="36">
        <v>4638.1000000000004</v>
      </c>
      <c r="KM20" s="36">
        <v>4317.54</v>
      </c>
      <c r="KN20" s="36">
        <v>4188.84</v>
      </c>
      <c r="KO20" s="36">
        <v>4148.2700000000004</v>
      </c>
      <c r="KP20" s="36">
        <v>3874.26</v>
      </c>
      <c r="KQ20" s="36">
        <v>3226.41</v>
      </c>
      <c r="KR20" s="36">
        <v>3686.9</v>
      </c>
      <c r="KS20" s="36">
        <v>4067.08</v>
      </c>
      <c r="KT20" s="36">
        <v>3897</v>
      </c>
      <c r="KU20" s="36">
        <v>3858.09</v>
      </c>
      <c r="KV20" s="36">
        <v>3612.68</v>
      </c>
      <c r="KW20" s="36">
        <v>3603.31</v>
      </c>
      <c r="KX20" s="36">
        <v>3927.5</v>
      </c>
      <c r="KY20" s="36">
        <v>3895.51</v>
      </c>
      <c r="KZ20" s="36">
        <v>4208.5600000000004</v>
      </c>
      <c r="LA20" s="36">
        <v>4185.29</v>
      </c>
      <c r="LB20" s="36">
        <v>4164.1000000000004</v>
      </c>
      <c r="LC20" s="36">
        <v>4287.0200000000004</v>
      </c>
      <c r="LD20" s="36">
        <v>4394.6400000000003</v>
      </c>
      <c r="LE20" s="36">
        <v>4404.1000000000004</v>
      </c>
      <c r="LF20" s="36">
        <v>4320.09</v>
      </c>
      <c r="LG20" s="36">
        <v>4225.92</v>
      </c>
      <c r="LH20" s="36">
        <v>4322.75</v>
      </c>
      <c r="LI20" s="36">
        <v>4370.24</v>
      </c>
      <c r="LJ20" s="36">
        <v>4437.03</v>
      </c>
      <c r="LK20" s="36">
        <v>4596.96</v>
      </c>
      <c r="LL20" s="36">
        <v>4772.97</v>
      </c>
      <c r="LM20" s="36">
        <v>4754.7</v>
      </c>
      <c r="LN20" s="36">
        <v>4830.7700000000004</v>
      </c>
      <c r="LO20" s="36">
        <v>5439.13</v>
      </c>
      <c r="LP20" s="36">
        <v>5640.13</v>
      </c>
      <c r="LQ20" s="36">
        <v>5809.69</v>
      </c>
      <c r="LR20" s="36">
        <v>5697.39</v>
      </c>
      <c r="LS20" s="36">
        <v>5754.22</v>
      </c>
      <c r="LT20" s="36">
        <v>5595.23</v>
      </c>
      <c r="LU20" s="36">
        <v>5572.2</v>
      </c>
      <c r="LV20" s="36">
        <v>5699.58</v>
      </c>
      <c r="LW20" s="36">
        <v>5984.09</v>
      </c>
      <c r="LX20" s="36">
        <v>6013.23</v>
      </c>
      <c r="LY20" s="36">
        <v>5984.96</v>
      </c>
      <c r="LZ20" s="36">
        <v>5895.3</v>
      </c>
      <c r="MA20" s="36">
        <v>5518.85</v>
      </c>
      <c r="MB20" s="36">
        <v>5733.9</v>
      </c>
      <c r="MC20" s="36">
        <v>5888.14</v>
      </c>
      <c r="MD20" s="36">
        <v>5740.29</v>
      </c>
    </row>
    <row r="21" spans="1:342" x14ac:dyDescent="0.15">
      <c r="A21" s="17" t="s">
        <v>13</v>
      </c>
      <c r="B21" s="28"/>
      <c r="C21" s="32"/>
      <c r="D21" s="21" t="s">
        <v>4</v>
      </c>
      <c r="E21" s="37">
        <f>E20*$E$16</f>
        <v>59.905468999999997</v>
      </c>
      <c r="F21" s="37">
        <f t="shared" ref="F21:BQ21" si="14">F20*$E$16</f>
        <v>61.364731999999997</v>
      </c>
      <c r="G21" s="37">
        <f t="shared" si="14"/>
        <v>60.357738999999988</v>
      </c>
      <c r="H21" s="37">
        <f t="shared" si="14"/>
        <v>60.884771999999991</v>
      </c>
      <c r="I21" s="37">
        <f t="shared" si="14"/>
        <v>61.368423999999997</v>
      </c>
      <c r="J21" s="37">
        <f t="shared" si="14"/>
        <v>62.172356999999998</v>
      </c>
      <c r="K21" s="37">
        <f t="shared" si="14"/>
        <v>62.195431999999997</v>
      </c>
      <c r="L21" s="37">
        <f t="shared" si="14"/>
        <v>61.488413999999992</v>
      </c>
      <c r="M21" s="37">
        <f t="shared" si="14"/>
        <v>61.388729999999995</v>
      </c>
      <c r="N21" s="37">
        <f t="shared" si="14"/>
        <v>60.070686000000002</v>
      </c>
      <c r="O21" s="37">
        <f t="shared" si="14"/>
        <v>60.468498999999994</v>
      </c>
      <c r="P21" s="37">
        <f t="shared" si="14"/>
        <v>60.094684000000001</v>
      </c>
      <c r="Q21" s="37">
        <f t="shared" si="14"/>
        <v>60.497112000000001</v>
      </c>
      <c r="R21" s="37">
        <f t="shared" si="14"/>
        <v>60.514648999999999</v>
      </c>
      <c r="S21" s="37">
        <f t="shared" si="14"/>
        <v>60.610640999999994</v>
      </c>
      <c r="T21" s="37">
        <f t="shared" si="14"/>
        <v>56.060250999999994</v>
      </c>
      <c r="U21" s="37">
        <f t="shared" si="14"/>
        <v>51.025286000000001</v>
      </c>
      <c r="V21" s="37">
        <f t="shared" si="14"/>
        <v>52.173497999999995</v>
      </c>
      <c r="W21" s="37">
        <f t="shared" si="14"/>
        <v>53.378936000000003</v>
      </c>
      <c r="X21" s="37">
        <f t="shared" si="14"/>
        <v>53.068807999999997</v>
      </c>
      <c r="Y21" s="37">
        <f t="shared" si="14"/>
        <v>54.514225999999994</v>
      </c>
      <c r="Z21" s="37">
        <f t="shared" si="14"/>
        <v>53.973347999999994</v>
      </c>
      <c r="AA21" s="37">
        <f t="shared" si="14"/>
        <v>54.723746999999996</v>
      </c>
      <c r="AB21" s="37">
        <f t="shared" si="14"/>
        <v>54.135795999999992</v>
      </c>
      <c r="AC21" s="37">
        <f t="shared" si="14"/>
        <v>54.090568999999995</v>
      </c>
      <c r="AD21" s="37">
        <f t="shared" si="14"/>
        <v>52.352559999999997</v>
      </c>
      <c r="AE21" s="37">
        <f t="shared" si="14"/>
        <v>53.187874999999998</v>
      </c>
      <c r="AF21" s="37">
        <f t="shared" si="14"/>
        <v>52.771601999999994</v>
      </c>
      <c r="AG21" s="37">
        <f t="shared" si="14"/>
        <v>52.841749999999998</v>
      </c>
      <c r="AH21" s="37">
        <f t="shared" si="14"/>
        <v>52.948817999999996</v>
      </c>
      <c r="AI21" s="37">
        <f t="shared" si="14"/>
        <v>53.970579000000001</v>
      </c>
      <c r="AJ21" s="37">
        <f t="shared" si="14"/>
        <v>53.652143999999993</v>
      </c>
      <c r="AK21" s="37">
        <f t="shared" si="14"/>
        <v>53.348476999999995</v>
      </c>
      <c r="AL21" s="37">
        <f t="shared" si="14"/>
        <v>53.139879000000001</v>
      </c>
      <c r="AM21" s="37">
        <f t="shared" si="14"/>
        <v>53.364167999999992</v>
      </c>
      <c r="AN21" s="37">
        <f t="shared" si="14"/>
        <v>52.828827999999994</v>
      </c>
      <c r="AO21" s="37">
        <f t="shared" si="14"/>
        <v>53.1648</v>
      </c>
      <c r="AP21" s="37">
        <f t="shared" si="14"/>
        <v>52.826059000000001</v>
      </c>
      <c r="AQ21" s="37">
        <f t="shared" si="14"/>
        <v>52.766987</v>
      </c>
      <c r="AR21" s="37">
        <f t="shared" si="14"/>
        <v>52.994044999999993</v>
      </c>
      <c r="AS21" s="37">
        <f t="shared" si="14"/>
        <v>56.401761</v>
      </c>
      <c r="AT21" s="37">
        <f t="shared" si="14"/>
        <v>56.745116999999993</v>
      </c>
      <c r="AU21" s="37">
        <f t="shared" si="14"/>
        <v>57.682884999999999</v>
      </c>
      <c r="AV21" s="37">
        <f t="shared" si="14"/>
        <v>57.392139999999991</v>
      </c>
      <c r="AW21" s="37">
        <f t="shared" si="14"/>
        <v>55.962412999999991</v>
      </c>
      <c r="AX21" s="37">
        <f t="shared" si="14"/>
        <v>56.018715999999991</v>
      </c>
      <c r="AY21" s="37">
        <f t="shared" si="14"/>
        <v>56.138705999999999</v>
      </c>
      <c r="AZ21" s="37">
        <f t="shared" si="14"/>
        <v>55.860883000000001</v>
      </c>
      <c r="BA21" s="37">
        <f t="shared" si="14"/>
        <v>55.964258999999998</v>
      </c>
      <c r="BB21" s="37">
        <f t="shared" si="14"/>
        <v>56.167318999999992</v>
      </c>
      <c r="BC21" s="37">
        <f t="shared" si="14"/>
        <v>55.331080999999998</v>
      </c>
      <c r="BD21" s="37">
        <f t="shared" si="14"/>
        <v>54.992339999999992</v>
      </c>
      <c r="BE21" s="37">
        <f t="shared" si="14"/>
        <v>54.921268999999995</v>
      </c>
      <c r="BF21" s="37">
        <f t="shared" si="14"/>
        <v>55.537832999999999</v>
      </c>
      <c r="BG21" s="37">
        <f t="shared" si="14"/>
        <v>56.008562999999988</v>
      </c>
      <c r="BH21" s="37">
        <f t="shared" si="14"/>
        <v>55.819347999999998</v>
      </c>
      <c r="BI21" s="37">
        <f t="shared" si="14"/>
        <v>55.704895999999991</v>
      </c>
      <c r="BJ21" s="37">
        <f t="shared" si="14"/>
        <v>55.847037999999991</v>
      </c>
      <c r="BK21" s="37">
        <f t="shared" si="14"/>
        <v>56.159012000000004</v>
      </c>
      <c r="BL21" s="37">
        <f t="shared" si="14"/>
        <v>56.518982000000001</v>
      </c>
      <c r="BM21" s="37">
        <f t="shared" si="14"/>
        <v>56.244850999999997</v>
      </c>
      <c r="BN21" s="37">
        <f t="shared" si="14"/>
        <v>56.384223999999996</v>
      </c>
      <c r="BO21" s="37">
        <f t="shared" si="14"/>
        <v>56.386069999999997</v>
      </c>
      <c r="BP21" s="37">
        <f t="shared" si="14"/>
        <v>56.902026999999997</v>
      </c>
      <c r="BQ21" s="37">
        <f t="shared" si="14"/>
        <v>56.98786599999999</v>
      </c>
      <c r="BR21" s="37">
        <f t="shared" ref="BR21:EC21" si="15">BR20*$E$16</f>
        <v>59.013850999999995</v>
      </c>
      <c r="BS21" s="37">
        <f t="shared" si="15"/>
        <v>58.617883999999997</v>
      </c>
      <c r="BT21" s="37">
        <f t="shared" si="15"/>
        <v>58.612345999999995</v>
      </c>
      <c r="BU21" s="37">
        <f t="shared" si="15"/>
        <v>58.921550999999994</v>
      </c>
      <c r="BV21" s="37">
        <f t="shared" si="15"/>
        <v>58.787715999999989</v>
      </c>
      <c r="BW21" s="37">
        <f t="shared" si="15"/>
        <v>58.657572999999992</v>
      </c>
      <c r="BX21" s="37">
        <f t="shared" si="15"/>
        <v>57.978244999999994</v>
      </c>
      <c r="BY21" s="37">
        <f t="shared" si="15"/>
        <v>58.021625999999998</v>
      </c>
      <c r="BZ21" s="37">
        <f t="shared" si="15"/>
        <v>58.16284499999999</v>
      </c>
      <c r="CA21" s="37">
        <f t="shared" si="15"/>
        <v>59.847319999999996</v>
      </c>
      <c r="CB21" s="37">
        <f t="shared" si="15"/>
        <v>60.261746999999993</v>
      </c>
      <c r="CC21" s="37">
        <f t="shared" si="15"/>
        <v>62.243427999999994</v>
      </c>
      <c r="CD21" s="37">
        <f t="shared" si="15"/>
        <v>63.365795999999996</v>
      </c>
      <c r="CE21" s="37">
        <f t="shared" si="15"/>
        <v>63.511629999999997</v>
      </c>
      <c r="CF21" s="37">
        <f t="shared" si="15"/>
        <v>64.367250999999996</v>
      </c>
      <c r="CG21" s="37">
        <f t="shared" si="15"/>
        <v>67.311620999999988</v>
      </c>
      <c r="CH21" s="37">
        <f t="shared" si="15"/>
        <v>68.529057999999992</v>
      </c>
      <c r="CI21" s="37">
        <f t="shared" si="15"/>
        <v>63.457172999999997</v>
      </c>
      <c r="CJ21" s="37">
        <f t="shared" si="15"/>
        <v>64.844441999999987</v>
      </c>
      <c r="CK21" s="37">
        <f t="shared" si="15"/>
        <v>64.981045999999992</v>
      </c>
      <c r="CL21" s="37">
        <f t="shared" si="15"/>
        <v>65.454544999999996</v>
      </c>
      <c r="CM21" s="37">
        <f t="shared" si="15"/>
        <v>66.565837000000002</v>
      </c>
      <c r="CN21" s="37">
        <f t="shared" si="15"/>
        <v>65.871740999999986</v>
      </c>
      <c r="CO21" s="37">
        <f t="shared" si="15"/>
        <v>66.138487999999995</v>
      </c>
      <c r="CP21" s="37">
        <f t="shared" si="15"/>
        <v>65.19979699999999</v>
      </c>
      <c r="CQ21" s="37">
        <f t="shared" si="15"/>
        <v>65.713908000000004</v>
      </c>
      <c r="CR21" s="37">
        <f t="shared" si="15"/>
        <v>68.493060999999997</v>
      </c>
      <c r="CS21" s="37">
        <f t="shared" si="15"/>
        <v>67.878342999999987</v>
      </c>
      <c r="CT21" s="37">
        <f t="shared" si="15"/>
        <v>69.195463999999987</v>
      </c>
      <c r="CU21" s="37">
        <f t="shared" si="15"/>
        <v>67.999256000000003</v>
      </c>
      <c r="CV21" s="37">
        <f t="shared" si="15"/>
        <v>69.060705999999996</v>
      </c>
      <c r="CW21" s="37">
        <f t="shared" si="15"/>
        <v>68.449680000000001</v>
      </c>
      <c r="CX21" s="37">
        <f t="shared" si="15"/>
        <v>68.143243999999996</v>
      </c>
      <c r="CY21" s="37">
        <f t="shared" si="15"/>
        <v>67.540524999999988</v>
      </c>
      <c r="CZ21" s="37">
        <f t="shared" si="15"/>
        <v>67.541447999999988</v>
      </c>
      <c r="DA21" s="37">
        <f t="shared" si="15"/>
        <v>68.487522999999996</v>
      </c>
      <c r="DB21" s="37">
        <f t="shared" si="15"/>
        <v>69.524974999999998</v>
      </c>
      <c r="DC21" s="37">
        <f t="shared" si="15"/>
        <v>71.201142999999988</v>
      </c>
      <c r="DD21" s="37">
        <f t="shared" si="15"/>
        <v>69.290532999999996</v>
      </c>
      <c r="DE21" s="37">
        <f t="shared" si="15"/>
        <v>70.038162999999983</v>
      </c>
      <c r="DF21" s="37">
        <f t="shared" si="15"/>
        <v>70.507969999999986</v>
      </c>
      <c r="DG21" s="37">
        <f t="shared" si="15"/>
        <v>70.771024999999995</v>
      </c>
      <c r="DH21" s="37">
        <f t="shared" si="15"/>
        <v>71.108842999999993</v>
      </c>
      <c r="DI21" s="37">
        <f t="shared" si="15"/>
        <v>71.801092999999995</v>
      </c>
      <c r="DJ21" s="37">
        <f t="shared" si="15"/>
        <v>71.55557499999999</v>
      </c>
      <c r="DK21" s="37">
        <f t="shared" si="15"/>
        <v>71.683871999999994</v>
      </c>
      <c r="DL21" s="37">
        <f t="shared" si="15"/>
        <v>71.576803999999996</v>
      </c>
      <c r="DM21" s="37">
        <f t="shared" si="15"/>
        <v>72.072454999999991</v>
      </c>
      <c r="DN21" s="37">
        <f t="shared" si="15"/>
        <v>72.931767999999991</v>
      </c>
      <c r="DO21" s="37">
        <f t="shared" si="15"/>
        <v>73.72739399999999</v>
      </c>
      <c r="DP21" s="37">
        <f t="shared" si="15"/>
        <v>76.895129999999995</v>
      </c>
      <c r="DQ21" s="37">
        <f t="shared" si="15"/>
        <v>79.261702</v>
      </c>
      <c r="DR21" s="37">
        <f t="shared" si="15"/>
        <v>84.619716999999994</v>
      </c>
      <c r="DS21" s="37">
        <f t="shared" si="15"/>
        <v>85.941452999999996</v>
      </c>
      <c r="DT21" s="37">
        <f t="shared" si="15"/>
        <v>90.270322999999991</v>
      </c>
      <c r="DU21" s="37">
        <f t="shared" si="15"/>
        <v>89.495925999999997</v>
      </c>
      <c r="DV21" s="37">
        <f t="shared" si="15"/>
        <v>88.651381000000001</v>
      </c>
      <c r="DW21" s="37">
        <f t="shared" si="15"/>
        <v>95.144685999999993</v>
      </c>
      <c r="DX21" s="37">
        <f t="shared" si="15"/>
        <v>104.28700099999998</v>
      </c>
      <c r="DY21" s="37">
        <f t="shared" si="15"/>
        <v>92.836262999999988</v>
      </c>
      <c r="DZ21" s="37">
        <f t="shared" si="15"/>
        <v>82.670340999999993</v>
      </c>
      <c r="EA21" s="37">
        <f t="shared" si="15"/>
        <v>83.010004999999992</v>
      </c>
      <c r="EB21" s="37">
        <f t="shared" si="15"/>
        <v>83.512116999999989</v>
      </c>
      <c r="EC21" s="37">
        <f t="shared" si="15"/>
        <v>71.622953999999993</v>
      </c>
      <c r="ED21" s="37">
        <f t="shared" ref="ED21:GO21" si="16">ED20*$E$16</f>
        <v>74.101208999999997</v>
      </c>
      <c r="EE21" s="37">
        <f t="shared" si="16"/>
        <v>76.250875999999991</v>
      </c>
      <c r="EF21" s="37">
        <f t="shared" si="16"/>
        <v>83.480734999999996</v>
      </c>
      <c r="EG21" s="37">
        <f t="shared" si="16"/>
        <v>81.616274999999987</v>
      </c>
      <c r="EH21" s="37">
        <f t="shared" si="16"/>
        <v>82.88724599999999</v>
      </c>
      <c r="EI21" s="37">
        <f t="shared" si="16"/>
        <v>82.296526</v>
      </c>
      <c r="EJ21" s="37">
        <f t="shared" si="16"/>
        <v>84.241287</v>
      </c>
      <c r="EK21" s="37">
        <f t="shared" si="16"/>
        <v>81.745494999999991</v>
      </c>
      <c r="EL21" s="37">
        <f t="shared" si="16"/>
        <v>82.526353</v>
      </c>
      <c r="EM21" s="37">
        <f t="shared" si="16"/>
        <v>84.463729999999998</v>
      </c>
      <c r="EN21" s="37">
        <f t="shared" si="16"/>
        <v>84.783087999999992</v>
      </c>
      <c r="EO21" s="37">
        <f t="shared" si="16"/>
        <v>84.938151999999988</v>
      </c>
      <c r="EP21" s="37">
        <f t="shared" si="16"/>
        <v>89.315940999999995</v>
      </c>
      <c r="EQ21" s="37">
        <f t="shared" si="16"/>
        <v>91.132404999999991</v>
      </c>
      <c r="ER21" s="37">
        <f t="shared" si="16"/>
        <v>93.019016999999991</v>
      </c>
      <c r="ES21" s="37">
        <f t="shared" si="16"/>
        <v>93.971553</v>
      </c>
      <c r="ET21" s="37">
        <f t="shared" si="16"/>
        <v>94.571502999999979</v>
      </c>
      <c r="EU21" s="37">
        <f t="shared" si="16"/>
        <v>97.149441999999993</v>
      </c>
      <c r="EV21" s="37">
        <f t="shared" si="16"/>
        <v>97.315581999999992</v>
      </c>
      <c r="EW21" s="37">
        <f t="shared" si="16"/>
        <v>91.280085</v>
      </c>
      <c r="EX21" s="37">
        <f t="shared" si="16"/>
        <v>91.661283999999995</v>
      </c>
      <c r="EY21" s="37">
        <f t="shared" si="16"/>
        <v>92.010177999999996</v>
      </c>
      <c r="EZ21" s="37">
        <f t="shared" si="16"/>
        <v>93.153774999999996</v>
      </c>
      <c r="FA21" s="37">
        <f t="shared" si="16"/>
        <v>93.141775999999993</v>
      </c>
      <c r="FB21" s="37">
        <f t="shared" si="16"/>
        <v>95.445583999999982</v>
      </c>
      <c r="FC21" s="37">
        <f t="shared" si="16"/>
        <v>97.202975999999978</v>
      </c>
      <c r="FD21" s="37">
        <f t="shared" si="16"/>
        <v>103.713818</v>
      </c>
      <c r="FE21" s="37">
        <f t="shared" si="16"/>
        <v>103.578137</v>
      </c>
      <c r="FF21" s="37">
        <f t="shared" si="16"/>
        <v>108.76447400000001</v>
      </c>
      <c r="FG21" s="37">
        <f t="shared" si="16"/>
        <v>108.99891599999999</v>
      </c>
      <c r="FH21" s="37">
        <f t="shared" si="16"/>
        <v>110.23204399999999</v>
      </c>
      <c r="FI21" s="37">
        <f t="shared" si="16"/>
        <v>109.919147</v>
      </c>
      <c r="FJ21" s="37">
        <f t="shared" si="16"/>
        <v>113.530846</v>
      </c>
      <c r="FK21" s="37">
        <f t="shared" si="16"/>
        <v>116.38291599999999</v>
      </c>
      <c r="FL21" s="37">
        <f t="shared" si="16"/>
        <v>119.13991699999998</v>
      </c>
      <c r="FM21" s="37">
        <f t="shared" si="16"/>
        <v>118.22430099999998</v>
      </c>
      <c r="FN21" s="37">
        <f t="shared" si="16"/>
        <v>113.753289</v>
      </c>
      <c r="FO21" s="37">
        <f t="shared" si="16"/>
        <v>106.18930399999999</v>
      </c>
      <c r="FP21" s="37">
        <f t="shared" si="16"/>
        <v>110.00406299999999</v>
      </c>
      <c r="FQ21" s="37">
        <f t="shared" si="16"/>
        <v>103.10094599999999</v>
      </c>
      <c r="FR21" s="37">
        <f t="shared" si="16"/>
        <v>114.75105199999999</v>
      </c>
      <c r="FS21" s="37">
        <f t="shared" si="16"/>
        <v>115.03441299999999</v>
      </c>
      <c r="FT21" s="37">
        <f t="shared" si="16"/>
        <v>116.26107999999998</v>
      </c>
      <c r="FU21" s="37">
        <f t="shared" si="16"/>
        <v>108.259593</v>
      </c>
      <c r="FV21" s="37">
        <f t="shared" si="16"/>
        <v>98.772998999999999</v>
      </c>
      <c r="FW21" s="37">
        <f t="shared" si="16"/>
        <v>96.115681999999978</v>
      </c>
      <c r="FX21" s="37">
        <f t="shared" si="16"/>
        <v>102.91819199999999</v>
      </c>
      <c r="FY21" s="37">
        <f t="shared" si="16"/>
        <v>95.755712000000003</v>
      </c>
      <c r="FZ21" s="37">
        <f t="shared" si="16"/>
        <v>95.064385000000001</v>
      </c>
      <c r="GA21" s="37">
        <f t="shared" si="16"/>
        <v>86.388184999999993</v>
      </c>
      <c r="GB21" s="37">
        <f t="shared" si="16"/>
        <v>96.037226999999987</v>
      </c>
      <c r="GC21" s="37">
        <f t="shared" si="16"/>
        <v>96.384274999999988</v>
      </c>
      <c r="GD21" s="37">
        <f t="shared" si="16"/>
        <v>96.027996999999999</v>
      </c>
      <c r="GE21" s="37">
        <f t="shared" si="16"/>
        <v>95.76401899999999</v>
      </c>
      <c r="GF21" s="37">
        <f t="shared" si="16"/>
        <v>99.660924999999992</v>
      </c>
      <c r="GG21" s="37">
        <f t="shared" si="16"/>
        <v>105.926249</v>
      </c>
      <c r="GH21" s="37">
        <f t="shared" si="16"/>
        <v>105.56812499999999</v>
      </c>
      <c r="GI21" s="37">
        <f t="shared" si="16"/>
        <v>104.76049999999999</v>
      </c>
      <c r="GJ21" s="37">
        <f t="shared" si="16"/>
        <v>109.89237999999999</v>
      </c>
      <c r="GK21" s="37">
        <f t="shared" si="16"/>
        <v>110.11574599999999</v>
      </c>
      <c r="GL21" s="37">
        <f t="shared" si="16"/>
        <v>111.99128199999998</v>
      </c>
      <c r="GM21" s="37">
        <f t="shared" si="16"/>
        <v>113.04627099999999</v>
      </c>
      <c r="GN21" s="37">
        <f t="shared" si="16"/>
        <v>112.28294999999999</v>
      </c>
      <c r="GO21" s="37">
        <f t="shared" si="16"/>
        <v>108.778319</v>
      </c>
      <c r="GP21" s="37">
        <f t="shared" ref="GP21:JA21" si="17">GP20*$E$16</f>
        <v>111.10427899999999</v>
      </c>
      <c r="GQ21" s="37">
        <f t="shared" si="17"/>
        <v>112.38447999999998</v>
      </c>
      <c r="GR21" s="37">
        <f t="shared" si="17"/>
        <v>113.246562</v>
      </c>
      <c r="GS21" s="37">
        <f t="shared" si="17"/>
        <v>115.87342</v>
      </c>
      <c r="GT21" s="37">
        <f t="shared" si="17"/>
        <v>116.03309900000001</v>
      </c>
      <c r="GU21" s="37">
        <f t="shared" si="17"/>
        <v>115.21993599999999</v>
      </c>
      <c r="GV21" s="37">
        <f t="shared" si="17"/>
        <v>116.62474199999998</v>
      </c>
      <c r="GW21" s="37">
        <f t="shared" si="17"/>
        <v>118.59073199999999</v>
      </c>
      <c r="GX21" s="37">
        <f t="shared" si="17"/>
        <v>122.684237</v>
      </c>
      <c r="GY21" s="37">
        <f t="shared" si="17"/>
        <v>121.84061499999999</v>
      </c>
      <c r="GZ21" s="37">
        <f t="shared" si="17"/>
        <v>129.41198399999999</v>
      </c>
      <c r="HA21" s="37">
        <f t="shared" si="17"/>
        <v>133.25166400000001</v>
      </c>
      <c r="HB21" s="37">
        <f t="shared" si="17"/>
        <v>137.71159999999998</v>
      </c>
      <c r="HC21" s="37">
        <f t="shared" si="17"/>
        <v>139.89264900000001</v>
      </c>
      <c r="HD21" s="37">
        <f t="shared" si="17"/>
        <v>139.57698299999998</v>
      </c>
      <c r="HE21" s="37">
        <f t="shared" si="17"/>
        <v>151.30923599999997</v>
      </c>
      <c r="HF21" s="37">
        <f t="shared" si="17"/>
        <v>157.54963899999998</v>
      </c>
      <c r="HG21" s="37">
        <f t="shared" si="17"/>
        <v>162.15263999999999</v>
      </c>
      <c r="HH21" s="37">
        <f t="shared" si="17"/>
        <v>166.82025099999998</v>
      </c>
      <c r="HI21" s="37">
        <f t="shared" si="17"/>
        <v>154.78617699999998</v>
      </c>
      <c r="HJ21" s="37">
        <f t="shared" si="17"/>
        <v>156.66817399999999</v>
      </c>
      <c r="HK21" s="37">
        <f t="shared" si="17"/>
        <v>158.58985999999999</v>
      </c>
      <c r="HL21" s="37">
        <f t="shared" si="17"/>
        <v>166.33936800000001</v>
      </c>
      <c r="HM21" s="37">
        <f t="shared" si="17"/>
        <v>174.20055899999997</v>
      </c>
      <c r="HN21" s="37">
        <f t="shared" si="17"/>
        <v>181.65562999999997</v>
      </c>
      <c r="HO21" s="37">
        <f t="shared" si="17"/>
        <v>197.432469</v>
      </c>
      <c r="HP21" s="37">
        <f t="shared" si="17"/>
        <v>211.503604</v>
      </c>
      <c r="HQ21" s="37">
        <f t="shared" si="17"/>
        <v>228.56249</v>
      </c>
      <c r="HR21" s="37">
        <f t="shared" si="17"/>
        <v>217.59724999999997</v>
      </c>
      <c r="HS21" s="37">
        <f t="shared" si="17"/>
        <v>207.44240399999998</v>
      </c>
      <c r="HT21" s="37">
        <f t="shared" si="17"/>
        <v>202.804329</v>
      </c>
      <c r="HU21" s="37">
        <f t="shared" si="17"/>
        <v>215.08022899999997</v>
      </c>
      <c r="HV21" s="37">
        <f t="shared" si="17"/>
        <v>226.33621399999996</v>
      </c>
      <c r="HW21" s="37">
        <f t="shared" si="17"/>
        <v>232.35694299999997</v>
      </c>
      <c r="HX21" s="37">
        <f t="shared" si="17"/>
        <v>252.58725699999999</v>
      </c>
      <c r="HY21" s="37">
        <f t="shared" si="17"/>
        <v>268.969584</v>
      </c>
      <c r="HZ21" s="37">
        <f t="shared" si="17"/>
        <v>248.67650599999996</v>
      </c>
      <c r="IA21" s="37">
        <f t="shared" si="17"/>
        <v>260.750269</v>
      </c>
      <c r="IB21" s="37">
        <f t="shared" si="17"/>
        <v>260.90440999999998</v>
      </c>
      <c r="IC21" s="37">
        <f t="shared" si="17"/>
        <v>247.60305700000001</v>
      </c>
      <c r="ID21" s="37">
        <f t="shared" si="17"/>
        <v>252.80323899999996</v>
      </c>
      <c r="IE21" s="37">
        <f t="shared" si="17"/>
        <v>230.24050399999999</v>
      </c>
      <c r="IF21" s="37">
        <f t="shared" si="17"/>
        <v>226.77371599999998</v>
      </c>
      <c r="IG21" s="37">
        <f t="shared" si="17"/>
        <v>233.34362999999996</v>
      </c>
      <c r="IH21" s="37">
        <f t="shared" si="17"/>
        <v>243.82521799999998</v>
      </c>
      <c r="II21" s="37">
        <f t="shared" si="17"/>
        <v>256.48600899999997</v>
      </c>
      <c r="IJ21" s="37">
        <f t="shared" si="17"/>
        <v>250.33236799999997</v>
      </c>
      <c r="IK21" s="37">
        <f t="shared" si="17"/>
        <v>252.97491699999998</v>
      </c>
      <c r="IL21" s="37">
        <f t="shared" si="17"/>
        <v>252.73770599999997</v>
      </c>
      <c r="IM21" s="37">
        <f t="shared" si="17"/>
        <v>229.39872800000001</v>
      </c>
      <c r="IN21" s="37">
        <f t="shared" si="17"/>
        <v>239.34959099999998</v>
      </c>
      <c r="IO21" s="37">
        <f t="shared" si="17"/>
        <v>238.55488799999998</v>
      </c>
      <c r="IP21" s="37">
        <f t="shared" si="17"/>
        <v>236.43198799999999</v>
      </c>
      <c r="IQ21" s="37">
        <f t="shared" si="17"/>
        <v>230.74815399999997</v>
      </c>
      <c r="IR21" s="37">
        <f t="shared" si="17"/>
        <v>238.23276100000001</v>
      </c>
      <c r="IS21" s="37">
        <f t="shared" si="17"/>
        <v>242.68162099999998</v>
      </c>
      <c r="IT21" s="37">
        <f t="shared" si="17"/>
        <v>241.743853</v>
      </c>
      <c r="IU21" s="37">
        <f t="shared" si="17"/>
        <v>232.71045199999998</v>
      </c>
      <c r="IV21" s="37">
        <f t="shared" si="17"/>
        <v>218.93190799999999</v>
      </c>
      <c r="IW21" s="37">
        <f t="shared" si="17"/>
        <v>215.26113699999999</v>
      </c>
      <c r="IX21" s="37">
        <f t="shared" si="17"/>
        <v>223.65766799999997</v>
      </c>
      <c r="IY21" s="37">
        <f t="shared" si="17"/>
        <v>218.24519599999999</v>
      </c>
      <c r="IZ21" s="37">
        <f t="shared" si="17"/>
        <v>206.07359499999998</v>
      </c>
      <c r="JA21" s="37">
        <f t="shared" si="17"/>
        <v>207.14519799999999</v>
      </c>
      <c r="JB21" s="37">
        <f t="shared" ref="JB21:LB21" si="18">JB20*$E$16</f>
        <v>214.86517000000001</v>
      </c>
      <c r="JC21" s="37">
        <f t="shared" si="18"/>
        <v>211.77312000000001</v>
      </c>
      <c r="JD21" s="37">
        <f t="shared" si="18"/>
        <v>265.58309699999995</v>
      </c>
      <c r="JE21" s="37">
        <f t="shared" si="18"/>
        <v>248.68296699999999</v>
      </c>
      <c r="JF21" s="37">
        <f t="shared" si="18"/>
        <v>256.50539199999997</v>
      </c>
      <c r="JG21" s="37">
        <f t="shared" si="18"/>
        <v>239.16960599999996</v>
      </c>
      <c r="JH21" s="37">
        <f t="shared" si="18"/>
        <v>235.38161399999996</v>
      </c>
      <c r="JI21" s="37">
        <f t="shared" si="18"/>
        <v>248.97648099999995</v>
      </c>
      <c r="JJ21" s="37">
        <f t="shared" si="18"/>
        <v>258.91811399999995</v>
      </c>
      <c r="JK21" s="37">
        <f t="shared" si="18"/>
        <v>265.25450899999998</v>
      </c>
      <c r="JL21" s="37">
        <f t="shared" si="18"/>
        <v>252.494957</v>
      </c>
      <c r="JM21" s="37">
        <f t="shared" si="18"/>
        <v>251.38643399999998</v>
      </c>
      <c r="JN21" s="37">
        <f t="shared" si="18"/>
        <v>259.76542799999999</v>
      </c>
      <c r="JO21" s="37">
        <f t="shared" si="18"/>
        <v>266.16366399999998</v>
      </c>
      <c r="JP21" s="37">
        <f t="shared" si="18"/>
        <v>316.77083099999993</v>
      </c>
      <c r="JQ21" s="37">
        <f t="shared" si="18"/>
        <v>318.72666799999996</v>
      </c>
      <c r="JR21" s="37">
        <f t="shared" si="18"/>
        <v>311.74694199999999</v>
      </c>
      <c r="JS21" s="37">
        <f t="shared" si="18"/>
        <v>317.99934400000001</v>
      </c>
      <c r="JT21" s="37">
        <f t="shared" si="18"/>
        <v>339.62800299999998</v>
      </c>
      <c r="JU21" s="37">
        <f t="shared" si="18"/>
        <v>404.52690199999995</v>
      </c>
      <c r="JV21" s="37">
        <f t="shared" si="18"/>
        <v>388.06888900000001</v>
      </c>
      <c r="JW21" s="37">
        <f t="shared" si="18"/>
        <v>408.45518999999996</v>
      </c>
      <c r="JX21" s="37">
        <f t="shared" si="18"/>
        <v>398.39818199999996</v>
      </c>
      <c r="JY21" s="37">
        <f t="shared" si="18"/>
        <v>383.91815799999995</v>
      </c>
      <c r="JZ21" s="37">
        <f t="shared" si="18"/>
        <v>374.270962</v>
      </c>
      <c r="KA21" s="37">
        <f t="shared" si="18"/>
        <v>381.90694099999996</v>
      </c>
      <c r="KB21" s="37">
        <f t="shared" si="18"/>
        <v>386.84960599999999</v>
      </c>
      <c r="KC21" s="37">
        <f t="shared" si="18"/>
        <v>402.655981</v>
      </c>
      <c r="KD21" s="37">
        <f t="shared" si="18"/>
        <v>406.88793599999997</v>
      </c>
      <c r="KE21" s="37">
        <f t="shared" si="18"/>
        <v>409.78061799999995</v>
      </c>
      <c r="KF21" s="37">
        <f t="shared" si="18"/>
        <v>429.02239899999995</v>
      </c>
      <c r="KG21" s="37">
        <f t="shared" si="18"/>
        <v>427.41637899999995</v>
      </c>
      <c r="KH21" s="37">
        <f t="shared" si="18"/>
        <v>439.79750099999995</v>
      </c>
      <c r="KI21" s="37">
        <f t="shared" si="18"/>
        <v>456.95145600000001</v>
      </c>
      <c r="KJ21" s="37">
        <f t="shared" si="18"/>
        <v>408.16167599999994</v>
      </c>
      <c r="KK21" s="37">
        <f t="shared" si="18"/>
        <v>427.04625599999997</v>
      </c>
      <c r="KL21" s="37">
        <f t="shared" si="18"/>
        <v>428.09663</v>
      </c>
      <c r="KM21" s="37">
        <f t="shared" si="18"/>
        <v>398.50894199999999</v>
      </c>
      <c r="KN21" s="37">
        <f t="shared" si="18"/>
        <v>386.629932</v>
      </c>
      <c r="KO21" s="37">
        <f t="shared" si="18"/>
        <v>382.88532100000003</v>
      </c>
      <c r="KP21" s="37">
        <f t="shared" si="18"/>
        <v>357.59419800000001</v>
      </c>
      <c r="KQ21" s="37">
        <f t="shared" si="18"/>
        <v>297.79764299999994</v>
      </c>
      <c r="KR21" s="37">
        <f t="shared" si="18"/>
        <v>340.30086999999997</v>
      </c>
      <c r="KS21" s="37">
        <f t="shared" si="18"/>
        <v>375.39148399999999</v>
      </c>
      <c r="KT21" s="37">
        <f t="shared" si="18"/>
        <v>359.69309999999996</v>
      </c>
      <c r="KU21" s="37">
        <f t="shared" si="18"/>
        <v>356.10170699999998</v>
      </c>
      <c r="KV21" s="37">
        <f t="shared" si="18"/>
        <v>333.45036399999998</v>
      </c>
      <c r="KW21" s="37">
        <f t="shared" si="18"/>
        <v>332.58551299999999</v>
      </c>
      <c r="KX21" s="37">
        <f t="shared" si="18"/>
        <v>362.50824999999998</v>
      </c>
      <c r="KY21" s="37">
        <f t="shared" si="18"/>
        <v>359.55557299999998</v>
      </c>
      <c r="KZ21" s="37">
        <f t="shared" si="18"/>
        <v>388.45008799999999</v>
      </c>
      <c r="LA21" s="37">
        <f t="shared" si="18"/>
        <v>386.30226699999997</v>
      </c>
      <c r="LB21" s="37">
        <f t="shared" si="18"/>
        <v>384.34643</v>
      </c>
    </row>
    <row r="22" spans="1:342" x14ac:dyDescent="0.15">
      <c r="A22" s="17" t="s">
        <v>73</v>
      </c>
      <c r="B22" s="28"/>
      <c r="C22" s="32"/>
      <c r="D22" s="21" t="s">
        <v>4</v>
      </c>
      <c r="E22" s="37">
        <f>E19/$E$16-E20</f>
        <v>656.49546045503803</v>
      </c>
      <c r="F22" s="37">
        <f t="shared" ref="F22:BQ22" si="19">F19/$E$16-F20</f>
        <v>624.43410617551478</v>
      </c>
      <c r="G22" s="37">
        <f t="shared" si="19"/>
        <v>646.17834236186366</v>
      </c>
      <c r="H22" s="37">
        <f t="shared" si="19"/>
        <v>635.05122426868923</v>
      </c>
      <c r="I22" s="37">
        <f t="shared" si="19"/>
        <v>635.22834236186361</v>
      </c>
      <c r="J22" s="37">
        <f t="shared" si="19"/>
        <v>599.43275189599137</v>
      </c>
      <c r="K22" s="37">
        <f t="shared" si="19"/>
        <v>447.50344528710741</v>
      </c>
      <c r="L22" s="37">
        <f t="shared" si="19"/>
        <v>471.41479956663068</v>
      </c>
      <c r="M22" s="37">
        <f t="shared" si="19"/>
        <v>483.32903575297939</v>
      </c>
      <c r="N22" s="37">
        <f t="shared" si="19"/>
        <v>486.77479956663058</v>
      </c>
      <c r="O22" s="37">
        <f t="shared" si="19"/>
        <v>471.63056338028184</v>
      </c>
      <c r="P22" s="37">
        <f t="shared" si="19"/>
        <v>481.09768147345619</v>
      </c>
      <c r="Q22" s="37">
        <f t="shared" si="19"/>
        <v>427.98361863488617</v>
      </c>
      <c r="R22" s="37">
        <f t="shared" si="19"/>
        <v>369.83045503791993</v>
      </c>
      <c r="S22" s="37">
        <f t="shared" si="19"/>
        <v>372.58243770314209</v>
      </c>
      <c r="T22" s="37">
        <f t="shared" si="19"/>
        <v>335.20854821235105</v>
      </c>
      <c r="U22" s="37">
        <f t="shared" si="19"/>
        <v>335.58736728060671</v>
      </c>
      <c r="V22" s="37">
        <f t="shared" si="19"/>
        <v>409.82125677139766</v>
      </c>
      <c r="W22" s="37">
        <f t="shared" si="19"/>
        <v>478.0180281690142</v>
      </c>
      <c r="X22" s="37">
        <f t="shared" si="19"/>
        <v>400.12125677139761</v>
      </c>
      <c r="Y22" s="37">
        <f t="shared" si="19"/>
        <v>406.12972914409545</v>
      </c>
      <c r="Z22" s="37">
        <f t="shared" si="19"/>
        <v>411.98972914409546</v>
      </c>
      <c r="AA22" s="37">
        <f t="shared" si="19"/>
        <v>447.19667388949085</v>
      </c>
      <c r="AB22" s="37">
        <f t="shared" si="19"/>
        <v>437.31531960996756</v>
      </c>
      <c r="AC22" s="37">
        <f t="shared" si="19"/>
        <v>470.30802816901428</v>
      </c>
      <c r="AD22" s="37">
        <f t="shared" si="19"/>
        <v>462.59414951245935</v>
      </c>
      <c r="AE22" s="37">
        <f t="shared" si="19"/>
        <v>507.06527627302285</v>
      </c>
      <c r="AF22" s="37">
        <f t="shared" si="19"/>
        <v>500.84938244853743</v>
      </c>
      <c r="AG22" s="37">
        <f t="shared" si="19"/>
        <v>467.58667388949084</v>
      </c>
      <c r="AH22" s="37">
        <f t="shared" si="19"/>
        <v>488.09514626218868</v>
      </c>
      <c r="AI22" s="37">
        <f t="shared" si="19"/>
        <v>444.52243770314203</v>
      </c>
      <c r="AJ22" s="37">
        <f t="shared" si="19"/>
        <v>382.96702058504889</v>
      </c>
      <c r="AK22" s="37">
        <f t="shared" si="19"/>
        <v>310.41736728060675</v>
      </c>
      <c r="AL22" s="37">
        <f t="shared" si="19"/>
        <v>280.17465872156015</v>
      </c>
      <c r="AM22" s="37">
        <f t="shared" si="19"/>
        <v>320.75657638136522</v>
      </c>
      <c r="AN22" s="37">
        <f t="shared" si="19"/>
        <v>332.29872156013005</v>
      </c>
      <c r="AO22" s="37">
        <f t="shared" si="19"/>
        <v>344.91007583965336</v>
      </c>
      <c r="AP22" s="37">
        <f t="shared" si="19"/>
        <v>316.07736728060672</v>
      </c>
      <c r="AQ22" s="37">
        <f t="shared" si="19"/>
        <v>284.21465872156011</v>
      </c>
      <c r="AR22" s="37">
        <f t="shared" si="19"/>
        <v>293.6723185265439</v>
      </c>
      <c r="AS22" s="37">
        <f t="shared" si="19"/>
        <v>358.5941386782232</v>
      </c>
      <c r="AT22" s="37">
        <f t="shared" si="19"/>
        <v>398.21108342361879</v>
      </c>
      <c r="AU22" s="37">
        <f t="shared" si="19"/>
        <v>418.38694474539534</v>
      </c>
      <c r="AV22" s="37">
        <f t="shared" si="19"/>
        <v>375.05807150595899</v>
      </c>
      <c r="AW22" s="37">
        <f t="shared" si="19"/>
        <v>336.26854821235111</v>
      </c>
      <c r="AX22" s="37">
        <f t="shared" si="19"/>
        <v>378.99549295774659</v>
      </c>
      <c r="AY22" s="37">
        <f t="shared" si="19"/>
        <v>380.40405200433372</v>
      </c>
      <c r="AZ22" s="37">
        <f t="shared" si="19"/>
        <v>342.78566630552552</v>
      </c>
      <c r="BA22" s="37">
        <f t="shared" si="19"/>
        <v>336.465232936078</v>
      </c>
      <c r="BB22" s="37">
        <f t="shared" si="19"/>
        <v>371.20997833152785</v>
      </c>
      <c r="BC22" s="37">
        <f t="shared" si="19"/>
        <v>372.90269772481042</v>
      </c>
      <c r="BD22" s="37">
        <f t="shared" si="19"/>
        <v>411.78396533044429</v>
      </c>
      <c r="BE22" s="37">
        <f t="shared" si="19"/>
        <v>407.13684723726988</v>
      </c>
      <c r="BF22" s="37">
        <f t="shared" si="19"/>
        <v>373.37125677139761</v>
      </c>
      <c r="BG22" s="37">
        <f t="shared" si="19"/>
        <v>395.3568472372699</v>
      </c>
      <c r="BH22" s="37">
        <f t="shared" si="19"/>
        <v>370.32125677139766</v>
      </c>
      <c r="BI22" s="37">
        <f t="shared" si="19"/>
        <v>374.37815817984847</v>
      </c>
      <c r="BJ22" s="37">
        <f t="shared" si="19"/>
        <v>375.43837486457221</v>
      </c>
      <c r="BK22" s="37">
        <f t="shared" si="19"/>
        <v>366.64125677139759</v>
      </c>
      <c r="BL22" s="37">
        <f t="shared" si="19"/>
        <v>365.44981581798493</v>
      </c>
      <c r="BM22" s="37">
        <f t="shared" si="19"/>
        <v>344.04278439869995</v>
      </c>
      <c r="BN22" s="37">
        <f t="shared" si="19"/>
        <v>340.36593716143011</v>
      </c>
      <c r="BO22" s="37">
        <f t="shared" si="19"/>
        <v>320.84431202600229</v>
      </c>
      <c r="BP22" s="37">
        <f t="shared" si="19"/>
        <v>360.21639219935003</v>
      </c>
      <c r="BQ22" s="37">
        <f t="shared" si="19"/>
        <v>368.49549295774659</v>
      </c>
      <c r="BR22" s="37">
        <f t="shared" ref="BR22:EC22" si="20">BR19/$E$16-BR20</f>
        <v>389.88243770314205</v>
      </c>
      <c r="BS22" s="37">
        <f t="shared" si="20"/>
        <v>415.62422535211283</v>
      </c>
      <c r="BT22" s="37">
        <f t="shared" si="20"/>
        <v>361.72972914409547</v>
      </c>
      <c r="BU22" s="37">
        <f t="shared" si="20"/>
        <v>358.37972914409545</v>
      </c>
      <c r="BV22" s="37">
        <f t="shared" si="20"/>
        <v>327.3270205850489</v>
      </c>
      <c r="BW22" s="37">
        <f t="shared" si="20"/>
        <v>339.57125677139766</v>
      </c>
      <c r="BX22" s="37">
        <f t="shared" si="20"/>
        <v>330.67990249187437</v>
      </c>
      <c r="BY22" s="37">
        <f t="shared" si="20"/>
        <v>330.20990249187435</v>
      </c>
      <c r="BZ22" s="37">
        <f t="shared" si="20"/>
        <v>334.09702058504888</v>
      </c>
      <c r="CA22" s="37">
        <f t="shared" si="20"/>
        <v>332.20671722643567</v>
      </c>
      <c r="CB22" s="37">
        <f t="shared" si="20"/>
        <v>387.19667388949085</v>
      </c>
      <c r="CC22" s="37">
        <f t="shared" si="20"/>
        <v>406.89677139761659</v>
      </c>
      <c r="CD22" s="37">
        <f t="shared" si="20"/>
        <v>386.06938244853745</v>
      </c>
      <c r="CE22" s="37">
        <f t="shared" si="20"/>
        <v>444.07768147345621</v>
      </c>
      <c r="CF22" s="37">
        <f t="shared" si="20"/>
        <v>471.64408450704229</v>
      </c>
      <c r="CG22" s="37">
        <f t="shared" si="20"/>
        <v>451.66174431202603</v>
      </c>
      <c r="CH22" s="37">
        <f t="shared" si="20"/>
        <v>405.96903575297938</v>
      </c>
      <c r="CI22" s="37">
        <f t="shared" si="20"/>
        <v>406.74785482123525</v>
      </c>
      <c r="CJ22" s="37">
        <f t="shared" si="20"/>
        <v>348.38091007583967</v>
      </c>
      <c r="CK22" s="37">
        <f t="shared" si="20"/>
        <v>341.48379198266525</v>
      </c>
      <c r="CL22" s="37">
        <f t="shared" si="20"/>
        <v>385.10785482123526</v>
      </c>
      <c r="CM22" s="37">
        <f t="shared" si="20"/>
        <v>402.86200433369459</v>
      </c>
      <c r="CN22" s="37">
        <f t="shared" si="20"/>
        <v>358.91938244853748</v>
      </c>
      <c r="CO22" s="37">
        <f t="shared" si="20"/>
        <v>377.6978548212353</v>
      </c>
      <c r="CP22" s="37">
        <f t="shared" si="20"/>
        <v>377.03361863488624</v>
      </c>
      <c r="CQ22" s="37">
        <f t="shared" si="20"/>
        <v>425.63479956663059</v>
      </c>
      <c r="CR22" s="37">
        <f t="shared" si="20"/>
        <v>411.77615384615399</v>
      </c>
      <c r="CS22" s="37">
        <f t="shared" si="20"/>
        <v>424.39498374864581</v>
      </c>
      <c r="CT22" s="37">
        <f t="shared" si="20"/>
        <v>425.83462621885167</v>
      </c>
      <c r="CU22" s="37">
        <f t="shared" si="20"/>
        <v>422.54327193932841</v>
      </c>
      <c r="CV22" s="37">
        <f t="shared" si="20"/>
        <v>421.8775081256772</v>
      </c>
      <c r="CW22" s="37">
        <f t="shared" si="20"/>
        <v>374.3263271939328</v>
      </c>
      <c r="CX22" s="37">
        <f t="shared" si="20"/>
        <v>355.97785482123527</v>
      </c>
      <c r="CY22" s="37">
        <f t="shared" si="20"/>
        <v>362.39951245937164</v>
      </c>
      <c r="CZ22" s="37">
        <f t="shared" si="20"/>
        <v>319.16091007583964</v>
      </c>
      <c r="DA22" s="37">
        <f t="shared" si="20"/>
        <v>325.16226435536305</v>
      </c>
      <c r="DB22" s="37">
        <f t="shared" si="20"/>
        <v>332.93634886240534</v>
      </c>
      <c r="DC22" s="37">
        <f t="shared" si="20"/>
        <v>347.76659804983763</v>
      </c>
      <c r="DD22" s="37">
        <f t="shared" si="20"/>
        <v>321.8793824485374</v>
      </c>
      <c r="DE22" s="37">
        <f t="shared" si="20"/>
        <v>314.86280606717241</v>
      </c>
      <c r="DF22" s="37">
        <f t="shared" si="20"/>
        <v>338.48353196099686</v>
      </c>
      <c r="DG22" s="37">
        <f t="shared" si="20"/>
        <v>360.01056338028184</v>
      </c>
      <c r="DH22" s="37">
        <f t="shared" si="20"/>
        <v>345.51632719393285</v>
      </c>
      <c r="DI22" s="37">
        <f t="shared" si="20"/>
        <v>359.68479956663066</v>
      </c>
      <c r="DJ22" s="37">
        <f t="shared" si="20"/>
        <v>337.42605633802827</v>
      </c>
      <c r="DK22" s="37">
        <f t="shared" si="20"/>
        <v>333.97755146262205</v>
      </c>
      <c r="DL22" s="37">
        <f t="shared" si="20"/>
        <v>320.83635969664147</v>
      </c>
      <c r="DM22" s="37">
        <f t="shared" si="20"/>
        <v>319.90839653304431</v>
      </c>
      <c r="DN22" s="37">
        <f t="shared" si="20"/>
        <v>304.09785482123527</v>
      </c>
      <c r="DO22" s="37">
        <f t="shared" si="20"/>
        <v>295.47785482123527</v>
      </c>
      <c r="DP22" s="37">
        <f t="shared" si="20"/>
        <v>290.95200433369462</v>
      </c>
      <c r="DQ22" s="37">
        <f t="shared" si="20"/>
        <v>279.0714842903576</v>
      </c>
      <c r="DR22" s="37">
        <f t="shared" si="20"/>
        <v>282.55994582881931</v>
      </c>
      <c r="DS22" s="37">
        <f t="shared" si="20"/>
        <v>312.11860238353199</v>
      </c>
      <c r="DT22" s="37">
        <f t="shared" si="20"/>
        <v>322.09834236186362</v>
      </c>
      <c r="DU22" s="37">
        <f t="shared" si="20"/>
        <v>346.73969664138679</v>
      </c>
      <c r="DV22" s="37">
        <f t="shared" si="20"/>
        <v>357.51483206933926</v>
      </c>
      <c r="DW22" s="37">
        <f t="shared" si="20"/>
        <v>442.63612134344544</v>
      </c>
      <c r="DX22" s="37">
        <f t="shared" si="20"/>
        <v>451.92848320693406</v>
      </c>
      <c r="DY22" s="37">
        <f t="shared" si="20"/>
        <v>391.80646803900345</v>
      </c>
      <c r="DZ22" s="37">
        <f t="shared" si="20"/>
        <v>369.22707475622985</v>
      </c>
      <c r="EA22" s="37">
        <f t="shared" si="20"/>
        <v>341.71175514626213</v>
      </c>
      <c r="EB22" s="37">
        <f t="shared" si="20"/>
        <v>341.14716143011924</v>
      </c>
      <c r="EC22" s="37">
        <f t="shared" si="20"/>
        <v>421.20309859154941</v>
      </c>
      <c r="ED22" s="37">
        <f t="shared" ref="ED22:GO22" si="21">ED19/$E$16-ED20</f>
        <v>367.26750812567718</v>
      </c>
      <c r="EE22" s="37">
        <f t="shared" si="21"/>
        <v>354.70340195016263</v>
      </c>
      <c r="EF22" s="37">
        <f t="shared" si="21"/>
        <v>363.15563380281696</v>
      </c>
      <c r="EG22" s="37">
        <f t="shared" si="21"/>
        <v>372.52139761646822</v>
      </c>
      <c r="EH22" s="37">
        <f t="shared" si="21"/>
        <v>369.58563380281703</v>
      </c>
      <c r="EI22" s="37">
        <f t="shared" si="21"/>
        <v>365.15139761646822</v>
      </c>
      <c r="EJ22" s="37">
        <f t="shared" si="21"/>
        <v>354.91563380281696</v>
      </c>
      <c r="EK22" s="37">
        <f t="shared" si="21"/>
        <v>326.48434452871072</v>
      </c>
      <c r="EL22" s="37">
        <f t="shared" si="21"/>
        <v>259.8444962080174</v>
      </c>
      <c r="EM22" s="37">
        <f t="shared" si="21"/>
        <v>252.28894907909</v>
      </c>
      <c r="EN22" s="37">
        <f t="shared" si="21"/>
        <v>273.20598049837508</v>
      </c>
      <c r="EO22" s="37">
        <f t="shared" si="21"/>
        <v>247.04060671722641</v>
      </c>
      <c r="EP22" s="37">
        <f t="shared" si="21"/>
        <v>207.79045503791997</v>
      </c>
      <c r="EQ22" s="37">
        <f t="shared" si="21"/>
        <v>182.20579631635985</v>
      </c>
      <c r="ER22" s="37">
        <f t="shared" si="21"/>
        <v>178.55886240520067</v>
      </c>
      <c r="ES22" s="37">
        <f t="shared" si="21"/>
        <v>173.65598049837502</v>
      </c>
      <c r="ET22" s="37">
        <f t="shared" si="21"/>
        <v>167.15598049837513</v>
      </c>
      <c r="EU22" s="37">
        <f t="shared" si="21"/>
        <v>139.33432286023844</v>
      </c>
      <c r="EV22" s="37">
        <f t="shared" si="21"/>
        <v>126.59174431202609</v>
      </c>
      <c r="EW22" s="37">
        <f t="shared" si="21"/>
        <v>137.81056338028179</v>
      </c>
      <c r="EX22" s="37">
        <f t="shared" si="21"/>
        <v>149.93191765980498</v>
      </c>
      <c r="EY22" s="37">
        <f t="shared" si="21"/>
        <v>146.69362946912236</v>
      </c>
      <c r="EZ22" s="37">
        <f t="shared" si="21"/>
        <v>160.84750812567722</v>
      </c>
      <c r="FA22" s="37">
        <f t="shared" si="21"/>
        <v>160.97750812567722</v>
      </c>
      <c r="FB22" s="37">
        <f t="shared" si="21"/>
        <v>136.0175081256773</v>
      </c>
      <c r="FC22" s="37">
        <f t="shared" si="21"/>
        <v>116.97750812567733</v>
      </c>
      <c r="FD22" s="37">
        <f t="shared" si="21"/>
        <v>78.940216684723737</v>
      </c>
      <c r="FE22" s="37">
        <f t="shared" si="21"/>
        <v>107.49580715059597</v>
      </c>
      <c r="FF22" s="37">
        <f t="shared" si="21"/>
        <v>89.225633802816901</v>
      </c>
      <c r="FG22" s="37">
        <f t="shared" si="21"/>
        <v>108.02907908992415</v>
      </c>
      <c r="FH22" s="37">
        <f t="shared" si="21"/>
        <v>73.325633802817038</v>
      </c>
      <c r="FI22" s="37">
        <f t="shared" si="21"/>
        <v>55.047161430119104</v>
      </c>
      <c r="FJ22" s="37">
        <f t="shared" si="21"/>
        <v>38.127345612134377</v>
      </c>
      <c r="FK22" s="37">
        <f t="shared" si="21"/>
        <v>97.693217768147406</v>
      </c>
      <c r="FL22" s="37">
        <f t="shared" si="21"/>
        <v>106.82646803900343</v>
      </c>
      <c r="FM22" s="37">
        <f t="shared" si="21"/>
        <v>225.08882990249208</v>
      </c>
      <c r="FN22" s="37">
        <f t="shared" si="21"/>
        <v>197.68917659804993</v>
      </c>
      <c r="FO22" s="37">
        <f t="shared" si="21"/>
        <v>183.75618634886246</v>
      </c>
      <c r="FP22" s="37">
        <f t="shared" si="21"/>
        <v>189.55511375948004</v>
      </c>
      <c r="FQ22" s="37">
        <f t="shared" si="21"/>
        <v>345.6018851570966</v>
      </c>
      <c r="FR22" s="37">
        <f t="shared" si="21"/>
        <v>205.83908992416036</v>
      </c>
      <c r="FS22" s="37">
        <f t="shared" si="21"/>
        <v>172.97494041170103</v>
      </c>
      <c r="FT22" s="37">
        <f t="shared" si="21"/>
        <v>171.06088840736766</v>
      </c>
      <c r="FU22" s="37">
        <f t="shared" si="21"/>
        <v>154.28393282773573</v>
      </c>
      <c r="FV22" s="37">
        <f t="shared" si="21"/>
        <v>208.30986998916569</v>
      </c>
      <c r="FW22" s="37">
        <f t="shared" si="21"/>
        <v>107.0890357529795</v>
      </c>
      <c r="FX22" s="37">
        <f t="shared" si="21"/>
        <v>217.57105092091024</v>
      </c>
      <c r="FY22" s="37">
        <f t="shared" si="21"/>
        <v>165.59358613217773</v>
      </c>
      <c r="FZ22" s="37">
        <f t="shared" si="21"/>
        <v>183.48445287107256</v>
      </c>
      <c r="GA22" s="37">
        <f t="shared" si="21"/>
        <v>244.98174431202597</v>
      </c>
      <c r="GB22" s="37">
        <f t="shared" si="21"/>
        <v>194.07121343445306</v>
      </c>
      <c r="GC22" s="37">
        <f t="shared" si="21"/>
        <v>163.76733477789821</v>
      </c>
      <c r="GD22" s="37">
        <f t="shared" si="21"/>
        <v>189.29580715059592</v>
      </c>
      <c r="GE22" s="37">
        <f t="shared" si="21"/>
        <v>175.90445287107264</v>
      </c>
      <c r="GF22" s="37">
        <f t="shared" si="21"/>
        <v>178.21316359696652</v>
      </c>
      <c r="GG22" s="37">
        <f t="shared" si="21"/>
        <v>166.02113759479948</v>
      </c>
      <c r="GH22" s="37">
        <f t="shared" si="21"/>
        <v>157.4417659804983</v>
      </c>
      <c r="GI22" s="37">
        <f t="shared" si="21"/>
        <v>148.85698808234019</v>
      </c>
      <c r="GJ22" s="37">
        <f t="shared" si="21"/>
        <v>135.51050920910097</v>
      </c>
      <c r="GK22" s="37">
        <f t="shared" si="21"/>
        <v>139.59105092091022</v>
      </c>
      <c r="GL22" s="37">
        <f t="shared" si="21"/>
        <v>140.93952329360809</v>
      </c>
      <c r="GM22" s="37">
        <f t="shared" si="21"/>
        <v>140.5604442036838</v>
      </c>
      <c r="GN22" s="37">
        <f t="shared" si="21"/>
        <v>148.7221018418204</v>
      </c>
      <c r="GO22" s="37">
        <f t="shared" si="21"/>
        <v>121.68668472372724</v>
      </c>
      <c r="GP22" s="37">
        <f t="shared" ref="GP22:JA22" si="22">GP19/$E$16-GP20</f>
        <v>128.88105092091018</v>
      </c>
      <c r="GQ22" s="37">
        <f t="shared" si="22"/>
        <v>148.92221018418218</v>
      </c>
      <c r="GR22" s="37">
        <f t="shared" si="22"/>
        <v>132.75664138678235</v>
      </c>
      <c r="GS22" s="37">
        <f t="shared" si="22"/>
        <v>135.71592632719398</v>
      </c>
      <c r="GT22" s="37">
        <f t="shared" si="22"/>
        <v>113.40087757313108</v>
      </c>
      <c r="GU22" s="37">
        <f t="shared" si="22"/>
        <v>132.5034019501627</v>
      </c>
      <c r="GV22" s="37">
        <f t="shared" si="22"/>
        <v>129.74277356446373</v>
      </c>
      <c r="GW22" s="37">
        <f t="shared" si="22"/>
        <v>166.94764897074765</v>
      </c>
      <c r="GX22" s="37">
        <f t="shared" si="22"/>
        <v>209.27153846153851</v>
      </c>
      <c r="GY22" s="37">
        <f t="shared" si="22"/>
        <v>171.82432286023845</v>
      </c>
      <c r="GZ22" s="37">
        <f t="shared" si="22"/>
        <v>271.70114842903604</v>
      </c>
      <c r="HA22" s="37">
        <f t="shared" si="22"/>
        <v>185.78912242686897</v>
      </c>
      <c r="HB22" s="37">
        <f t="shared" si="22"/>
        <v>311.90032502708573</v>
      </c>
      <c r="HC22" s="37">
        <f t="shared" si="22"/>
        <v>326.19015167930661</v>
      </c>
      <c r="HD22" s="37">
        <f t="shared" si="22"/>
        <v>470.45522210184185</v>
      </c>
      <c r="HE22" s="37">
        <f t="shared" si="22"/>
        <v>527.52723726977251</v>
      </c>
      <c r="HF22" s="37">
        <f t="shared" si="22"/>
        <v>817.44703141928517</v>
      </c>
      <c r="HG22" s="37">
        <f t="shared" si="22"/>
        <v>626.7319609967501</v>
      </c>
      <c r="HH22" s="37">
        <f t="shared" si="22"/>
        <v>511.15654387865698</v>
      </c>
      <c r="HI22" s="37">
        <f t="shared" si="22"/>
        <v>359.84640303358628</v>
      </c>
      <c r="HJ22" s="37">
        <f t="shared" si="22"/>
        <v>469.46723726977234</v>
      </c>
      <c r="HK22" s="37">
        <f t="shared" si="22"/>
        <v>502.81841820151681</v>
      </c>
      <c r="HL22" s="37">
        <f t="shared" si="22"/>
        <v>489.28095341278436</v>
      </c>
      <c r="HM22" s="37">
        <f t="shared" si="22"/>
        <v>442.03078006500573</v>
      </c>
      <c r="HN22" s="37">
        <f t="shared" si="22"/>
        <v>404.59772481040136</v>
      </c>
      <c r="HO22" s="37">
        <f t="shared" si="22"/>
        <v>472.0209209100758</v>
      </c>
      <c r="HP22" s="37">
        <f t="shared" si="22"/>
        <v>893.78543878656592</v>
      </c>
      <c r="HQ22" s="37">
        <f t="shared" si="22"/>
        <v>2019.9080173347784</v>
      </c>
      <c r="HR22" s="37">
        <f t="shared" si="22"/>
        <v>2810.4306608884081</v>
      </c>
      <c r="HS22" s="37">
        <f t="shared" si="22"/>
        <v>2140.3856554712897</v>
      </c>
      <c r="HT22" s="37">
        <f t="shared" si="22"/>
        <v>2428.9888515709649</v>
      </c>
      <c r="HU22" s="37">
        <f t="shared" si="22"/>
        <v>2914.0820260021669</v>
      </c>
      <c r="HV22" s="37">
        <f t="shared" si="22"/>
        <v>3092.2403683640309</v>
      </c>
      <c r="HW22" s="37">
        <f t="shared" si="22"/>
        <v>2899.7080931744322</v>
      </c>
      <c r="HX22" s="37">
        <f t="shared" si="22"/>
        <v>2853.8758721560134</v>
      </c>
      <c r="HY22" s="37">
        <f t="shared" si="22"/>
        <v>3006.2883640303371</v>
      </c>
      <c r="HZ22" s="37">
        <f t="shared" si="22"/>
        <v>3026.2567063922002</v>
      </c>
      <c r="IA22" s="37">
        <f t="shared" si="22"/>
        <v>2429.5745503791982</v>
      </c>
      <c r="IB22" s="37">
        <f t="shared" si="22"/>
        <v>2102.8774647887331</v>
      </c>
      <c r="IC22" s="37">
        <f t="shared" si="22"/>
        <v>1508.200899241604</v>
      </c>
      <c r="ID22" s="37">
        <f t="shared" si="22"/>
        <v>1575.8045612134351</v>
      </c>
      <c r="IE22" s="37">
        <f t="shared" si="22"/>
        <v>1297.5026652221022</v>
      </c>
      <c r="IF22" s="37">
        <f t="shared" si="22"/>
        <v>1687.1753412784401</v>
      </c>
      <c r="IG22" s="37">
        <f t="shared" si="22"/>
        <v>1805.594474539545</v>
      </c>
      <c r="IH22" s="37">
        <f t="shared" si="22"/>
        <v>1952.0561430119178</v>
      </c>
      <c r="II22" s="37">
        <f t="shared" si="22"/>
        <v>2204.810303358614</v>
      </c>
      <c r="IJ22" s="37">
        <f t="shared" si="22"/>
        <v>2000.7327410617554</v>
      </c>
      <c r="IK22" s="37">
        <f t="shared" si="22"/>
        <v>1854.3887648970749</v>
      </c>
      <c r="IL22" s="37">
        <f t="shared" si="22"/>
        <v>2010.4257204767068</v>
      </c>
      <c r="IM22" s="37">
        <f t="shared" si="22"/>
        <v>1759.4937378114842</v>
      </c>
      <c r="IN22" s="37">
        <f t="shared" si="22"/>
        <v>1705.3132069339117</v>
      </c>
      <c r="IO22" s="37">
        <f t="shared" si="22"/>
        <v>1879.1453087757313</v>
      </c>
      <c r="IP22" s="37">
        <f t="shared" si="22"/>
        <v>1772.134474539545</v>
      </c>
      <c r="IQ22" s="37">
        <f t="shared" si="22"/>
        <v>1725.372112676057</v>
      </c>
      <c r="IR22" s="37">
        <f t="shared" si="22"/>
        <v>1645.3656013001087</v>
      </c>
      <c r="IS22" s="37">
        <f t="shared" si="22"/>
        <v>1750.4699783315277</v>
      </c>
      <c r="IT22" s="37">
        <f t="shared" si="22"/>
        <v>1828.343954496208</v>
      </c>
      <c r="IU22" s="37">
        <f t="shared" si="22"/>
        <v>1779.8433152762736</v>
      </c>
      <c r="IV22" s="37">
        <f t="shared" si="22"/>
        <v>1912.9804117009753</v>
      </c>
      <c r="IW22" s="37">
        <f t="shared" si="22"/>
        <v>1860.6594041170097</v>
      </c>
      <c r="IX22" s="37">
        <f t="shared" si="22"/>
        <v>1672.1812784398703</v>
      </c>
      <c r="IY22" s="37">
        <f t="shared" si="22"/>
        <v>1957.1486348862413</v>
      </c>
      <c r="IZ22" s="37">
        <f t="shared" si="22"/>
        <v>1878.9426327193937</v>
      </c>
      <c r="JA22" s="37">
        <f t="shared" si="22"/>
        <v>1578.871094257855</v>
      </c>
      <c r="JB22" s="37">
        <f t="shared" ref="JB22:LB22" si="23">JB19/$E$16-JB20</f>
        <v>1488.5139219934995</v>
      </c>
      <c r="JC22" s="37">
        <f t="shared" si="23"/>
        <v>1838.3195232936082</v>
      </c>
      <c r="JD22" s="37">
        <f t="shared" si="23"/>
        <v>1238.8070530877571</v>
      </c>
      <c r="JE22" s="37">
        <f t="shared" si="23"/>
        <v>1615.0274431202606</v>
      </c>
      <c r="JF22" s="37">
        <f t="shared" si="23"/>
        <v>1609.9091440953416</v>
      </c>
      <c r="JG22" s="37">
        <f t="shared" si="23"/>
        <v>1829.1483640303363</v>
      </c>
      <c r="JH22" s="37">
        <f t="shared" si="23"/>
        <v>1752.0952546045505</v>
      </c>
      <c r="JI22" s="37">
        <f t="shared" si="23"/>
        <v>1702.3133802816906</v>
      </c>
      <c r="JJ22" s="37">
        <f t="shared" si="23"/>
        <v>1804.7332719393294</v>
      </c>
      <c r="JK22" s="37">
        <f t="shared" si="23"/>
        <v>1741.5546153846162</v>
      </c>
      <c r="JL22" s="37">
        <f t="shared" si="23"/>
        <v>1763.2181256771401</v>
      </c>
      <c r="JM22" s="37">
        <f t="shared" si="23"/>
        <v>1892.996218851571</v>
      </c>
      <c r="JN22" s="37">
        <f t="shared" si="23"/>
        <v>2147.7201733477791</v>
      </c>
      <c r="JO22" s="37">
        <f t="shared" si="23"/>
        <v>2284.2506608884082</v>
      </c>
      <c r="JP22" s="37">
        <f t="shared" si="23"/>
        <v>2258.7125568797405</v>
      </c>
      <c r="JQ22" s="37">
        <f t="shared" si="23"/>
        <v>2413.4704442036846</v>
      </c>
      <c r="JR22" s="37">
        <f t="shared" si="23"/>
        <v>2329.3939111592636</v>
      </c>
      <c r="JS22" s="37">
        <f t="shared" si="23"/>
        <v>2198.8154712892742</v>
      </c>
      <c r="JT22" s="37">
        <f t="shared" si="23"/>
        <v>2609.6098808234024</v>
      </c>
      <c r="JU22" s="37">
        <f t="shared" si="23"/>
        <v>3526.2524160346702</v>
      </c>
      <c r="JV22" s="37">
        <f t="shared" si="23"/>
        <v>3529.0476598049836</v>
      </c>
      <c r="JW22" s="37">
        <f t="shared" si="23"/>
        <v>3147.8310942578555</v>
      </c>
      <c r="JX22" s="37">
        <f t="shared" si="23"/>
        <v>3700.9947778981586</v>
      </c>
      <c r="JY22" s="37">
        <f t="shared" si="23"/>
        <v>3901.2117226435539</v>
      </c>
      <c r="JZ22" s="37">
        <f t="shared" si="23"/>
        <v>3561.5280390032508</v>
      </c>
      <c r="KA22" s="37">
        <f t="shared" si="23"/>
        <v>3392.0156988082344</v>
      </c>
      <c r="KB22" s="37">
        <f t="shared" si="23"/>
        <v>3673.3523076923084</v>
      </c>
      <c r="KC22" s="37">
        <f t="shared" si="23"/>
        <v>3652.9689165763821</v>
      </c>
      <c r="KD22" s="37">
        <f t="shared" si="23"/>
        <v>3901.5391549295782</v>
      </c>
      <c r="KE22" s="37">
        <f t="shared" si="23"/>
        <v>3848.0975514626225</v>
      </c>
      <c r="KF22" s="37">
        <f t="shared" si="23"/>
        <v>3837.785492957747</v>
      </c>
      <c r="KG22" s="37">
        <f t="shared" si="23"/>
        <v>4484.1127735644641</v>
      </c>
      <c r="KH22" s="37">
        <f t="shared" si="23"/>
        <v>5950.1353629469131</v>
      </c>
      <c r="KI22" s="37">
        <f t="shared" si="23"/>
        <v>5917.3731744312036</v>
      </c>
      <c r="KJ22" s="37">
        <f t="shared" si="23"/>
        <v>3048.0858504875414</v>
      </c>
      <c r="KK22" s="37">
        <f t="shared" si="23"/>
        <v>4268.1879089924159</v>
      </c>
      <c r="KL22" s="37">
        <f t="shared" si="23"/>
        <v>4657.6746478873247</v>
      </c>
      <c r="KM22" s="37">
        <f t="shared" si="23"/>
        <v>4244.3235969664138</v>
      </c>
      <c r="KN22" s="37">
        <f t="shared" si="23"/>
        <v>3395.1253304442043</v>
      </c>
      <c r="KO22" s="37">
        <f t="shared" si="23"/>
        <v>3544.0376923076929</v>
      </c>
      <c r="KP22" s="37">
        <f t="shared" si="23"/>
        <v>3167.9935211267612</v>
      </c>
      <c r="KQ22" s="37">
        <f t="shared" si="23"/>
        <v>2181.1739111592642</v>
      </c>
      <c r="KR22" s="37">
        <f t="shared" si="23"/>
        <v>1898.4198699891663</v>
      </c>
      <c r="KS22" s="37">
        <f t="shared" si="23"/>
        <v>3575.9320476706398</v>
      </c>
      <c r="KT22" s="37">
        <f t="shared" si="23"/>
        <v>4123.3144528710736</v>
      </c>
      <c r="KU22" s="37">
        <f t="shared" si="23"/>
        <v>3817.6952221018419</v>
      </c>
      <c r="KV22" s="37">
        <f t="shared" si="23"/>
        <v>4019.9851679306616</v>
      </c>
      <c r="KW22" s="37">
        <f t="shared" si="23"/>
        <v>3276.4842036836403</v>
      </c>
      <c r="KX22" s="37">
        <f t="shared" si="23"/>
        <v>3737.776327193933</v>
      </c>
      <c r="KY22" s="37">
        <f t="shared" si="23"/>
        <v>3842.843196099675</v>
      </c>
      <c r="KZ22" s="37">
        <f t="shared" si="23"/>
        <v>3657.7455037919826</v>
      </c>
      <c r="LA22" s="37">
        <f t="shared" si="23"/>
        <v>3851.0046912242697</v>
      </c>
      <c r="LB22" s="37">
        <f t="shared" si="23"/>
        <v>3666.3442036836404</v>
      </c>
    </row>
    <row r="23" spans="1:342" x14ac:dyDescent="0.15">
      <c r="A23" s="17"/>
      <c r="B23" s="38" t="s">
        <v>57</v>
      </c>
      <c r="C23" s="39"/>
      <c r="D23" s="40" t="s">
        <v>6</v>
      </c>
      <c r="E23" s="41">
        <f>E22/(E19/$E$16)</f>
        <v>0.50285917842323657</v>
      </c>
      <c r="F23" s="41">
        <f t="shared" ref="F23:BQ23" si="24">F22/(F19/$E$16)</f>
        <v>0.48432998319327736</v>
      </c>
      <c r="G23" s="41">
        <f t="shared" si="24"/>
        <v>0.49701884166666677</v>
      </c>
      <c r="H23" s="41">
        <f t="shared" si="24"/>
        <v>0.49050400000000005</v>
      </c>
      <c r="I23" s="41">
        <f t="shared" si="24"/>
        <v>0.48859646666666673</v>
      </c>
      <c r="J23" s="41">
        <f t="shared" si="24"/>
        <v>0.47087355744680853</v>
      </c>
      <c r="K23" s="41">
        <f t="shared" si="24"/>
        <v>0.39907795169082133</v>
      </c>
      <c r="L23" s="41">
        <f t="shared" si="24"/>
        <v>0.41439605714285721</v>
      </c>
      <c r="M23" s="41">
        <f t="shared" si="24"/>
        <v>0.42086103773584904</v>
      </c>
      <c r="N23" s="41">
        <f t="shared" si="24"/>
        <v>0.42789822857142856</v>
      </c>
      <c r="O23" s="41">
        <f t="shared" si="24"/>
        <v>0.41857212500000007</v>
      </c>
      <c r="P23" s="41">
        <f t="shared" si="24"/>
        <v>0.42493125358851674</v>
      </c>
      <c r="Q23" s="41">
        <f t="shared" si="24"/>
        <v>0.39502887999999992</v>
      </c>
      <c r="R23" s="41">
        <f t="shared" si="24"/>
        <v>0.36064818806127846</v>
      </c>
      <c r="S23" s="41">
        <f t="shared" si="24"/>
        <v>0.36199325263157905</v>
      </c>
      <c r="T23" s="41">
        <f t="shared" si="24"/>
        <v>0.3556292988505747</v>
      </c>
      <c r="U23" s="41">
        <f t="shared" si="24"/>
        <v>0.37774041463414632</v>
      </c>
      <c r="V23" s="41">
        <f t="shared" si="24"/>
        <v>0.4202944666666667</v>
      </c>
      <c r="W23" s="41">
        <f t="shared" si="24"/>
        <v>0.4525237333333334</v>
      </c>
      <c r="X23" s="41">
        <f t="shared" si="24"/>
        <v>0.41034657777777778</v>
      </c>
      <c r="Y23" s="41">
        <f t="shared" si="24"/>
        <v>0.40745406521739136</v>
      </c>
      <c r="Z23" s="41">
        <f t="shared" si="24"/>
        <v>0.41333317391304353</v>
      </c>
      <c r="AA23" s="41">
        <f t="shared" si="24"/>
        <v>0.42996096875000006</v>
      </c>
      <c r="AB23" s="41">
        <f t="shared" si="24"/>
        <v>0.42713443386243388</v>
      </c>
      <c r="AC23" s="41">
        <f t="shared" si="24"/>
        <v>0.44522493333333346</v>
      </c>
      <c r="AD23" s="41">
        <f t="shared" si="24"/>
        <v>0.44921031036296682</v>
      </c>
      <c r="AE23" s="41">
        <f t="shared" si="24"/>
        <v>0.46806805680568059</v>
      </c>
      <c r="AF23" s="41">
        <f t="shared" si="24"/>
        <v>0.46695351515151517</v>
      </c>
      <c r="AG23" s="41">
        <f t="shared" si="24"/>
        <v>0.44956510416666667</v>
      </c>
      <c r="AH23" s="41">
        <f t="shared" si="24"/>
        <v>0.4597059387755103</v>
      </c>
      <c r="AI23" s="41">
        <f t="shared" si="24"/>
        <v>0.43188864210526323</v>
      </c>
      <c r="AJ23" s="41">
        <f t="shared" si="24"/>
        <v>0.39716692134831472</v>
      </c>
      <c r="AK23" s="41">
        <f t="shared" si="24"/>
        <v>0.34940881707317073</v>
      </c>
      <c r="AL23" s="41">
        <f t="shared" si="24"/>
        <v>0.32734330379746834</v>
      </c>
      <c r="AM23" s="41">
        <f t="shared" si="24"/>
        <v>0.35682574424490787</v>
      </c>
      <c r="AN23" s="41">
        <f t="shared" si="24"/>
        <v>0.36731942514970062</v>
      </c>
      <c r="AO23" s="41">
        <f t="shared" si="24"/>
        <v>0.3745317647058824</v>
      </c>
      <c r="AP23" s="41">
        <f t="shared" si="24"/>
        <v>0.35577976829268293</v>
      </c>
      <c r="AQ23" s="41">
        <f t="shared" si="24"/>
        <v>0.33206345569620249</v>
      </c>
      <c r="AR23" s="41">
        <f t="shared" si="24"/>
        <v>0.33840143570536829</v>
      </c>
      <c r="AS23" s="41">
        <f t="shared" si="24"/>
        <v>0.36981272625698325</v>
      </c>
      <c r="AT23" s="41">
        <f t="shared" si="24"/>
        <v>0.39310035294117657</v>
      </c>
      <c r="AU23" s="41">
        <f t="shared" si="24"/>
        <v>0.40100846313603317</v>
      </c>
      <c r="AV23" s="41">
        <f t="shared" si="24"/>
        <v>0.37624019128355624</v>
      </c>
      <c r="AW23" s="41">
        <f t="shared" si="24"/>
        <v>0.35675387356321847</v>
      </c>
      <c r="AX23" s="41">
        <f t="shared" si="24"/>
        <v>0.38440971428571435</v>
      </c>
      <c r="AY23" s="41">
        <f t="shared" si="24"/>
        <v>0.38478130410958905</v>
      </c>
      <c r="AZ23" s="41">
        <f t="shared" si="24"/>
        <v>0.36158990857142859</v>
      </c>
      <c r="BA23" s="41">
        <f t="shared" si="24"/>
        <v>0.35688049873592276</v>
      </c>
      <c r="BB23" s="41">
        <f t="shared" si="24"/>
        <v>0.37888622138670808</v>
      </c>
      <c r="BC23" s="41">
        <f t="shared" si="24"/>
        <v>0.38349770473537603</v>
      </c>
      <c r="BD23" s="41">
        <f t="shared" si="24"/>
        <v>0.40868451612903234</v>
      </c>
      <c r="BE23" s="41">
        <f t="shared" si="24"/>
        <v>0.40625655135135141</v>
      </c>
      <c r="BF23" s="41">
        <f t="shared" si="24"/>
        <v>0.38291296666666663</v>
      </c>
      <c r="BG23" s="41">
        <f t="shared" si="24"/>
        <v>0.39450202162162173</v>
      </c>
      <c r="BH23" s="41">
        <f t="shared" si="24"/>
        <v>0.37978502222222227</v>
      </c>
      <c r="BI23" s="41">
        <f t="shared" si="24"/>
        <v>0.3828396188787947</v>
      </c>
      <c r="BJ23" s="41">
        <f t="shared" si="24"/>
        <v>0.38290565745856364</v>
      </c>
      <c r="BK23" s="41">
        <f t="shared" si="24"/>
        <v>0.37601097777777776</v>
      </c>
      <c r="BL23" s="41">
        <f t="shared" si="24"/>
        <v>0.37375089196675904</v>
      </c>
      <c r="BM23" s="41">
        <f t="shared" si="24"/>
        <v>0.36085396590909097</v>
      </c>
      <c r="BN23" s="41">
        <f t="shared" si="24"/>
        <v>0.35781066059225514</v>
      </c>
      <c r="BO23" s="41">
        <f t="shared" si="24"/>
        <v>0.34434802325581404</v>
      </c>
      <c r="BP23" s="41">
        <f t="shared" si="24"/>
        <v>0.3688072434830838</v>
      </c>
      <c r="BQ23" s="41">
        <f t="shared" si="24"/>
        <v>0.37375971428571436</v>
      </c>
      <c r="BR23" s="41">
        <f t="shared" ref="BR23:EC23" si="25">BR22/(BR19/$E$16)</f>
        <v>0.37880156842105273</v>
      </c>
      <c r="BS23" s="41">
        <f t="shared" si="25"/>
        <v>0.39556729222520115</v>
      </c>
      <c r="BT23" s="41">
        <f t="shared" si="25"/>
        <v>0.36290928260869576</v>
      </c>
      <c r="BU23" s="41">
        <f t="shared" si="25"/>
        <v>0.35954835869565221</v>
      </c>
      <c r="BV23" s="41">
        <f t="shared" si="25"/>
        <v>0.33946386516853944</v>
      </c>
      <c r="BW23" s="41">
        <f t="shared" si="25"/>
        <v>0.34824918888888889</v>
      </c>
      <c r="BX23" s="41">
        <f t="shared" si="25"/>
        <v>0.34487858757062151</v>
      </c>
      <c r="BY23" s="41">
        <f t="shared" si="25"/>
        <v>0.34438840677966104</v>
      </c>
      <c r="BZ23" s="41">
        <f t="shared" si="25"/>
        <v>0.34648488764044955</v>
      </c>
      <c r="CA23" s="41">
        <f t="shared" si="25"/>
        <v>0.33877670975582819</v>
      </c>
      <c r="CB23" s="41">
        <f t="shared" si="25"/>
        <v>0.37227346875000006</v>
      </c>
      <c r="CC23" s="41">
        <f t="shared" si="25"/>
        <v>0.37631835671342689</v>
      </c>
      <c r="CD23" s="41">
        <f t="shared" si="25"/>
        <v>0.35994145454545462</v>
      </c>
      <c r="CE23" s="41">
        <f t="shared" si="25"/>
        <v>0.39223320574162684</v>
      </c>
      <c r="CF23" s="41">
        <f t="shared" si="25"/>
        <v>0.40345457831325304</v>
      </c>
      <c r="CG23" s="41">
        <f t="shared" si="25"/>
        <v>0.38246219266055048</v>
      </c>
      <c r="CH23" s="41">
        <f t="shared" si="25"/>
        <v>0.35349945283018863</v>
      </c>
      <c r="CI23" s="41">
        <f t="shared" si="25"/>
        <v>0.37171115841584168</v>
      </c>
      <c r="CJ23" s="41">
        <f t="shared" si="25"/>
        <v>0.33150059793814435</v>
      </c>
      <c r="CK23" s="41">
        <f t="shared" si="25"/>
        <v>0.32662128497409326</v>
      </c>
      <c r="CL23" s="41">
        <f t="shared" si="25"/>
        <v>0.35193519801980211</v>
      </c>
      <c r="CM23" s="41">
        <f t="shared" si="25"/>
        <v>0.3584015710843374</v>
      </c>
      <c r="CN23" s="41">
        <f t="shared" si="25"/>
        <v>0.33462887878787884</v>
      </c>
      <c r="CO23" s="41">
        <f t="shared" si="25"/>
        <v>0.34516348514851497</v>
      </c>
      <c r="CP23" s="41">
        <f t="shared" si="25"/>
        <v>0.34800203000000002</v>
      </c>
      <c r="CQ23" s="41">
        <f t="shared" si="25"/>
        <v>0.37415325714285713</v>
      </c>
      <c r="CR23" s="41">
        <f t="shared" si="25"/>
        <v>0.35687266666666673</v>
      </c>
      <c r="CS23" s="41">
        <f t="shared" si="25"/>
        <v>0.36591926202709019</v>
      </c>
      <c r="CT23" s="41">
        <f t="shared" si="25"/>
        <v>0.36225378801843322</v>
      </c>
      <c r="CU23" s="41">
        <f t="shared" si="25"/>
        <v>0.36449293457943932</v>
      </c>
      <c r="CV23" s="41">
        <f t="shared" si="25"/>
        <v>0.36054901851851856</v>
      </c>
      <c r="CW23" s="41">
        <f t="shared" si="25"/>
        <v>0.33543999999999996</v>
      </c>
      <c r="CX23" s="41">
        <f t="shared" si="25"/>
        <v>0.32531441584158427</v>
      </c>
      <c r="CY23" s="41">
        <f t="shared" si="25"/>
        <v>0.33121571442717102</v>
      </c>
      <c r="CZ23" s="41">
        <f t="shared" si="25"/>
        <v>0.30369641237113404</v>
      </c>
      <c r="DA23" s="41">
        <f t="shared" si="25"/>
        <v>0.3046951979695432</v>
      </c>
      <c r="DB23" s="41">
        <f t="shared" si="25"/>
        <v>0.30651862749987541</v>
      </c>
      <c r="DC23" s="41">
        <f t="shared" si="25"/>
        <v>0.31073433688286556</v>
      </c>
      <c r="DD23" s="41">
        <f t="shared" si="25"/>
        <v>0.30009562626262626</v>
      </c>
      <c r="DE23" s="41">
        <f t="shared" si="25"/>
        <v>0.29325768920282552</v>
      </c>
      <c r="DF23" s="41">
        <f t="shared" si="25"/>
        <v>0.30704697788697793</v>
      </c>
      <c r="DG23" s="41">
        <f t="shared" si="25"/>
        <v>0.3195093750000001</v>
      </c>
      <c r="DH23" s="41">
        <f t="shared" si="25"/>
        <v>0.30962288349514566</v>
      </c>
      <c r="DI23" s="41">
        <f t="shared" si="25"/>
        <v>0.31618006666666676</v>
      </c>
      <c r="DJ23" s="41">
        <f t="shared" si="25"/>
        <v>0.30325632911392414</v>
      </c>
      <c r="DK23" s="41">
        <f t="shared" si="25"/>
        <v>0.30071337430494599</v>
      </c>
      <c r="DL23" s="41">
        <f t="shared" si="25"/>
        <v>0.29264943176203184</v>
      </c>
      <c r="DM23" s="41">
        <f t="shared" si="25"/>
        <v>0.29062544291338577</v>
      </c>
      <c r="DN23" s="41">
        <f t="shared" si="25"/>
        <v>0.27790328712871298</v>
      </c>
      <c r="DO23" s="41">
        <f t="shared" si="25"/>
        <v>0.27002580198019815</v>
      </c>
      <c r="DP23" s="41">
        <f t="shared" si="25"/>
        <v>0.25884212048192778</v>
      </c>
      <c r="DQ23" s="41">
        <f t="shared" si="25"/>
        <v>0.24527040563702157</v>
      </c>
      <c r="DR23" s="41">
        <f t="shared" si="25"/>
        <v>0.23559424570912391</v>
      </c>
      <c r="DS23" s="41">
        <f t="shared" si="25"/>
        <v>0.25105487581699348</v>
      </c>
      <c r="DT23" s="41">
        <f t="shared" si="25"/>
        <v>0.24774730833333342</v>
      </c>
      <c r="DU23" s="41">
        <f t="shared" si="25"/>
        <v>0.26340801646090534</v>
      </c>
      <c r="DV23" s="41">
        <f t="shared" si="25"/>
        <v>0.27125868475133585</v>
      </c>
      <c r="DW23" s="41">
        <f t="shared" si="25"/>
        <v>0.30040672058823537</v>
      </c>
      <c r="DX23" s="41">
        <f t="shared" si="25"/>
        <v>0.28570547260273982</v>
      </c>
      <c r="DY23" s="41">
        <f t="shared" si="25"/>
        <v>0.280339046511628</v>
      </c>
      <c r="DZ23" s="41">
        <f t="shared" si="25"/>
        <v>0.29190286081370459</v>
      </c>
      <c r="EA23" s="41">
        <f t="shared" si="25"/>
        <v>0.27533823657791356</v>
      </c>
      <c r="EB23" s="41">
        <f t="shared" si="25"/>
        <v>0.2738076782608696</v>
      </c>
      <c r="EC23" s="41">
        <f t="shared" si="25"/>
        <v>0.35182847058823535</v>
      </c>
      <c r="ED23" s="41">
        <f t="shared" ref="ED23:GO23" si="26">ED22/(ED19/$E$16)</f>
        <v>0.31387769444444447</v>
      </c>
      <c r="EE23" s="41">
        <f t="shared" si="26"/>
        <v>0.3003864941737775</v>
      </c>
      <c r="EF23" s="41">
        <f t="shared" si="26"/>
        <v>0.28648944444444446</v>
      </c>
      <c r="EG23" s="41">
        <f t="shared" si="26"/>
        <v>0.2964114224137932</v>
      </c>
      <c r="EH23" s="41">
        <f t="shared" si="26"/>
        <v>0.2915620000000001</v>
      </c>
      <c r="EI23" s="41">
        <f t="shared" si="26"/>
        <v>0.29054718965517251</v>
      </c>
      <c r="EJ23" s="41">
        <f t="shared" si="26"/>
        <v>0.27998900000000004</v>
      </c>
      <c r="EK23" s="41">
        <f t="shared" si="26"/>
        <v>0.26934666607079011</v>
      </c>
      <c r="EL23" s="41">
        <f t="shared" si="26"/>
        <v>0.22517741996056712</v>
      </c>
      <c r="EM23" s="41">
        <f t="shared" si="26"/>
        <v>0.21611387470997684</v>
      </c>
      <c r="EN23" s="41">
        <f t="shared" si="26"/>
        <v>0.2292446545454547</v>
      </c>
      <c r="EO23" s="41">
        <f t="shared" si="26"/>
        <v>0.21163772043809168</v>
      </c>
      <c r="EP23" s="41">
        <f t="shared" si="26"/>
        <v>0.17677366698926228</v>
      </c>
      <c r="EQ23" s="41">
        <f t="shared" si="26"/>
        <v>0.15579059749884216</v>
      </c>
      <c r="ER23" s="41">
        <f t="shared" si="26"/>
        <v>0.15051126027397277</v>
      </c>
      <c r="ES23" s="41">
        <f t="shared" si="26"/>
        <v>0.14571315454545467</v>
      </c>
      <c r="ET23" s="41">
        <f t="shared" si="26"/>
        <v>0.14025906363636384</v>
      </c>
      <c r="EU23" s="41">
        <f t="shared" si="26"/>
        <v>0.11690353604217806</v>
      </c>
      <c r="EV23" s="41">
        <f t="shared" si="26"/>
        <v>0.10719649541284411</v>
      </c>
      <c r="EW23" s="41">
        <f t="shared" si="26"/>
        <v>0.12230687500000008</v>
      </c>
      <c r="EX23" s="41">
        <f t="shared" si="26"/>
        <v>0.13117266350710899</v>
      </c>
      <c r="EY23" s="41">
        <f t="shared" si="26"/>
        <v>0.12827874940786352</v>
      </c>
      <c r="EZ23" s="41">
        <f t="shared" si="26"/>
        <v>0.13746504629629636</v>
      </c>
      <c r="FA23" s="41">
        <f t="shared" si="26"/>
        <v>0.1375761481481482</v>
      </c>
      <c r="FB23" s="41">
        <f t="shared" si="26"/>
        <v>0.11624459259259272</v>
      </c>
      <c r="FC23" s="41">
        <f t="shared" si="26"/>
        <v>9.99724444444446E-2</v>
      </c>
      <c r="FD23" s="41">
        <f t="shared" si="26"/>
        <v>6.5641279279279277E-2</v>
      </c>
      <c r="FE23" s="41">
        <f t="shared" si="26"/>
        <v>8.7417295154185073E-2</v>
      </c>
      <c r="FF23" s="41">
        <f t="shared" si="26"/>
        <v>7.0389111111111111E-2</v>
      </c>
      <c r="FG23" s="41">
        <f t="shared" si="26"/>
        <v>8.3811750861561729E-2</v>
      </c>
      <c r="FH23" s="41">
        <f t="shared" si="26"/>
        <v>5.7845777777777878E-2</v>
      </c>
      <c r="FI23" s="41">
        <f t="shared" si="26"/>
        <v>4.4181330434782548E-2</v>
      </c>
      <c r="FJ23" s="41">
        <f t="shared" si="26"/>
        <v>3.0065390858607457E-2</v>
      </c>
      <c r="FK23" s="41">
        <f t="shared" si="26"/>
        <v>7.1906570972886802E-2</v>
      </c>
      <c r="FL23" s="41">
        <f t="shared" si="26"/>
        <v>7.6434751937984616E-2</v>
      </c>
      <c r="FM23" s="41">
        <f t="shared" si="26"/>
        <v>0.14946546043165479</v>
      </c>
      <c r="FN23" s="41">
        <f t="shared" si="26"/>
        <v>0.13823265909090915</v>
      </c>
      <c r="FO23" s="41">
        <f t="shared" si="26"/>
        <v>0.13772388144539183</v>
      </c>
      <c r="FP23" s="41">
        <f t="shared" si="26"/>
        <v>0.1372230352941177</v>
      </c>
      <c r="FQ23" s="41">
        <f t="shared" si="26"/>
        <v>0.23628928888888898</v>
      </c>
      <c r="FR23" s="41">
        <f t="shared" si="26"/>
        <v>0.1420482093457944</v>
      </c>
      <c r="FS23" s="41">
        <f t="shared" si="26"/>
        <v>0.12187470992366416</v>
      </c>
      <c r="FT23" s="41">
        <f t="shared" si="26"/>
        <v>0.11956773949261668</v>
      </c>
      <c r="FU23" s="41">
        <f t="shared" si="26"/>
        <v>0.11624822040816331</v>
      </c>
      <c r="FV23" s="41">
        <f t="shared" si="26"/>
        <v>0.16294068644067791</v>
      </c>
      <c r="FW23" s="41">
        <f t="shared" si="26"/>
        <v>9.3248283018867992E-2</v>
      </c>
      <c r="FX23" s="41">
        <f t="shared" si="26"/>
        <v>0.16326673170731718</v>
      </c>
      <c r="FY23" s="41">
        <f t="shared" si="26"/>
        <v>0.13764668587896256</v>
      </c>
      <c r="FZ23" s="41">
        <f t="shared" si="26"/>
        <v>0.15121084821428568</v>
      </c>
      <c r="GA23" s="41">
        <f t="shared" si="26"/>
        <v>0.20744784403669722</v>
      </c>
      <c r="GB23" s="41">
        <f t="shared" si="26"/>
        <v>0.15719853444493212</v>
      </c>
      <c r="GC23" s="41">
        <f t="shared" si="26"/>
        <v>0.13556704035874442</v>
      </c>
      <c r="GD23" s="41">
        <f t="shared" si="26"/>
        <v>0.15393835242290752</v>
      </c>
      <c r="GE23" s="41">
        <f t="shared" si="26"/>
        <v>0.14496411607142862</v>
      </c>
      <c r="GF23" s="41">
        <f t="shared" si="26"/>
        <v>0.14166803031607966</v>
      </c>
      <c r="GG23" s="41">
        <f t="shared" si="26"/>
        <v>0.12638145154639169</v>
      </c>
      <c r="GH23" s="41">
        <f t="shared" si="26"/>
        <v>0.12099812656119895</v>
      </c>
      <c r="GI23" s="41">
        <f t="shared" si="26"/>
        <v>0.1159451476793249</v>
      </c>
      <c r="GJ23" s="41">
        <f t="shared" si="26"/>
        <v>0.10218643790849688</v>
      </c>
      <c r="GK23" s="41">
        <f t="shared" si="26"/>
        <v>0.1047500325203253</v>
      </c>
      <c r="GL23" s="41">
        <f t="shared" si="26"/>
        <v>0.1040697440000002</v>
      </c>
      <c r="GM23" s="41">
        <f t="shared" si="26"/>
        <v>0.10294976194254891</v>
      </c>
      <c r="GN23" s="41">
        <f t="shared" si="26"/>
        <v>0.10893619554003667</v>
      </c>
      <c r="GO23" s="41">
        <f t="shared" si="26"/>
        <v>9.3589542538122003E-2</v>
      </c>
      <c r="GP23" s="41">
        <f t="shared" ref="GP23:JA23" si="27">GP22/(GP19/$E$16)</f>
        <v>9.6713178861788693E-2</v>
      </c>
      <c r="GQ23" s="41">
        <f t="shared" si="27"/>
        <v>0.10897898993102366</v>
      </c>
      <c r="GR23" s="41">
        <f t="shared" si="27"/>
        <v>9.7636956175298883E-2</v>
      </c>
      <c r="GS23" s="41">
        <f t="shared" si="27"/>
        <v>9.7559034267912806E-2</v>
      </c>
      <c r="GT23" s="41">
        <f t="shared" si="27"/>
        <v>8.2742300395256901E-2</v>
      </c>
      <c r="GU23" s="41">
        <f t="shared" si="27"/>
        <v>9.5959701843860462E-2</v>
      </c>
      <c r="GV23" s="41">
        <f t="shared" si="27"/>
        <v>9.3120202177293956E-2</v>
      </c>
      <c r="GW23" s="41">
        <f t="shared" si="27"/>
        <v>0.1149945373134329</v>
      </c>
      <c r="GX23" s="41">
        <f t="shared" si="27"/>
        <v>0.13602650000000002</v>
      </c>
      <c r="GY23" s="41">
        <f t="shared" si="27"/>
        <v>0.11517345679012352</v>
      </c>
      <c r="GZ23" s="41">
        <f t="shared" si="27"/>
        <v>0.16232776231471308</v>
      </c>
      <c r="HA23" s="41">
        <f t="shared" si="27"/>
        <v>0.11401819148936174</v>
      </c>
      <c r="HB23" s="41">
        <f t="shared" si="27"/>
        <v>0.17290330330330336</v>
      </c>
      <c r="HC23" s="41">
        <f t="shared" si="27"/>
        <v>0.17710206470588236</v>
      </c>
      <c r="HD23" s="41">
        <f t="shared" si="27"/>
        <v>0.23728424590163935</v>
      </c>
      <c r="HE23" s="41">
        <f t="shared" si="27"/>
        <v>0.24345382000000002</v>
      </c>
      <c r="HF23" s="41">
        <f t="shared" si="27"/>
        <v>0.32382129184549363</v>
      </c>
      <c r="HG23" s="41">
        <f t="shared" si="27"/>
        <v>0.2629425454545456</v>
      </c>
      <c r="HH23" s="41">
        <f t="shared" si="27"/>
        <v>0.22046611682243006</v>
      </c>
      <c r="HI23" s="41">
        <f t="shared" si="27"/>
        <v>0.17666927127659582</v>
      </c>
      <c r="HJ23" s="41">
        <f t="shared" si="27"/>
        <v>0.21665912999999995</v>
      </c>
      <c r="HK23" s="41">
        <f t="shared" si="27"/>
        <v>0.22639092682926829</v>
      </c>
      <c r="HL23" s="41">
        <f t="shared" si="27"/>
        <v>0.21352544680851063</v>
      </c>
      <c r="HM23" s="41">
        <f t="shared" si="27"/>
        <v>0.18976484186046524</v>
      </c>
      <c r="HN23" s="41">
        <f t="shared" si="27"/>
        <v>0.17052223744292255</v>
      </c>
      <c r="HO23" s="41">
        <f t="shared" si="27"/>
        <v>0.18077813692946054</v>
      </c>
      <c r="HP23" s="41">
        <f t="shared" si="27"/>
        <v>0.28059998639455791</v>
      </c>
      <c r="HQ23" s="41">
        <f t="shared" si="27"/>
        <v>0.44924701204819278</v>
      </c>
      <c r="HR23" s="41">
        <f t="shared" si="27"/>
        <v>0.54382127882599585</v>
      </c>
      <c r="HS23" s="41">
        <f t="shared" si="27"/>
        <v>0.48779653333333339</v>
      </c>
      <c r="HT23" s="41">
        <f t="shared" si="27"/>
        <v>0.5250484098360656</v>
      </c>
      <c r="HU23" s="41">
        <f t="shared" si="27"/>
        <v>0.55566526391901661</v>
      </c>
      <c r="HV23" s="41">
        <f t="shared" si="27"/>
        <v>0.55772112554958486</v>
      </c>
      <c r="HW23" s="41">
        <f t="shared" si="27"/>
        <v>0.53528611400000015</v>
      </c>
      <c r="HX23" s="41">
        <f t="shared" si="27"/>
        <v>0.51048981201550392</v>
      </c>
      <c r="HY23" s="41">
        <f t="shared" si="27"/>
        <v>0.50778738402415602</v>
      </c>
      <c r="HZ23" s="41">
        <f t="shared" si="27"/>
        <v>0.52902176893939401</v>
      </c>
      <c r="IA23" s="41">
        <f t="shared" si="27"/>
        <v>0.46237057938144327</v>
      </c>
      <c r="IB23" s="41">
        <f t="shared" si="27"/>
        <v>0.4265837142857144</v>
      </c>
      <c r="IC23" s="41">
        <f t="shared" si="27"/>
        <v>0.35988455055453589</v>
      </c>
      <c r="ID23" s="41">
        <f t="shared" si="27"/>
        <v>0.36521471688637802</v>
      </c>
      <c r="IE23" s="41">
        <f t="shared" si="27"/>
        <v>0.34216998857142866</v>
      </c>
      <c r="IF23" s="41">
        <f t="shared" si="27"/>
        <v>0.40712753986928107</v>
      </c>
      <c r="IG23" s="41">
        <f t="shared" si="27"/>
        <v>0.416640925</v>
      </c>
      <c r="IH23" s="41">
        <f t="shared" si="27"/>
        <v>0.42494052358490569</v>
      </c>
      <c r="II23" s="41">
        <f t="shared" si="27"/>
        <v>0.44240959803473995</v>
      </c>
      <c r="IJ23" s="41">
        <f t="shared" si="27"/>
        <v>0.42452329195402305</v>
      </c>
      <c r="IK23" s="41">
        <f t="shared" si="27"/>
        <v>0.40355095193747276</v>
      </c>
      <c r="IL23" s="41">
        <f t="shared" si="27"/>
        <v>0.42336822724161538</v>
      </c>
      <c r="IM23" s="41">
        <f t="shared" si="27"/>
        <v>0.41450043899948952</v>
      </c>
      <c r="IN23" s="41">
        <f t="shared" si="27"/>
        <v>0.39672440831758043</v>
      </c>
      <c r="IO23" s="41">
        <f t="shared" si="27"/>
        <v>0.42098328155339809</v>
      </c>
      <c r="IP23" s="41">
        <f t="shared" si="27"/>
        <v>0.40892002999999999</v>
      </c>
      <c r="IQ23" s="41">
        <f t="shared" si="27"/>
        <v>0.40833806666666678</v>
      </c>
      <c r="IR23" s="41">
        <f t="shared" si="27"/>
        <v>0.38930336494278345</v>
      </c>
      <c r="IS23" s="41">
        <f t="shared" si="27"/>
        <v>0.39967440692640693</v>
      </c>
      <c r="IT23" s="41">
        <f t="shared" si="27"/>
        <v>0.41109901827040191</v>
      </c>
      <c r="IU23" s="41">
        <f t="shared" si="27"/>
        <v>0.41381279664003628</v>
      </c>
      <c r="IV23" s="41">
        <f t="shared" si="27"/>
        <v>0.44644271049304679</v>
      </c>
      <c r="IW23" s="41">
        <f t="shared" si="27"/>
        <v>0.44376967183462529</v>
      </c>
      <c r="IX23" s="41">
        <f t="shared" si="27"/>
        <v>0.40831304761904769</v>
      </c>
      <c r="IY23" s="41">
        <f t="shared" si="27"/>
        <v>0.45286874127445892</v>
      </c>
      <c r="IZ23" s="41">
        <f t="shared" si="27"/>
        <v>0.45698657444005275</v>
      </c>
      <c r="JA23" s="41">
        <f t="shared" si="27"/>
        <v>0.41297853914275595</v>
      </c>
      <c r="JB23" s="41">
        <f t="shared" ref="JB23:LB23" si="28">JB22/(JB19/$E$16)</f>
        <v>0.3900294759474035</v>
      </c>
      <c r="JC23" s="41">
        <f t="shared" si="28"/>
        <v>0.44482078034382133</v>
      </c>
      <c r="JD23" s="41">
        <f t="shared" si="28"/>
        <v>0.30095912248867396</v>
      </c>
      <c r="JE23" s="41">
        <f t="shared" si="28"/>
        <v>0.37477569578881215</v>
      </c>
      <c r="JF23" s="41">
        <f t="shared" si="28"/>
        <v>0.36680970574954774</v>
      </c>
      <c r="JG23" s="41">
        <f t="shared" si="28"/>
        <v>0.41379998529411771</v>
      </c>
      <c r="JH23" s="41">
        <f t="shared" si="28"/>
        <v>0.4072485257026161</v>
      </c>
      <c r="JI23" s="41">
        <f t="shared" si="28"/>
        <v>0.38690845279130587</v>
      </c>
      <c r="JJ23" s="41">
        <f t="shared" si="28"/>
        <v>0.39148963667598502</v>
      </c>
      <c r="JK23" s="41">
        <f t="shared" si="28"/>
        <v>0.37733683333333345</v>
      </c>
      <c r="JL23" s="41">
        <f t="shared" si="28"/>
        <v>0.39193005712190682</v>
      </c>
      <c r="JM23" s="41">
        <f t="shared" si="28"/>
        <v>0.41004331545997452</v>
      </c>
      <c r="JN23" s="41">
        <f t="shared" si="28"/>
        <v>0.43282657641921396</v>
      </c>
      <c r="JO23" s="41">
        <f t="shared" si="28"/>
        <v>0.44200489727463321</v>
      </c>
      <c r="JP23" s="41">
        <f t="shared" si="28"/>
        <v>0.39691417229890535</v>
      </c>
      <c r="JQ23" s="41">
        <f t="shared" si="28"/>
        <v>0.41138954757039931</v>
      </c>
      <c r="JR23" s="41">
        <f t="shared" si="28"/>
        <v>0.40816907071665881</v>
      </c>
      <c r="JS23" s="41">
        <f t="shared" si="28"/>
        <v>0.38957800811030596</v>
      </c>
      <c r="JT23" s="41">
        <f t="shared" si="28"/>
        <v>0.4149337962853582</v>
      </c>
      <c r="JU23" s="41">
        <f t="shared" si="28"/>
        <v>0.44585355890410966</v>
      </c>
      <c r="JV23" s="41">
        <f t="shared" si="28"/>
        <v>0.45633385328664361</v>
      </c>
      <c r="JW23" s="41">
        <f t="shared" si="28"/>
        <v>0.41565781115879835</v>
      </c>
      <c r="JX23" s="41">
        <f t="shared" si="28"/>
        <v>0.46162407837837838</v>
      </c>
      <c r="JY23" s="41">
        <f t="shared" si="28"/>
        <v>0.48398097043010752</v>
      </c>
      <c r="JZ23" s="41">
        <f t="shared" si="28"/>
        <v>0.46760887339971552</v>
      </c>
      <c r="KA23" s="41">
        <f t="shared" si="28"/>
        <v>0.45048569548462131</v>
      </c>
      <c r="KB23" s="41">
        <f t="shared" si="28"/>
        <v>0.4670759151262957</v>
      </c>
      <c r="KC23" s="41">
        <f t="shared" si="28"/>
        <v>0.45574159501382205</v>
      </c>
      <c r="KD23" s="41">
        <f t="shared" si="28"/>
        <v>0.46950725423728817</v>
      </c>
      <c r="KE23" s="41">
        <f t="shared" si="28"/>
        <v>0.46431106696449037</v>
      </c>
      <c r="KF23" s="41">
        <f t="shared" si="28"/>
        <v>0.45225356016597512</v>
      </c>
      <c r="KG23" s="41">
        <f t="shared" si="28"/>
        <v>0.49195722679601422</v>
      </c>
      <c r="KH23" s="41">
        <f t="shared" si="28"/>
        <v>0.55530866867531525</v>
      </c>
      <c r="KI23" s="41">
        <f t="shared" si="28"/>
        <v>0.54447206878504673</v>
      </c>
      <c r="KJ23" s="41">
        <f t="shared" si="28"/>
        <v>0.40803237708484413</v>
      </c>
      <c r="KK23" s="41">
        <f t="shared" si="28"/>
        <v>0.47984621680876977</v>
      </c>
      <c r="KL23" s="41">
        <f t="shared" si="28"/>
        <v>0.50105287878787885</v>
      </c>
      <c r="KM23" s="41">
        <f t="shared" si="28"/>
        <v>0.49572427181276701</v>
      </c>
      <c r="KN23" s="41">
        <f t="shared" si="28"/>
        <v>0.44767152571428576</v>
      </c>
      <c r="KO23" s="41">
        <f t="shared" si="28"/>
        <v>0.46072489999999999</v>
      </c>
      <c r="KP23" s="41">
        <f t="shared" si="28"/>
        <v>0.44985508000000002</v>
      </c>
      <c r="KQ23" s="41">
        <f t="shared" si="28"/>
        <v>0.40335461215093188</v>
      </c>
      <c r="KR23" s="41">
        <f t="shared" si="28"/>
        <v>0.33989456542850582</v>
      </c>
      <c r="KS23" s="41">
        <f t="shared" si="28"/>
        <v>0.46786947676740565</v>
      </c>
      <c r="KT23" s="41">
        <f t="shared" si="28"/>
        <v>0.51410882666764135</v>
      </c>
      <c r="KU23" s="41">
        <f t="shared" si="28"/>
        <v>0.49736868758509262</v>
      </c>
      <c r="KV23" s="41">
        <f t="shared" si="28"/>
        <v>0.52668171333140568</v>
      </c>
      <c r="KW23" s="41">
        <f t="shared" si="28"/>
        <v>0.47624741477431348</v>
      </c>
      <c r="KX23" s="41">
        <f t="shared" si="28"/>
        <v>0.48762447270602699</v>
      </c>
      <c r="KY23" s="41">
        <f t="shared" si="28"/>
        <v>0.49659702765138253</v>
      </c>
      <c r="KZ23" s="41">
        <f t="shared" si="28"/>
        <v>0.46498899668068477</v>
      </c>
      <c r="LA23" s="41">
        <f t="shared" si="28"/>
        <v>0.47920152746882377</v>
      </c>
      <c r="LB23" s="41">
        <f t="shared" si="28"/>
        <v>0.46821663092355587</v>
      </c>
    </row>
    <row r="24" spans="1:342" x14ac:dyDescent="0.15">
      <c r="A24" s="17" t="s">
        <v>14</v>
      </c>
      <c r="B24" s="28"/>
      <c r="C24" s="32"/>
      <c r="D24" s="21"/>
      <c r="E24" s="42">
        <f>YEAR(E17)</f>
        <v>2016</v>
      </c>
      <c r="F24" s="42">
        <f t="shared" ref="F24:BQ24" si="29">YEAR(F17)</f>
        <v>2016</v>
      </c>
      <c r="G24" s="42">
        <f t="shared" si="29"/>
        <v>2016</v>
      </c>
      <c r="H24" s="42">
        <f t="shared" si="29"/>
        <v>2016</v>
      </c>
      <c r="I24" s="42">
        <f t="shared" si="29"/>
        <v>2016</v>
      </c>
      <c r="J24" s="42">
        <f t="shared" si="29"/>
        <v>2016</v>
      </c>
      <c r="K24" s="42">
        <f t="shared" si="29"/>
        <v>2016</v>
      </c>
      <c r="L24" s="42">
        <f t="shared" si="29"/>
        <v>2016</v>
      </c>
      <c r="M24" s="42">
        <f t="shared" si="29"/>
        <v>2016</v>
      </c>
      <c r="N24" s="42">
        <f t="shared" si="29"/>
        <v>2016</v>
      </c>
      <c r="O24" s="42">
        <f t="shared" si="29"/>
        <v>2016</v>
      </c>
      <c r="P24" s="42">
        <f t="shared" si="29"/>
        <v>2016</v>
      </c>
      <c r="Q24" s="42">
        <f t="shared" si="29"/>
        <v>2016</v>
      </c>
      <c r="R24" s="42">
        <f t="shared" si="29"/>
        <v>2016</v>
      </c>
      <c r="S24" s="42">
        <f t="shared" si="29"/>
        <v>2016</v>
      </c>
      <c r="T24" s="42">
        <f t="shared" si="29"/>
        <v>2016</v>
      </c>
      <c r="U24" s="42">
        <f t="shared" si="29"/>
        <v>2016</v>
      </c>
      <c r="V24" s="42">
        <f t="shared" si="29"/>
        <v>2016</v>
      </c>
      <c r="W24" s="42">
        <f t="shared" si="29"/>
        <v>2016</v>
      </c>
      <c r="X24" s="42">
        <f t="shared" si="29"/>
        <v>2016</v>
      </c>
      <c r="Y24" s="42">
        <f t="shared" si="29"/>
        <v>2016</v>
      </c>
      <c r="Z24" s="42">
        <f t="shared" si="29"/>
        <v>2016</v>
      </c>
      <c r="AA24" s="42">
        <f t="shared" si="29"/>
        <v>2016</v>
      </c>
      <c r="AB24" s="42">
        <f t="shared" si="29"/>
        <v>2016</v>
      </c>
      <c r="AC24" s="42">
        <f t="shared" si="29"/>
        <v>2016</v>
      </c>
      <c r="AD24" s="42">
        <f t="shared" si="29"/>
        <v>2016</v>
      </c>
      <c r="AE24" s="42">
        <f t="shared" si="29"/>
        <v>2016</v>
      </c>
      <c r="AF24" s="42">
        <f t="shared" si="29"/>
        <v>2016</v>
      </c>
      <c r="AG24" s="42">
        <f t="shared" si="29"/>
        <v>2016</v>
      </c>
      <c r="AH24" s="42">
        <f t="shared" si="29"/>
        <v>2016</v>
      </c>
      <c r="AI24" s="42">
        <f t="shared" si="29"/>
        <v>2016</v>
      </c>
      <c r="AJ24" s="42">
        <f t="shared" si="29"/>
        <v>2016</v>
      </c>
      <c r="AK24" s="42">
        <f t="shared" si="29"/>
        <v>2016</v>
      </c>
      <c r="AL24" s="42">
        <f t="shared" si="29"/>
        <v>2016</v>
      </c>
      <c r="AM24" s="42">
        <f t="shared" si="29"/>
        <v>2016</v>
      </c>
      <c r="AN24" s="42">
        <f t="shared" si="29"/>
        <v>2016</v>
      </c>
      <c r="AO24" s="42">
        <f t="shared" si="29"/>
        <v>2016</v>
      </c>
      <c r="AP24" s="42">
        <f t="shared" si="29"/>
        <v>2016</v>
      </c>
      <c r="AQ24" s="42">
        <f t="shared" si="29"/>
        <v>2016</v>
      </c>
      <c r="AR24" s="42">
        <f t="shared" si="29"/>
        <v>2016</v>
      </c>
      <c r="AS24" s="42">
        <f t="shared" si="29"/>
        <v>2016</v>
      </c>
      <c r="AT24" s="42">
        <f t="shared" si="29"/>
        <v>2016</v>
      </c>
      <c r="AU24" s="42">
        <f t="shared" si="29"/>
        <v>2016</v>
      </c>
      <c r="AV24" s="42">
        <f t="shared" si="29"/>
        <v>2016</v>
      </c>
      <c r="AW24" s="42">
        <f t="shared" si="29"/>
        <v>2016</v>
      </c>
      <c r="AX24" s="42">
        <f t="shared" si="29"/>
        <v>2016</v>
      </c>
      <c r="AY24" s="42">
        <f t="shared" si="29"/>
        <v>2016</v>
      </c>
      <c r="AZ24" s="42">
        <f t="shared" si="29"/>
        <v>2016</v>
      </c>
      <c r="BA24" s="42">
        <f t="shared" si="29"/>
        <v>2016</v>
      </c>
      <c r="BB24" s="42">
        <f t="shared" si="29"/>
        <v>2016</v>
      </c>
      <c r="BC24" s="42">
        <f t="shared" si="29"/>
        <v>2016</v>
      </c>
      <c r="BD24" s="42">
        <f t="shared" si="29"/>
        <v>2016</v>
      </c>
      <c r="BE24" s="42">
        <f t="shared" si="29"/>
        <v>2016</v>
      </c>
      <c r="BF24" s="42">
        <f t="shared" si="29"/>
        <v>2016</v>
      </c>
      <c r="BG24" s="42">
        <f t="shared" si="29"/>
        <v>2016</v>
      </c>
      <c r="BH24" s="42">
        <f t="shared" si="29"/>
        <v>2016</v>
      </c>
      <c r="BI24" s="42">
        <f t="shared" si="29"/>
        <v>2016</v>
      </c>
      <c r="BJ24" s="42">
        <f t="shared" si="29"/>
        <v>2016</v>
      </c>
      <c r="BK24" s="42">
        <f t="shared" si="29"/>
        <v>2016</v>
      </c>
      <c r="BL24" s="42">
        <f t="shared" si="29"/>
        <v>2016</v>
      </c>
      <c r="BM24" s="42">
        <f t="shared" si="29"/>
        <v>2016</v>
      </c>
      <c r="BN24" s="42">
        <f t="shared" si="29"/>
        <v>2016</v>
      </c>
      <c r="BO24" s="42">
        <f t="shared" si="29"/>
        <v>2016</v>
      </c>
      <c r="BP24" s="42">
        <f t="shared" si="29"/>
        <v>2016</v>
      </c>
      <c r="BQ24" s="42">
        <f t="shared" si="29"/>
        <v>2016</v>
      </c>
      <c r="BR24" s="42">
        <f t="shared" ref="BR24:EC24" si="30">YEAR(BR17)</f>
        <v>2016</v>
      </c>
      <c r="BS24" s="42">
        <f t="shared" si="30"/>
        <v>2016</v>
      </c>
      <c r="BT24" s="42">
        <f t="shared" si="30"/>
        <v>2016</v>
      </c>
      <c r="BU24" s="42">
        <f t="shared" si="30"/>
        <v>2016</v>
      </c>
      <c r="BV24" s="42">
        <f t="shared" si="30"/>
        <v>2016</v>
      </c>
      <c r="BW24" s="42">
        <f t="shared" si="30"/>
        <v>2016</v>
      </c>
      <c r="BX24" s="42">
        <f t="shared" si="30"/>
        <v>2016</v>
      </c>
      <c r="BY24" s="42">
        <f t="shared" si="30"/>
        <v>2016</v>
      </c>
      <c r="BZ24" s="42">
        <f t="shared" si="30"/>
        <v>2016</v>
      </c>
      <c r="CA24" s="42">
        <f t="shared" si="30"/>
        <v>2016</v>
      </c>
      <c r="CB24" s="42">
        <f t="shared" si="30"/>
        <v>2016</v>
      </c>
      <c r="CC24" s="42">
        <f t="shared" si="30"/>
        <v>2016</v>
      </c>
      <c r="CD24" s="42">
        <f t="shared" si="30"/>
        <v>2016</v>
      </c>
      <c r="CE24" s="42">
        <f t="shared" si="30"/>
        <v>2016</v>
      </c>
      <c r="CF24" s="42">
        <f t="shared" si="30"/>
        <v>2016</v>
      </c>
      <c r="CG24" s="42">
        <f t="shared" si="30"/>
        <v>2016</v>
      </c>
      <c r="CH24" s="42">
        <f t="shared" si="30"/>
        <v>2016</v>
      </c>
      <c r="CI24" s="42">
        <f t="shared" si="30"/>
        <v>2016</v>
      </c>
      <c r="CJ24" s="42">
        <f t="shared" si="30"/>
        <v>2016</v>
      </c>
      <c r="CK24" s="42">
        <f t="shared" si="30"/>
        <v>2016</v>
      </c>
      <c r="CL24" s="42">
        <f t="shared" si="30"/>
        <v>2016</v>
      </c>
      <c r="CM24" s="42">
        <f t="shared" si="30"/>
        <v>2016</v>
      </c>
      <c r="CN24" s="42">
        <f t="shared" si="30"/>
        <v>2016</v>
      </c>
      <c r="CO24" s="42">
        <f t="shared" si="30"/>
        <v>2016</v>
      </c>
      <c r="CP24" s="42">
        <f t="shared" si="30"/>
        <v>2016</v>
      </c>
      <c r="CQ24" s="42">
        <f t="shared" si="30"/>
        <v>2016</v>
      </c>
      <c r="CR24" s="42">
        <f t="shared" si="30"/>
        <v>2016</v>
      </c>
      <c r="CS24" s="42">
        <f t="shared" si="30"/>
        <v>2016</v>
      </c>
      <c r="CT24" s="42">
        <f t="shared" si="30"/>
        <v>2016</v>
      </c>
      <c r="CU24" s="42">
        <f t="shared" si="30"/>
        <v>2016</v>
      </c>
      <c r="CV24" s="42">
        <f t="shared" si="30"/>
        <v>2016</v>
      </c>
      <c r="CW24" s="42">
        <f t="shared" si="30"/>
        <v>2016</v>
      </c>
      <c r="CX24" s="42">
        <f t="shared" si="30"/>
        <v>2016</v>
      </c>
      <c r="CY24" s="42">
        <f t="shared" si="30"/>
        <v>2016</v>
      </c>
      <c r="CZ24" s="42">
        <f t="shared" si="30"/>
        <v>2016</v>
      </c>
      <c r="DA24" s="42">
        <f t="shared" si="30"/>
        <v>2016</v>
      </c>
      <c r="DB24" s="42">
        <f t="shared" si="30"/>
        <v>2016</v>
      </c>
      <c r="DC24" s="42">
        <f t="shared" si="30"/>
        <v>2016</v>
      </c>
      <c r="DD24" s="42">
        <f t="shared" si="30"/>
        <v>2016</v>
      </c>
      <c r="DE24" s="42">
        <f t="shared" si="30"/>
        <v>2016</v>
      </c>
      <c r="DF24" s="42">
        <f t="shared" si="30"/>
        <v>2016</v>
      </c>
      <c r="DG24" s="42">
        <f t="shared" si="30"/>
        <v>2016</v>
      </c>
      <c r="DH24" s="42">
        <f t="shared" si="30"/>
        <v>2016</v>
      </c>
      <c r="DI24" s="42">
        <f t="shared" si="30"/>
        <v>2016</v>
      </c>
      <c r="DJ24" s="42">
        <f t="shared" si="30"/>
        <v>2016</v>
      </c>
      <c r="DK24" s="42">
        <f t="shared" si="30"/>
        <v>2016</v>
      </c>
      <c r="DL24" s="42">
        <f t="shared" si="30"/>
        <v>2016</v>
      </c>
      <c r="DM24" s="42">
        <f t="shared" si="30"/>
        <v>2016</v>
      </c>
      <c r="DN24" s="42">
        <f t="shared" si="30"/>
        <v>2016</v>
      </c>
      <c r="DO24" s="42">
        <f t="shared" si="30"/>
        <v>2016</v>
      </c>
      <c r="DP24" s="42">
        <f t="shared" si="30"/>
        <v>2016</v>
      </c>
      <c r="DQ24" s="42">
        <f t="shared" si="30"/>
        <v>2016</v>
      </c>
      <c r="DR24" s="42">
        <f t="shared" si="30"/>
        <v>2016</v>
      </c>
      <c r="DS24" s="42">
        <f t="shared" si="30"/>
        <v>2016</v>
      </c>
      <c r="DT24" s="42">
        <f t="shared" si="30"/>
        <v>2016</v>
      </c>
      <c r="DU24" s="42">
        <f t="shared" si="30"/>
        <v>2016</v>
      </c>
      <c r="DV24" s="42">
        <f t="shared" si="30"/>
        <v>2016</v>
      </c>
      <c r="DW24" s="42">
        <f t="shared" si="30"/>
        <v>2017</v>
      </c>
      <c r="DX24" s="42">
        <f t="shared" si="30"/>
        <v>2017</v>
      </c>
      <c r="DY24" s="42">
        <f t="shared" si="30"/>
        <v>2017</v>
      </c>
      <c r="DZ24" s="42">
        <f t="shared" si="30"/>
        <v>2017</v>
      </c>
      <c r="EA24" s="42">
        <f t="shared" si="30"/>
        <v>2017</v>
      </c>
      <c r="EB24" s="42">
        <f t="shared" si="30"/>
        <v>2017</v>
      </c>
      <c r="EC24" s="42">
        <f t="shared" si="30"/>
        <v>2017</v>
      </c>
      <c r="ED24" s="42">
        <f t="shared" ref="ED24:GO24" si="31">YEAR(ED17)</f>
        <v>2017</v>
      </c>
      <c r="EE24" s="42">
        <f t="shared" si="31"/>
        <v>2017</v>
      </c>
      <c r="EF24" s="42">
        <f t="shared" si="31"/>
        <v>2017</v>
      </c>
      <c r="EG24" s="42">
        <f t="shared" si="31"/>
        <v>2017</v>
      </c>
      <c r="EH24" s="42">
        <f t="shared" si="31"/>
        <v>2017</v>
      </c>
      <c r="EI24" s="42">
        <f t="shared" si="31"/>
        <v>2017</v>
      </c>
      <c r="EJ24" s="42">
        <f t="shared" si="31"/>
        <v>2017</v>
      </c>
      <c r="EK24" s="42">
        <f t="shared" si="31"/>
        <v>2017</v>
      </c>
      <c r="EL24" s="42">
        <f t="shared" si="31"/>
        <v>2017</v>
      </c>
      <c r="EM24" s="42">
        <f t="shared" si="31"/>
        <v>2017</v>
      </c>
      <c r="EN24" s="42">
        <f t="shared" si="31"/>
        <v>2017</v>
      </c>
      <c r="EO24" s="42">
        <f t="shared" si="31"/>
        <v>2017</v>
      </c>
      <c r="EP24" s="42">
        <f t="shared" si="31"/>
        <v>2017</v>
      </c>
      <c r="EQ24" s="42">
        <f t="shared" si="31"/>
        <v>2017</v>
      </c>
      <c r="ER24" s="42">
        <f t="shared" si="31"/>
        <v>2017</v>
      </c>
      <c r="ES24" s="42">
        <f t="shared" si="31"/>
        <v>2017</v>
      </c>
      <c r="ET24" s="42">
        <f t="shared" si="31"/>
        <v>2017</v>
      </c>
      <c r="EU24" s="42">
        <f t="shared" si="31"/>
        <v>2017</v>
      </c>
      <c r="EV24" s="42">
        <f t="shared" si="31"/>
        <v>2017</v>
      </c>
      <c r="EW24" s="42">
        <f t="shared" si="31"/>
        <v>2017</v>
      </c>
      <c r="EX24" s="42">
        <f t="shared" si="31"/>
        <v>2017</v>
      </c>
      <c r="EY24" s="42">
        <f t="shared" si="31"/>
        <v>2017</v>
      </c>
      <c r="EZ24" s="42">
        <f t="shared" si="31"/>
        <v>2017</v>
      </c>
      <c r="FA24" s="42">
        <f t="shared" si="31"/>
        <v>2017</v>
      </c>
      <c r="FB24" s="42">
        <f t="shared" si="31"/>
        <v>2017</v>
      </c>
      <c r="FC24" s="42">
        <f t="shared" si="31"/>
        <v>2017</v>
      </c>
      <c r="FD24" s="42">
        <f t="shared" si="31"/>
        <v>2017</v>
      </c>
      <c r="FE24" s="42">
        <f t="shared" si="31"/>
        <v>2017</v>
      </c>
      <c r="FF24" s="42">
        <f t="shared" si="31"/>
        <v>2017</v>
      </c>
      <c r="FG24" s="42">
        <f t="shared" si="31"/>
        <v>2017</v>
      </c>
      <c r="FH24" s="42">
        <f t="shared" si="31"/>
        <v>2017</v>
      </c>
      <c r="FI24" s="42">
        <f t="shared" si="31"/>
        <v>2017</v>
      </c>
      <c r="FJ24" s="42">
        <f t="shared" si="31"/>
        <v>2017</v>
      </c>
      <c r="FK24" s="42">
        <f t="shared" si="31"/>
        <v>2017</v>
      </c>
      <c r="FL24" s="42">
        <f t="shared" si="31"/>
        <v>2017</v>
      </c>
      <c r="FM24" s="42">
        <f t="shared" si="31"/>
        <v>2017</v>
      </c>
      <c r="FN24" s="42">
        <f t="shared" si="31"/>
        <v>2017</v>
      </c>
      <c r="FO24" s="42">
        <f t="shared" si="31"/>
        <v>2017</v>
      </c>
      <c r="FP24" s="42">
        <f t="shared" si="31"/>
        <v>2017</v>
      </c>
      <c r="FQ24" s="42">
        <f t="shared" si="31"/>
        <v>2017</v>
      </c>
      <c r="FR24" s="42">
        <f t="shared" si="31"/>
        <v>2017</v>
      </c>
      <c r="FS24" s="42">
        <f t="shared" si="31"/>
        <v>2017</v>
      </c>
      <c r="FT24" s="42">
        <f t="shared" si="31"/>
        <v>2017</v>
      </c>
      <c r="FU24" s="42">
        <f t="shared" si="31"/>
        <v>2017</v>
      </c>
      <c r="FV24" s="42">
        <f t="shared" si="31"/>
        <v>2017</v>
      </c>
      <c r="FW24" s="42">
        <f t="shared" si="31"/>
        <v>2017</v>
      </c>
      <c r="FX24" s="42">
        <f t="shared" si="31"/>
        <v>2017</v>
      </c>
      <c r="FY24" s="42">
        <f t="shared" si="31"/>
        <v>2017</v>
      </c>
      <c r="FZ24" s="42">
        <f t="shared" si="31"/>
        <v>2017</v>
      </c>
      <c r="GA24" s="42">
        <f t="shared" si="31"/>
        <v>2017</v>
      </c>
      <c r="GB24" s="42">
        <f t="shared" si="31"/>
        <v>2017</v>
      </c>
      <c r="GC24" s="42">
        <f t="shared" si="31"/>
        <v>2017</v>
      </c>
      <c r="GD24" s="42">
        <f t="shared" si="31"/>
        <v>2017</v>
      </c>
      <c r="GE24" s="42">
        <f t="shared" si="31"/>
        <v>2017</v>
      </c>
      <c r="GF24" s="42">
        <f t="shared" si="31"/>
        <v>2017</v>
      </c>
      <c r="GG24" s="42">
        <f t="shared" si="31"/>
        <v>2017</v>
      </c>
      <c r="GH24" s="42">
        <f t="shared" si="31"/>
        <v>2017</v>
      </c>
      <c r="GI24" s="42">
        <f t="shared" si="31"/>
        <v>2017</v>
      </c>
      <c r="GJ24" s="42">
        <f t="shared" si="31"/>
        <v>2017</v>
      </c>
      <c r="GK24" s="42">
        <f t="shared" si="31"/>
        <v>2017</v>
      </c>
      <c r="GL24" s="42">
        <f t="shared" si="31"/>
        <v>2017</v>
      </c>
      <c r="GM24" s="42">
        <f t="shared" si="31"/>
        <v>2017</v>
      </c>
      <c r="GN24" s="42">
        <f t="shared" si="31"/>
        <v>2017</v>
      </c>
      <c r="GO24" s="42">
        <f t="shared" si="31"/>
        <v>2017</v>
      </c>
      <c r="GP24" s="42">
        <f t="shared" ref="GP24:JA24" si="32">YEAR(GP17)</f>
        <v>2017</v>
      </c>
      <c r="GQ24" s="42">
        <f t="shared" si="32"/>
        <v>2017</v>
      </c>
      <c r="GR24" s="42">
        <f t="shared" si="32"/>
        <v>2017</v>
      </c>
      <c r="GS24" s="42">
        <f t="shared" si="32"/>
        <v>2017</v>
      </c>
      <c r="GT24" s="42">
        <f t="shared" si="32"/>
        <v>2017</v>
      </c>
      <c r="GU24" s="42">
        <f t="shared" si="32"/>
        <v>2017</v>
      </c>
      <c r="GV24" s="42">
        <f t="shared" si="32"/>
        <v>2017</v>
      </c>
      <c r="GW24" s="42">
        <f t="shared" si="32"/>
        <v>2017</v>
      </c>
      <c r="GX24" s="42">
        <f t="shared" si="32"/>
        <v>2017</v>
      </c>
      <c r="GY24" s="42">
        <f t="shared" si="32"/>
        <v>2017</v>
      </c>
      <c r="GZ24" s="42">
        <f t="shared" si="32"/>
        <v>2017</v>
      </c>
      <c r="HA24" s="42">
        <f t="shared" si="32"/>
        <v>2017</v>
      </c>
      <c r="HB24" s="42">
        <f t="shared" si="32"/>
        <v>2017</v>
      </c>
      <c r="HC24" s="42">
        <f t="shared" si="32"/>
        <v>2017</v>
      </c>
      <c r="HD24" s="42">
        <f t="shared" si="32"/>
        <v>2017</v>
      </c>
      <c r="HE24" s="42">
        <f t="shared" si="32"/>
        <v>2017</v>
      </c>
      <c r="HF24" s="42">
        <f t="shared" si="32"/>
        <v>2017</v>
      </c>
      <c r="HG24" s="42">
        <f t="shared" si="32"/>
        <v>2017</v>
      </c>
      <c r="HH24" s="42">
        <f t="shared" si="32"/>
        <v>2017</v>
      </c>
      <c r="HI24" s="42">
        <f t="shared" si="32"/>
        <v>2017</v>
      </c>
      <c r="HJ24" s="42">
        <f t="shared" si="32"/>
        <v>2017</v>
      </c>
      <c r="HK24" s="42">
        <f t="shared" si="32"/>
        <v>2017</v>
      </c>
      <c r="HL24" s="42">
        <f t="shared" si="32"/>
        <v>2017</v>
      </c>
      <c r="HM24" s="42">
        <f t="shared" si="32"/>
        <v>2017</v>
      </c>
      <c r="HN24" s="42">
        <f t="shared" si="32"/>
        <v>2017</v>
      </c>
      <c r="HO24" s="42">
        <f t="shared" si="32"/>
        <v>2017</v>
      </c>
      <c r="HP24" s="42">
        <f t="shared" si="32"/>
        <v>2017</v>
      </c>
      <c r="HQ24" s="42">
        <f t="shared" si="32"/>
        <v>2017</v>
      </c>
      <c r="HR24" s="42">
        <f t="shared" si="32"/>
        <v>2017</v>
      </c>
      <c r="HS24" s="42">
        <f t="shared" si="32"/>
        <v>2017</v>
      </c>
      <c r="HT24" s="42">
        <f t="shared" si="32"/>
        <v>2017</v>
      </c>
      <c r="HU24" s="42">
        <f t="shared" si="32"/>
        <v>2017</v>
      </c>
      <c r="HV24" s="42">
        <f t="shared" si="32"/>
        <v>2017</v>
      </c>
      <c r="HW24" s="42">
        <f t="shared" si="32"/>
        <v>2017</v>
      </c>
      <c r="HX24" s="42">
        <f t="shared" si="32"/>
        <v>2017</v>
      </c>
      <c r="HY24" s="42">
        <f t="shared" si="32"/>
        <v>2017</v>
      </c>
      <c r="HZ24" s="42">
        <f t="shared" si="32"/>
        <v>2017</v>
      </c>
      <c r="IA24" s="42">
        <f t="shared" si="32"/>
        <v>2017</v>
      </c>
      <c r="IB24" s="42">
        <f t="shared" si="32"/>
        <v>2017</v>
      </c>
      <c r="IC24" s="42">
        <f t="shared" si="32"/>
        <v>2017</v>
      </c>
      <c r="ID24" s="42">
        <f t="shared" si="32"/>
        <v>2017</v>
      </c>
      <c r="IE24" s="42">
        <f t="shared" si="32"/>
        <v>2017</v>
      </c>
      <c r="IF24" s="42">
        <f t="shared" si="32"/>
        <v>2017</v>
      </c>
      <c r="IG24" s="42">
        <f t="shared" si="32"/>
        <v>2017</v>
      </c>
      <c r="IH24" s="42">
        <f t="shared" si="32"/>
        <v>2017</v>
      </c>
      <c r="II24" s="42">
        <f t="shared" si="32"/>
        <v>2017</v>
      </c>
      <c r="IJ24" s="42">
        <f t="shared" si="32"/>
        <v>2017</v>
      </c>
      <c r="IK24" s="42">
        <f t="shared" si="32"/>
        <v>2017</v>
      </c>
      <c r="IL24" s="42">
        <f t="shared" si="32"/>
        <v>2017</v>
      </c>
      <c r="IM24" s="42">
        <f t="shared" si="32"/>
        <v>2017</v>
      </c>
      <c r="IN24" s="42">
        <f t="shared" si="32"/>
        <v>2017</v>
      </c>
      <c r="IO24" s="42">
        <f t="shared" si="32"/>
        <v>2017</v>
      </c>
      <c r="IP24" s="42">
        <f t="shared" si="32"/>
        <v>2017</v>
      </c>
      <c r="IQ24" s="42">
        <f t="shared" si="32"/>
        <v>2017</v>
      </c>
      <c r="IR24" s="42">
        <f t="shared" si="32"/>
        <v>2017</v>
      </c>
      <c r="IS24" s="42">
        <f t="shared" si="32"/>
        <v>2017</v>
      </c>
      <c r="IT24" s="42">
        <f t="shared" si="32"/>
        <v>2017</v>
      </c>
      <c r="IU24" s="42">
        <f t="shared" si="32"/>
        <v>2017</v>
      </c>
      <c r="IV24" s="42">
        <f t="shared" si="32"/>
        <v>2017</v>
      </c>
      <c r="IW24" s="42">
        <f t="shared" si="32"/>
        <v>2017</v>
      </c>
      <c r="IX24" s="42">
        <f t="shared" si="32"/>
        <v>2017</v>
      </c>
      <c r="IY24" s="42">
        <f t="shared" si="32"/>
        <v>2017</v>
      </c>
      <c r="IZ24" s="42">
        <f t="shared" si="32"/>
        <v>2017</v>
      </c>
      <c r="JA24" s="42">
        <f t="shared" si="32"/>
        <v>2017</v>
      </c>
      <c r="JB24" s="42">
        <f t="shared" ref="JB24:LM24" si="33">YEAR(JB17)</f>
        <v>2017</v>
      </c>
      <c r="JC24" s="42">
        <f t="shared" si="33"/>
        <v>2017</v>
      </c>
      <c r="JD24" s="42">
        <f t="shared" si="33"/>
        <v>2017</v>
      </c>
      <c r="JE24" s="42">
        <f t="shared" si="33"/>
        <v>2017</v>
      </c>
      <c r="JF24" s="42">
        <f t="shared" si="33"/>
        <v>2017</v>
      </c>
      <c r="JG24" s="42">
        <f t="shared" si="33"/>
        <v>2017</v>
      </c>
      <c r="JH24" s="42">
        <f t="shared" si="33"/>
        <v>2017</v>
      </c>
      <c r="JI24" s="42">
        <f t="shared" si="33"/>
        <v>2017</v>
      </c>
      <c r="JJ24" s="42">
        <f t="shared" si="33"/>
        <v>2017</v>
      </c>
      <c r="JK24" s="42">
        <f t="shared" si="33"/>
        <v>2017</v>
      </c>
      <c r="JL24" s="42">
        <f t="shared" si="33"/>
        <v>2017</v>
      </c>
      <c r="JM24" s="42">
        <f t="shared" si="33"/>
        <v>2017</v>
      </c>
      <c r="JN24" s="42">
        <f t="shared" si="33"/>
        <v>2017</v>
      </c>
      <c r="JO24" s="42">
        <f t="shared" si="33"/>
        <v>2017</v>
      </c>
      <c r="JP24" s="42">
        <f t="shared" si="33"/>
        <v>2017</v>
      </c>
      <c r="JQ24" s="42">
        <f t="shared" si="33"/>
        <v>2017</v>
      </c>
      <c r="JR24" s="42">
        <f t="shared" si="33"/>
        <v>2017</v>
      </c>
      <c r="JS24" s="42">
        <f t="shared" si="33"/>
        <v>2017</v>
      </c>
      <c r="JT24" s="42">
        <f t="shared" si="33"/>
        <v>2017</v>
      </c>
      <c r="JU24" s="42">
        <f t="shared" si="33"/>
        <v>2017</v>
      </c>
      <c r="JV24" s="42">
        <f t="shared" si="33"/>
        <v>2017</v>
      </c>
      <c r="JW24" s="42">
        <f t="shared" si="33"/>
        <v>2017</v>
      </c>
      <c r="JX24" s="42">
        <f t="shared" si="33"/>
        <v>2017</v>
      </c>
      <c r="JY24" s="42">
        <f t="shared" si="33"/>
        <v>2017</v>
      </c>
      <c r="JZ24" s="42">
        <f t="shared" si="33"/>
        <v>2017</v>
      </c>
      <c r="KA24" s="42">
        <f t="shared" si="33"/>
        <v>2017</v>
      </c>
      <c r="KB24" s="42">
        <f t="shared" si="33"/>
        <v>2017</v>
      </c>
      <c r="KC24" s="42">
        <f t="shared" si="33"/>
        <v>2017</v>
      </c>
      <c r="KD24" s="42">
        <f t="shared" si="33"/>
        <v>2017</v>
      </c>
      <c r="KE24" s="42">
        <f t="shared" si="33"/>
        <v>2017</v>
      </c>
      <c r="KF24" s="42">
        <f t="shared" si="33"/>
        <v>2017</v>
      </c>
      <c r="KG24" s="42">
        <f t="shared" si="33"/>
        <v>2017</v>
      </c>
      <c r="KH24" s="42">
        <f t="shared" si="33"/>
        <v>2017</v>
      </c>
      <c r="KI24" s="42">
        <f t="shared" si="33"/>
        <v>2017</v>
      </c>
      <c r="KJ24" s="42">
        <f t="shared" si="33"/>
        <v>2017</v>
      </c>
      <c r="KK24" s="42">
        <f t="shared" si="33"/>
        <v>2017</v>
      </c>
      <c r="KL24" s="42">
        <f t="shared" si="33"/>
        <v>2017</v>
      </c>
      <c r="KM24" s="42">
        <f t="shared" si="33"/>
        <v>2017</v>
      </c>
      <c r="KN24" s="42">
        <f t="shared" si="33"/>
        <v>2017</v>
      </c>
      <c r="KO24" s="42">
        <f t="shared" si="33"/>
        <v>2017</v>
      </c>
      <c r="KP24" s="42">
        <f t="shared" si="33"/>
        <v>2017</v>
      </c>
      <c r="KQ24" s="42">
        <f t="shared" si="33"/>
        <v>2017</v>
      </c>
      <c r="KR24" s="42">
        <f t="shared" si="33"/>
        <v>2017</v>
      </c>
      <c r="KS24" s="42">
        <f t="shared" si="33"/>
        <v>2017</v>
      </c>
      <c r="KT24" s="42">
        <f t="shared" si="33"/>
        <v>2017</v>
      </c>
      <c r="KU24" s="42">
        <f t="shared" si="33"/>
        <v>2017</v>
      </c>
      <c r="KV24" s="42">
        <f t="shared" si="33"/>
        <v>2017</v>
      </c>
      <c r="KW24" s="42">
        <f t="shared" si="33"/>
        <v>2017</v>
      </c>
      <c r="KX24" s="42">
        <f t="shared" si="33"/>
        <v>2017</v>
      </c>
      <c r="KY24" s="42">
        <f t="shared" si="33"/>
        <v>2017</v>
      </c>
      <c r="KZ24" s="42">
        <f t="shared" si="33"/>
        <v>2017</v>
      </c>
      <c r="LA24" s="42">
        <f t="shared" si="33"/>
        <v>2017</v>
      </c>
      <c r="LB24" s="42">
        <f t="shared" si="33"/>
        <v>2017</v>
      </c>
      <c r="LC24" s="42">
        <f t="shared" si="33"/>
        <v>2017</v>
      </c>
      <c r="LD24" s="42">
        <f t="shared" si="33"/>
        <v>2017</v>
      </c>
      <c r="LE24" s="42">
        <f t="shared" si="33"/>
        <v>2017</v>
      </c>
      <c r="LF24" s="42">
        <f t="shared" si="33"/>
        <v>2017</v>
      </c>
      <c r="LG24" s="42">
        <f t="shared" si="33"/>
        <v>2017</v>
      </c>
      <c r="LH24" s="42">
        <f t="shared" si="33"/>
        <v>2017</v>
      </c>
      <c r="LI24" s="42">
        <f t="shared" si="33"/>
        <v>2017</v>
      </c>
      <c r="LJ24" s="42">
        <f t="shared" si="33"/>
        <v>2017</v>
      </c>
      <c r="LK24" s="42">
        <f t="shared" si="33"/>
        <v>2017</v>
      </c>
      <c r="LL24" s="42">
        <f t="shared" si="33"/>
        <v>2017</v>
      </c>
      <c r="LM24" s="42">
        <f t="shared" si="33"/>
        <v>2017</v>
      </c>
      <c r="LN24" s="42">
        <f t="shared" ref="LN24:MD24" si="34">YEAR(LN17)</f>
        <v>2017</v>
      </c>
      <c r="LO24" s="42">
        <f t="shared" si="34"/>
        <v>2017</v>
      </c>
      <c r="LP24" s="42">
        <f t="shared" si="34"/>
        <v>2017</v>
      </c>
      <c r="LQ24" s="42">
        <f t="shared" si="34"/>
        <v>2017</v>
      </c>
      <c r="LR24" s="42">
        <f t="shared" si="34"/>
        <v>2017</v>
      </c>
      <c r="LS24" s="42">
        <f t="shared" si="34"/>
        <v>2017</v>
      </c>
      <c r="LT24" s="42">
        <f t="shared" si="34"/>
        <v>2017</v>
      </c>
      <c r="LU24" s="42">
        <f t="shared" si="34"/>
        <v>2017</v>
      </c>
      <c r="LV24" s="42">
        <f t="shared" si="34"/>
        <v>2017</v>
      </c>
      <c r="LW24" s="42">
        <f t="shared" si="34"/>
        <v>2017</v>
      </c>
      <c r="LX24" s="42">
        <f t="shared" si="34"/>
        <v>2017</v>
      </c>
      <c r="LY24" s="42">
        <f t="shared" si="34"/>
        <v>2017</v>
      </c>
      <c r="LZ24" s="42">
        <f t="shared" si="34"/>
        <v>2017</v>
      </c>
      <c r="MA24" s="42">
        <f t="shared" si="34"/>
        <v>2017</v>
      </c>
      <c r="MB24" s="42">
        <f t="shared" si="34"/>
        <v>2017</v>
      </c>
      <c r="MC24" s="42">
        <f t="shared" si="34"/>
        <v>2017</v>
      </c>
      <c r="MD24" s="42">
        <f t="shared" si="34"/>
        <v>2017</v>
      </c>
    </row>
    <row r="25" spans="1:342" x14ac:dyDescent="0.15">
      <c r="A25" s="17" t="s">
        <v>35</v>
      </c>
      <c r="B25" s="28"/>
      <c r="C25" s="32"/>
      <c r="D25" s="21"/>
      <c r="E25" s="42">
        <f>MONTH(E17)</f>
        <v>7</v>
      </c>
      <c r="F25" s="42">
        <f t="shared" ref="F25:BQ25" si="35">MONTH(F17)</f>
        <v>7</v>
      </c>
      <c r="G25" s="42">
        <f t="shared" si="35"/>
        <v>7</v>
      </c>
      <c r="H25" s="42">
        <f t="shared" si="35"/>
        <v>7</v>
      </c>
      <c r="I25" s="42">
        <f t="shared" si="35"/>
        <v>7</v>
      </c>
      <c r="J25" s="42">
        <f t="shared" si="35"/>
        <v>7</v>
      </c>
      <c r="K25" s="42">
        <f t="shared" si="35"/>
        <v>7</v>
      </c>
      <c r="L25" s="42">
        <f t="shared" si="35"/>
        <v>7</v>
      </c>
      <c r="M25" s="42">
        <f t="shared" si="35"/>
        <v>7</v>
      </c>
      <c r="N25" s="42">
        <f t="shared" si="35"/>
        <v>7</v>
      </c>
      <c r="O25" s="42">
        <f t="shared" si="35"/>
        <v>7</v>
      </c>
      <c r="P25" s="42">
        <f t="shared" si="35"/>
        <v>7</v>
      </c>
      <c r="Q25" s="42">
        <f t="shared" si="35"/>
        <v>7</v>
      </c>
      <c r="R25" s="42">
        <f t="shared" si="35"/>
        <v>7</v>
      </c>
      <c r="S25" s="42">
        <f t="shared" si="35"/>
        <v>7</v>
      </c>
      <c r="T25" s="42">
        <f t="shared" si="35"/>
        <v>8</v>
      </c>
      <c r="U25" s="42">
        <f t="shared" si="35"/>
        <v>8</v>
      </c>
      <c r="V25" s="42">
        <f t="shared" si="35"/>
        <v>8</v>
      </c>
      <c r="W25" s="42">
        <f t="shared" si="35"/>
        <v>8</v>
      </c>
      <c r="X25" s="42">
        <f t="shared" si="35"/>
        <v>8</v>
      </c>
      <c r="Y25" s="42">
        <f t="shared" si="35"/>
        <v>8</v>
      </c>
      <c r="Z25" s="42">
        <f t="shared" si="35"/>
        <v>8</v>
      </c>
      <c r="AA25" s="42">
        <f t="shared" si="35"/>
        <v>8</v>
      </c>
      <c r="AB25" s="42">
        <f t="shared" si="35"/>
        <v>8</v>
      </c>
      <c r="AC25" s="42">
        <f t="shared" si="35"/>
        <v>8</v>
      </c>
      <c r="AD25" s="42">
        <f t="shared" si="35"/>
        <v>8</v>
      </c>
      <c r="AE25" s="42">
        <f t="shared" si="35"/>
        <v>8</v>
      </c>
      <c r="AF25" s="42">
        <f t="shared" si="35"/>
        <v>8</v>
      </c>
      <c r="AG25" s="42">
        <f t="shared" si="35"/>
        <v>8</v>
      </c>
      <c r="AH25" s="42">
        <f t="shared" si="35"/>
        <v>8</v>
      </c>
      <c r="AI25" s="42">
        <f t="shared" si="35"/>
        <v>8</v>
      </c>
      <c r="AJ25" s="42">
        <f t="shared" si="35"/>
        <v>8</v>
      </c>
      <c r="AK25" s="42">
        <f t="shared" si="35"/>
        <v>8</v>
      </c>
      <c r="AL25" s="42">
        <f t="shared" si="35"/>
        <v>8</v>
      </c>
      <c r="AM25" s="42">
        <f t="shared" si="35"/>
        <v>8</v>
      </c>
      <c r="AN25" s="42">
        <f t="shared" si="35"/>
        <v>8</v>
      </c>
      <c r="AO25" s="42">
        <f t="shared" si="35"/>
        <v>8</v>
      </c>
      <c r="AP25" s="42">
        <f t="shared" si="35"/>
        <v>8</v>
      </c>
      <c r="AQ25" s="42">
        <f t="shared" si="35"/>
        <v>9</v>
      </c>
      <c r="AR25" s="42">
        <f t="shared" si="35"/>
        <v>9</v>
      </c>
      <c r="AS25" s="42">
        <f t="shared" si="35"/>
        <v>9</v>
      </c>
      <c r="AT25" s="42">
        <f t="shared" si="35"/>
        <v>9</v>
      </c>
      <c r="AU25" s="42">
        <f t="shared" si="35"/>
        <v>9</v>
      </c>
      <c r="AV25" s="42">
        <f t="shared" si="35"/>
        <v>9</v>
      </c>
      <c r="AW25" s="42">
        <f t="shared" si="35"/>
        <v>9</v>
      </c>
      <c r="AX25" s="42">
        <f t="shared" si="35"/>
        <v>9</v>
      </c>
      <c r="AY25" s="42">
        <f t="shared" si="35"/>
        <v>9</v>
      </c>
      <c r="AZ25" s="42">
        <f t="shared" si="35"/>
        <v>9</v>
      </c>
      <c r="BA25" s="42">
        <f t="shared" si="35"/>
        <v>9</v>
      </c>
      <c r="BB25" s="42">
        <f t="shared" si="35"/>
        <v>9</v>
      </c>
      <c r="BC25" s="42">
        <f t="shared" si="35"/>
        <v>9</v>
      </c>
      <c r="BD25" s="42">
        <f t="shared" si="35"/>
        <v>9</v>
      </c>
      <c r="BE25" s="42">
        <f t="shared" si="35"/>
        <v>9</v>
      </c>
      <c r="BF25" s="42">
        <f t="shared" si="35"/>
        <v>9</v>
      </c>
      <c r="BG25" s="42">
        <f t="shared" si="35"/>
        <v>9</v>
      </c>
      <c r="BH25" s="42">
        <f t="shared" si="35"/>
        <v>9</v>
      </c>
      <c r="BI25" s="42">
        <f t="shared" si="35"/>
        <v>9</v>
      </c>
      <c r="BJ25" s="42">
        <f t="shared" si="35"/>
        <v>9</v>
      </c>
      <c r="BK25" s="42">
        <f t="shared" si="35"/>
        <v>9</v>
      </c>
      <c r="BL25" s="42">
        <f t="shared" si="35"/>
        <v>10</v>
      </c>
      <c r="BM25" s="42">
        <f t="shared" si="35"/>
        <v>10</v>
      </c>
      <c r="BN25" s="42">
        <f t="shared" si="35"/>
        <v>10</v>
      </c>
      <c r="BO25" s="42">
        <f t="shared" si="35"/>
        <v>10</v>
      </c>
      <c r="BP25" s="42">
        <f t="shared" si="35"/>
        <v>10</v>
      </c>
      <c r="BQ25" s="42">
        <f t="shared" si="35"/>
        <v>10</v>
      </c>
      <c r="BR25" s="42">
        <f t="shared" ref="BR25:EC25" si="36">MONTH(BR17)</f>
        <v>10</v>
      </c>
      <c r="BS25" s="42">
        <f t="shared" si="36"/>
        <v>10</v>
      </c>
      <c r="BT25" s="42">
        <f t="shared" si="36"/>
        <v>10</v>
      </c>
      <c r="BU25" s="42">
        <f t="shared" si="36"/>
        <v>10</v>
      </c>
      <c r="BV25" s="42">
        <f t="shared" si="36"/>
        <v>10</v>
      </c>
      <c r="BW25" s="42">
        <f t="shared" si="36"/>
        <v>10</v>
      </c>
      <c r="BX25" s="42">
        <f t="shared" si="36"/>
        <v>10</v>
      </c>
      <c r="BY25" s="42">
        <f t="shared" si="36"/>
        <v>10</v>
      </c>
      <c r="BZ25" s="42">
        <f t="shared" si="36"/>
        <v>10</v>
      </c>
      <c r="CA25" s="42">
        <f t="shared" si="36"/>
        <v>10</v>
      </c>
      <c r="CB25" s="42">
        <f t="shared" si="36"/>
        <v>10</v>
      </c>
      <c r="CC25" s="42">
        <f t="shared" si="36"/>
        <v>10</v>
      </c>
      <c r="CD25" s="42">
        <f t="shared" si="36"/>
        <v>10</v>
      </c>
      <c r="CE25" s="42">
        <f t="shared" si="36"/>
        <v>10</v>
      </c>
      <c r="CF25" s="42">
        <f t="shared" si="36"/>
        <v>10</v>
      </c>
      <c r="CG25" s="42">
        <f t="shared" si="36"/>
        <v>11</v>
      </c>
      <c r="CH25" s="42">
        <f t="shared" si="36"/>
        <v>11</v>
      </c>
      <c r="CI25" s="42">
        <f t="shared" si="36"/>
        <v>11</v>
      </c>
      <c r="CJ25" s="42">
        <f t="shared" si="36"/>
        <v>11</v>
      </c>
      <c r="CK25" s="42">
        <f t="shared" si="36"/>
        <v>11</v>
      </c>
      <c r="CL25" s="42">
        <f t="shared" si="36"/>
        <v>11</v>
      </c>
      <c r="CM25" s="42">
        <f t="shared" si="36"/>
        <v>11</v>
      </c>
      <c r="CN25" s="42">
        <f t="shared" si="36"/>
        <v>11</v>
      </c>
      <c r="CO25" s="42">
        <f t="shared" si="36"/>
        <v>11</v>
      </c>
      <c r="CP25" s="42">
        <f t="shared" si="36"/>
        <v>11</v>
      </c>
      <c r="CQ25" s="42">
        <f t="shared" si="36"/>
        <v>11</v>
      </c>
      <c r="CR25" s="42">
        <f t="shared" si="36"/>
        <v>11</v>
      </c>
      <c r="CS25" s="42">
        <f t="shared" si="36"/>
        <v>11</v>
      </c>
      <c r="CT25" s="42">
        <f t="shared" si="36"/>
        <v>11</v>
      </c>
      <c r="CU25" s="42">
        <f t="shared" si="36"/>
        <v>11</v>
      </c>
      <c r="CV25" s="42">
        <f t="shared" si="36"/>
        <v>11</v>
      </c>
      <c r="CW25" s="42">
        <f t="shared" si="36"/>
        <v>11</v>
      </c>
      <c r="CX25" s="42">
        <f t="shared" si="36"/>
        <v>11</v>
      </c>
      <c r="CY25" s="42">
        <f t="shared" si="36"/>
        <v>11</v>
      </c>
      <c r="CZ25" s="42">
        <f t="shared" si="36"/>
        <v>11</v>
      </c>
      <c r="DA25" s="42">
        <f t="shared" si="36"/>
        <v>11</v>
      </c>
      <c r="DB25" s="42">
        <f t="shared" si="36"/>
        <v>12</v>
      </c>
      <c r="DC25" s="42">
        <f t="shared" si="36"/>
        <v>12</v>
      </c>
      <c r="DD25" s="42">
        <f t="shared" si="36"/>
        <v>12</v>
      </c>
      <c r="DE25" s="42">
        <f t="shared" si="36"/>
        <v>12</v>
      </c>
      <c r="DF25" s="42">
        <f t="shared" si="36"/>
        <v>12</v>
      </c>
      <c r="DG25" s="42">
        <f t="shared" si="36"/>
        <v>12</v>
      </c>
      <c r="DH25" s="42">
        <f t="shared" si="36"/>
        <v>12</v>
      </c>
      <c r="DI25" s="42">
        <f t="shared" si="36"/>
        <v>12</v>
      </c>
      <c r="DJ25" s="42">
        <f t="shared" si="36"/>
        <v>12</v>
      </c>
      <c r="DK25" s="42">
        <f t="shared" si="36"/>
        <v>12</v>
      </c>
      <c r="DL25" s="42">
        <f t="shared" si="36"/>
        <v>12</v>
      </c>
      <c r="DM25" s="42">
        <f t="shared" si="36"/>
        <v>12</v>
      </c>
      <c r="DN25" s="42">
        <f t="shared" si="36"/>
        <v>12</v>
      </c>
      <c r="DO25" s="42">
        <f t="shared" si="36"/>
        <v>12</v>
      </c>
      <c r="DP25" s="42">
        <f t="shared" si="36"/>
        <v>12</v>
      </c>
      <c r="DQ25" s="42">
        <f t="shared" si="36"/>
        <v>12</v>
      </c>
      <c r="DR25" s="42">
        <f t="shared" si="36"/>
        <v>12</v>
      </c>
      <c r="DS25" s="42">
        <f t="shared" si="36"/>
        <v>12</v>
      </c>
      <c r="DT25" s="42">
        <f t="shared" si="36"/>
        <v>12</v>
      </c>
      <c r="DU25" s="42">
        <f t="shared" si="36"/>
        <v>12</v>
      </c>
      <c r="DV25" s="42">
        <f t="shared" si="36"/>
        <v>12</v>
      </c>
      <c r="DW25" s="42">
        <f t="shared" si="36"/>
        <v>1</v>
      </c>
      <c r="DX25" s="42">
        <f t="shared" si="36"/>
        <v>1</v>
      </c>
      <c r="DY25" s="42">
        <f t="shared" si="36"/>
        <v>1</v>
      </c>
      <c r="DZ25" s="42">
        <f t="shared" si="36"/>
        <v>1</v>
      </c>
      <c r="EA25" s="42">
        <f t="shared" si="36"/>
        <v>1</v>
      </c>
      <c r="EB25" s="42">
        <f t="shared" si="36"/>
        <v>1</v>
      </c>
      <c r="EC25" s="42">
        <f t="shared" si="36"/>
        <v>1</v>
      </c>
      <c r="ED25" s="42">
        <f t="shared" ref="ED25:GO25" si="37">MONTH(ED17)</f>
        <v>1</v>
      </c>
      <c r="EE25" s="42">
        <f t="shared" si="37"/>
        <v>1</v>
      </c>
      <c r="EF25" s="42">
        <f t="shared" si="37"/>
        <v>1</v>
      </c>
      <c r="EG25" s="42">
        <f t="shared" si="37"/>
        <v>1</v>
      </c>
      <c r="EH25" s="42">
        <f t="shared" si="37"/>
        <v>1</v>
      </c>
      <c r="EI25" s="42">
        <f t="shared" si="37"/>
        <v>1</v>
      </c>
      <c r="EJ25" s="42">
        <f t="shared" si="37"/>
        <v>1</v>
      </c>
      <c r="EK25" s="42">
        <f t="shared" si="37"/>
        <v>1</v>
      </c>
      <c r="EL25" s="42">
        <f t="shared" si="37"/>
        <v>1</v>
      </c>
      <c r="EM25" s="42">
        <f t="shared" si="37"/>
        <v>1</v>
      </c>
      <c r="EN25" s="42">
        <f t="shared" si="37"/>
        <v>1</v>
      </c>
      <c r="EO25" s="42">
        <f t="shared" si="37"/>
        <v>1</v>
      </c>
      <c r="EP25" s="42">
        <f t="shared" si="37"/>
        <v>1</v>
      </c>
      <c r="EQ25" s="42">
        <f t="shared" si="37"/>
        <v>2</v>
      </c>
      <c r="ER25" s="42">
        <f t="shared" si="37"/>
        <v>2</v>
      </c>
      <c r="ES25" s="42">
        <f t="shared" si="37"/>
        <v>2</v>
      </c>
      <c r="ET25" s="42">
        <f t="shared" si="37"/>
        <v>2</v>
      </c>
      <c r="EU25" s="42">
        <f t="shared" si="37"/>
        <v>2</v>
      </c>
      <c r="EV25" s="42">
        <f t="shared" si="37"/>
        <v>2</v>
      </c>
      <c r="EW25" s="42">
        <f t="shared" si="37"/>
        <v>2</v>
      </c>
      <c r="EX25" s="42">
        <f t="shared" si="37"/>
        <v>2</v>
      </c>
      <c r="EY25" s="42">
        <f t="shared" si="37"/>
        <v>2</v>
      </c>
      <c r="EZ25" s="42">
        <f t="shared" si="37"/>
        <v>2</v>
      </c>
      <c r="FA25" s="42">
        <f t="shared" si="37"/>
        <v>2</v>
      </c>
      <c r="FB25" s="42">
        <f t="shared" si="37"/>
        <v>2</v>
      </c>
      <c r="FC25" s="42">
        <f t="shared" si="37"/>
        <v>2</v>
      </c>
      <c r="FD25" s="42">
        <f t="shared" si="37"/>
        <v>2</v>
      </c>
      <c r="FE25" s="42">
        <f t="shared" si="37"/>
        <v>2</v>
      </c>
      <c r="FF25" s="42">
        <f t="shared" si="37"/>
        <v>2</v>
      </c>
      <c r="FG25" s="42">
        <f t="shared" si="37"/>
        <v>2</v>
      </c>
      <c r="FH25" s="42">
        <f t="shared" si="37"/>
        <v>2</v>
      </c>
      <c r="FI25" s="42">
        <f t="shared" si="37"/>
        <v>2</v>
      </c>
      <c r="FJ25" s="42">
        <f t="shared" si="37"/>
        <v>3</v>
      </c>
      <c r="FK25" s="42">
        <f t="shared" si="37"/>
        <v>3</v>
      </c>
      <c r="FL25" s="42">
        <f t="shared" si="37"/>
        <v>3</v>
      </c>
      <c r="FM25" s="42">
        <f t="shared" si="37"/>
        <v>3</v>
      </c>
      <c r="FN25" s="42">
        <f t="shared" si="37"/>
        <v>3</v>
      </c>
      <c r="FO25" s="42">
        <f t="shared" si="37"/>
        <v>3</v>
      </c>
      <c r="FP25" s="42">
        <f t="shared" si="37"/>
        <v>3</v>
      </c>
      <c r="FQ25" s="42">
        <f t="shared" si="37"/>
        <v>3</v>
      </c>
      <c r="FR25" s="42">
        <f t="shared" si="37"/>
        <v>3</v>
      </c>
      <c r="FS25" s="42">
        <f t="shared" si="37"/>
        <v>3</v>
      </c>
      <c r="FT25" s="42">
        <f t="shared" si="37"/>
        <v>3</v>
      </c>
      <c r="FU25" s="42">
        <f t="shared" si="37"/>
        <v>3</v>
      </c>
      <c r="FV25" s="42">
        <f t="shared" si="37"/>
        <v>3</v>
      </c>
      <c r="FW25" s="42">
        <f t="shared" si="37"/>
        <v>3</v>
      </c>
      <c r="FX25" s="42">
        <f t="shared" si="37"/>
        <v>3</v>
      </c>
      <c r="FY25" s="42">
        <f t="shared" si="37"/>
        <v>3</v>
      </c>
      <c r="FZ25" s="42">
        <f t="shared" si="37"/>
        <v>3</v>
      </c>
      <c r="GA25" s="42">
        <f t="shared" si="37"/>
        <v>3</v>
      </c>
      <c r="GB25" s="42">
        <f t="shared" si="37"/>
        <v>3</v>
      </c>
      <c r="GC25" s="42">
        <f t="shared" si="37"/>
        <v>3</v>
      </c>
      <c r="GD25" s="42">
        <f t="shared" si="37"/>
        <v>3</v>
      </c>
      <c r="GE25" s="42">
        <f t="shared" si="37"/>
        <v>3</v>
      </c>
      <c r="GF25" s="42">
        <f t="shared" si="37"/>
        <v>3</v>
      </c>
      <c r="GG25" s="42">
        <f t="shared" si="37"/>
        <v>4</v>
      </c>
      <c r="GH25" s="42">
        <f t="shared" si="37"/>
        <v>4</v>
      </c>
      <c r="GI25" s="42">
        <f t="shared" si="37"/>
        <v>4</v>
      </c>
      <c r="GJ25" s="42">
        <f t="shared" si="37"/>
        <v>4</v>
      </c>
      <c r="GK25" s="42">
        <f t="shared" si="37"/>
        <v>4</v>
      </c>
      <c r="GL25" s="42">
        <f t="shared" si="37"/>
        <v>4</v>
      </c>
      <c r="GM25" s="42">
        <f t="shared" si="37"/>
        <v>4</v>
      </c>
      <c r="GN25" s="42">
        <f t="shared" si="37"/>
        <v>4</v>
      </c>
      <c r="GO25" s="42">
        <f t="shared" si="37"/>
        <v>4</v>
      </c>
      <c r="GP25" s="42">
        <f t="shared" ref="GP25:JA25" si="38">MONTH(GP17)</f>
        <v>4</v>
      </c>
      <c r="GQ25" s="42">
        <f t="shared" si="38"/>
        <v>4</v>
      </c>
      <c r="GR25" s="42">
        <f t="shared" si="38"/>
        <v>4</v>
      </c>
      <c r="GS25" s="42">
        <f t="shared" si="38"/>
        <v>4</v>
      </c>
      <c r="GT25" s="42">
        <f t="shared" si="38"/>
        <v>4</v>
      </c>
      <c r="GU25" s="42">
        <f t="shared" si="38"/>
        <v>4</v>
      </c>
      <c r="GV25" s="42">
        <f t="shared" si="38"/>
        <v>4</v>
      </c>
      <c r="GW25" s="42">
        <f t="shared" si="38"/>
        <v>4</v>
      </c>
      <c r="GX25" s="42">
        <f t="shared" si="38"/>
        <v>4</v>
      </c>
      <c r="GY25" s="42">
        <f t="shared" si="38"/>
        <v>4</v>
      </c>
      <c r="GZ25" s="42">
        <f t="shared" si="38"/>
        <v>5</v>
      </c>
      <c r="HA25" s="42">
        <f t="shared" si="38"/>
        <v>5</v>
      </c>
      <c r="HB25" s="42">
        <f t="shared" si="38"/>
        <v>5</v>
      </c>
      <c r="HC25" s="42">
        <f t="shared" si="38"/>
        <v>5</v>
      </c>
      <c r="HD25" s="42">
        <f t="shared" si="38"/>
        <v>5</v>
      </c>
      <c r="HE25" s="42">
        <f t="shared" si="38"/>
        <v>5</v>
      </c>
      <c r="HF25" s="42">
        <f t="shared" si="38"/>
        <v>5</v>
      </c>
      <c r="HG25" s="42">
        <f t="shared" si="38"/>
        <v>5</v>
      </c>
      <c r="HH25" s="42">
        <f t="shared" si="38"/>
        <v>5</v>
      </c>
      <c r="HI25" s="42">
        <f t="shared" si="38"/>
        <v>5</v>
      </c>
      <c r="HJ25" s="42">
        <f t="shared" si="38"/>
        <v>5</v>
      </c>
      <c r="HK25" s="42">
        <f t="shared" si="38"/>
        <v>5</v>
      </c>
      <c r="HL25" s="42">
        <f t="shared" si="38"/>
        <v>5</v>
      </c>
      <c r="HM25" s="42">
        <f t="shared" si="38"/>
        <v>5</v>
      </c>
      <c r="HN25" s="42">
        <f t="shared" si="38"/>
        <v>5</v>
      </c>
      <c r="HO25" s="42">
        <f t="shared" si="38"/>
        <v>5</v>
      </c>
      <c r="HP25" s="42">
        <f t="shared" si="38"/>
        <v>5</v>
      </c>
      <c r="HQ25" s="42">
        <f t="shared" si="38"/>
        <v>5</v>
      </c>
      <c r="HR25" s="42">
        <f t="shared" si="38"/>
        <v>5</v>
      </c>
      <c r="HS25" s="42">
        <f t="shared" si="38"/>
        <v>5</v>
      </c>
      <c r="HT25" s="42">
        <f t="shared" si="38"/>
        <v>5</v>
      </c>
      <c r="HU25" s="42">
        <f t="shared" si="38"/>
        <v>5</v>
      </c>
      <c r="HV25" s="42">
        <f t="shared" si="38"/>
        <v>6</v>
      </c>
      <c r="HW25" s="42">
        <f t="shared" si="38"/>
        <v>6</v>
      </c>
      <c r="HX25" s="42">
        <f t="shared" si="38"/>
        <v>6</v>
      </c>
      <c r="HY25" s="42">
        <f t="shared" si="38"/>
        <v>6</v>
      </c>
      <c r="HZ25" s="42">
        <f t="shared" si="38"/>
        <v>6</v>
      </c>
      <c r="IA25" s="42">
        <f t="shared" si="38"/>
        <v>6</v>
      </c>
      <c r="IB25" s="42">
        <f t="shared" si="38"/>
        <v>6</v>
      </c>
      <c r="IC25" s="42">
        <f t="shared" si="38"/>
        <v>6</v>
      </c>
      <c r="ID25" s="42">
        <f t="shared" si="38"/>
        <v>6</v>
      </c>
      <c r="IE25" s="42">
        <f t="shared" si="38"/>
        <v>6</v>
      </c>
      <c r="IF25" s="42">
        <f t="shared" si="38"/>
        <v>6</v>
      </c>
      <c r="IG25" s="42">
        <f t="shared" si="38"/>
        <v>6</v>
      </c>
      <c r="IH25" s="42">
        <f t="shared" si="38"/>
        <v>6</v>
      </c>
      <c r="II25" s="42">
        <f t="shared" si="38"/>
        <v>6</v>
      </c>
      <c r="IJ25" s="42">
        <f t="shared" si="38"/>
        <v>6</v>
      </c>
      <c r="IK25" s="42">
        <f t="shared" si="38"/>
        <v>6</v>
      </c>
      <c r="IL25" s="42">
        <f t="shared" si="38"/>
        <v>6</v>
      </c>
      <c r="IM25" s="42">
        <f t="shared" si="38"/>
        <v>6</v>
      </c>
      <c r="IN25" s="42">
        <f t="shared" si="38"/>
        <v>6</v>
      </c>
      <c r="IO25" s="42">
        <f t="shared" si="38"/>
        <v>6</v>
      </c>
      <c r="IP25" s="42">
        <f t="shared" si="38"/>
        <v>6</v>
      </c>
      <c r="IQ25" s="42">
        <f t="shared" si="38"/>
        <v>6</v>
      </c>
      <c r="IR25" s="42">
        <f t="shared" si="38"/>
        <v>7</v>
      </c>
      <c r="IS25" s="42">
        <f t="shared" si="38"/>
        <v>7</v>
      </c>
      <c r="IT25" s="42">
        <f t="shared" si="38"/>
        <v>7</v>
      </c>
      <c r="IU25" s="42">
        <f t="shared" si="38"/>
        <v>7</v>
      </c>
      <c r="IV25" s="42">
        <f t="shared" si="38"/>
        <v>7</v>
      </c>
      <c r="IW25" s="42">
        <f t="shared" si="38"/>
        <v>7</v>
      </c>
      <c r="IX25" s="42">
        <f t="shared" si="38"/>
        <v>7</v>
      </c>
      <c r="IY25" s="42">
        <f t="shared" si="38"/>
        <v>7</v>
      </c>
      <c r="IZ25" s="42">
        <f t="shared" si="38"/>
        <v>7</v>
      </c>
      <c r="JA25" s="42">
        <f t="shared" si="38"/>
        <v>7</v>
      </c>
      <c r="JB25" s="42">
        <f t="shared" ref="JB25:LM25" si="39">MONTH(JB17)</f>
        <v>7</v>
      </c>
      <c r="JC25" s="42">
        <f t="shared" si="39"/>
        <v>7</v>
      </c>
      <c r="JD25" s="42">
        <f t="shared" si="39"/>
        <v>7</v>
      </c>
      <c r="JE25" s="42">
        <f t="shared" si="39"/>
        <v>7</v>
      </c>
      <c r="JF25" s="42">
        <f t="shared" si="39"/>
        <v>7</v>
      </c>
      <c r="JG25" s="42">
        <f t="shared" si="39"/>
        <v>7</v>
      </c>
      <c r="JH25" s="42">
        <f t="shared" si="39"/>
        <v>7</v>
      </c>
      <c r="JI25" s="42">
        <f t="shared" si="39"/>
        <v>7</v>
      </c>
      <c r="JJ25" s="42">
        <f t="shared" si="39"/>
        <v>7</v>
      </c>
      <c r="JK25" s="42">
        <f t="shared" si="39"/>
        <v>7</v>
      </c>
      <c r="JL25" s="42">
        <f t="shared" si="39"/>
        <v>8</v>
      </c>
      <c r="JM25" s="42">
        <f t="shared" si="39"/>
        <v>8</v>
      </c>
      <c r="JN25" s="42">
        <f t="shared" si="39"/>
        <v>8</v>
      </c>
      <c r="JO25" s="42">
        <f t="shared" si="39"/>
        <v>8</v>
      </c>
      <c r="JP25" s="42">
        <f t="shared" si="39"/>
        <v>8</v>
      </c>
      <c r="JQ25" s="42">
        <f t="shared" si="39"/>
        <v>8</v>
      </c>
      <c r="JR25" s="42">
        <f t="shared" si="39"/>
        <v>8</v>
      </c>
      <c r="JS25" s="42">
        <f t="shared" si="39"/>
        <v>8</v>
      </c>
      <c r="JT25" s="42">
        <f t="shared" si="39"/>
        <v>8</v>
      </c>
      <c r="JU25" s="42">
        <f t="shared" si="39"/>
        <v>8</v>
      </c>
      <c r="JV25" s="42">
        <f t="shared" si="39"/>
        <v>8</v>
      </c>
      <c r="JW25" s="42">
        <f t="shared" si="39"/>
        <v>8</v>
      </c>
      <c r="JX25" s="42">
        <f t="shared" si="39"/>
        <v>8</v>
      </c>
      <c r="JY25" s="42">
        <f t="shared" si="39"/>
        <v>8</v>
      </c>
      <c r="JZ25" s="42">
        <f t="shared" si="39"/>
        <v>8</v>
      </c>
      <c r="KA25" s="42">
        <f t="shared" si="39"/>
        <v>8</v>
      </c>
      <c r="KB25" s="42">
        <f t="shared" si="39"/>
        <v>8</v>
      </c>
      <c r="KC25" s="42">
        <f t="shared" si="39"/>
        <v>8</v>
      </c>
      <c r="KD25" s="42">
        <f t="shared" si="39"/>
        <v>8</v>
      </c>
      <c r="KE25" s="42">
        <f t="shared" si="39"/>
        <v>8</v>
      </c>
      <c r="KF25" s="42">
        <f t="shared" si="39"/>
        <v>8</v>
      </c>
      <c r="KG25" s="42">
        <f t="shared" si="39"/>
        <v>8</v>
      </c>
      <c r="KH25" s="42">
        <f t="shared" si="39"/>
        <v>8</v>
      </c>
      <c r="KI25" s="42">
        <f t="shared" si="39"/>
        <v>9</v>
      </c>
      <c r="KJ25" s="42">
        <f t="shared" si="39"/>
        <v>9</v>
      </c>
      <c r="KK25" s="42">
        <f t="shared" si="39"/>
        <v>9</v>
      </c>
      <c r="KL25" s="42">
        <f t="shared" si="39"/>
        <v>9</v>
      </c>
      <c r="KM25" s="42">
        <f t="shared" si="39"/>
        <v>9</v>
      </c>
      <c r="KN25" s="42">
        <f t="shared" si="39"/>
        <v>9</v>
      </c>
      <c r="KO25" s="42">
        <f t="shared" si="39"/>
        <v>9</v>
      </c>
      <c r="KP25" s="42">
        <f t="shared" si="39"/>
        <v>9</v>
      </c>
      <c r="KQ25" s="42">
        <f t="shared" si="39"/>
        <v>9</v>
      </c>
      <c r="KR25" s="42">
        <f t="shared" si="39"/>
        <v>9</v>
      </c>
      <c r="KS25" s="42">
        <f t="shared" si="39"/>
        <v>9</v>
      </c>
      <c r="KT25" s="42">
        <f t="shared" si="39"/>
        <v>9</v>
      </c>
      <c r="KU25" s="42">
        <f t="shared" si="39"/>
        <v>9</v>
      </c>
      <c r="KV25" s="42">
        <f t="shared" si="39"/>
        <v>9</v>
      </c>
      <c r="KW25" s="42">
        <f t="shared" si="39"/>
        <v>9</v>
      </c>
      <c r="KX25" s="42">
        <f t="shared" si="39"/>
        <v>9</v>
      </c>
      <c r="KY25" s="42">
        <f t="shared" si="39"/>
        <v>9</v>
      </c>
      <c r="KZ25" s="42">
        <f t="shared" si="39"/>
        <v>9</v>
      </c>
      <c r="LA25" s="42">
        <f t="shared" si="39"/>
        <v>9</v>
      </c>
      <c r="LB25" s="42">
        <f t="shared" si="39"/>
        <v>9</v>
      </c>
      <c r="LC25" s="42">
        <f t="shared" si="39"/>
        <v>9</v>
      </c>
      <c r="LD25" s="42">
        <f t="shared" si="39"/>
        <v>10</v>
      </c>
      <c r="LE25" s="42">
        <f t="shared" si="39"/>
        <v>10</v>
      </c>
      <c r="LF25" s="42">
        <f t="shared" si="39"/>
        <v>10</v>
      </c>
      <c r="LG25" s="42">
        <f t="shared" si="39"/>
        <v>10</v>
      </c>
      <c r="LH25" s="42">
        <f t="shared" si="39"/>
        <v>10</v>
      </c>
      <c r="LI25" s="42">
        <f t="shared" si="39"/>
        <v>10</v>
      </c>
      <c r="LJ25" s="42">
        <f t="shared" si="39"/>
        <v>10</v>
      </c>
      <c r="LK25" s="42">
        <f t="shared" si="39"/>
        <v>10</v>
      </c>
      <c r="LL25" s="42">
        <f t="shared" si="39"/>
        <v>10</v>
      </c>
      <c r="LM25" s="42">
        <f t="shared" si="39"/>
        <v>10</v>
      </c>
      <c r="LN25" s="42">
        <f t="shared" ref="LN25:MD25" si="40">MONTH(LN17)</f>
        <v>10</v>
      </c>
      <c r="LO25" s="42">
        <f t="shared" si="40"/>
        <v>10</v>
      </c>
      <c r="LP25" s="42">
        <f t="shared" si="40"/>
        <v>10</v>
      </c>
      <c r="LQ25" s="42">
        <f t="shared" si="40"/>
        <v>10</v>
      </c>
      <c r="LR25" s="42">
        <f t="shared" si="40"/>
        <v>10</v>
      </c>
      <c r="LS25" s="42">
        <f t="shared" si="40"/>
        <v>10</v>
      </c>
      <c r="LT25" s="42">
        <f t="shared" si="40"/>
        <v>10</v>
      </c>
      <c r="LU25" s="42">
        <f t="shared" si="40"/>
        <v>10</v>
      </c>
      <c r="LV25" s="42">
        <f t="shared" si="40"/>
        <v>10</v>
      </c>
      <c r="LW25" s="42">
        <f t="shared" si="40"/>
        <v>10</v>
      </c>
      <c r="LX25" s="42">
        <f t="shared" si="40"/>
        <v>10</v>
      </c>
      <c r="LY25" s="42">
        <f t="shared" si="40"/>
        <v>10</v>
      </c>
      <c r="LZ25" s="42">
        <f t="shared" si="40"/>
        <v>10</v>
      </c>
      <c r="MA25" s="42">
        <f t="shared" si="40"/>
        <v>10</v>
      </c>
      <c r="MB25" s="42">
        <f t="shared" si="40"/>
        <v>10</v>
      </c>
      <c r="MC25" s="42">
        <f t="shared" si="40"/>
        <v>10</v>
      </c>
      <c r="MD25" s="42">
        <f t="shared" si="40"/>
        <v>10</v>
      </c>
    </row>
    <row r="26" spans="1:342" x14ac:dyDescent="0.15">
      <c r="A26" s="17"/>
      <c r="B26" s="28"/>
      <c r="C26" s="32"/>
      <c r="D26" s="21"/>
    </row>
    <row r="27" spans="1:342" x14ac:dyDescent="0.15">
      <c r="A27" s="17"/>
      <c r="B27" s="28"/>
      <c r="C27" s="32"/>
      <c r="D27" s="21"/>
      <c r="E27" s="42" t="s">
        <v>37</v>
      </c>
      <c r="F27" s="69" t="s">
        <v>38</v>
      </c>
      <c r="G27" s="69" t="s">
        <v>43</v>
      </c>
      <c r="H27" s="69" t="s">
        <v>44</v>
      </c>
      <c r="I27" s="69" t="s">
        <v>45</v>
      </c>
      <c r="J27" s="69" t="s">
        <v>46</v>
      </c>
      <c r="K27" s="69" t="s">
        <v>47</v>
      </c>
      <c r="L27" s="69" t="s">
        <v>48</v>
      </c>
      <c r="M27" s="69" t="s">
        <v>49</v>
      </c>
      <c r="N27" s="69" t="s">
        <v>50</v>
      </c>
      <c r="O27" s="69" t="s">
        <v>51</v>
      </c>
      <c r="P27" s="69" t="s">
        <v>52</v>
      </c>
      <c r="Q27" s="69" t="s">
        <v>39</v>
      </c>
      <c r="R27" s="69" t="s">
        <v>40</v>
      </c>
      <c r="S27" s="69" t="s">
        <v>53</v>
      </c>
      <c r="T27" s="69" t="s">
        <v>108</v>
      </c>
      <c r="U27" s="69"/>
      <c r="V27" s="69"/>
      <c r="W27" s="69"/>
      <c r="X27" s="69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  <c r="HG27" s="42"/>
      <c r="HH27" s="42"/>
      <c r="HI27" s="42"/>
      <c r="HJ27" s="42"/>
      <c r="HK27" s="42"/>
      <c r="HL27" s="42"/>
      <c r="HM27" s="42"/>
      <c r="HN27" s="42"/>
      <c r="HO27" s="42"/>
      <c r="HP27" s="42"/>
      <c r="HQ27" s="42"/>
      <c r="HR27" s="42"/>
      <c r="HS27" s="42"/>
      <c r="HT27" s="42"/>
      <c r="HU27" s="42"/>
      <c r="HV27" s="42"/>
      <c r="HW27" s="42"/>
      <c r="HX27" s="42"/>
      <c r="HY27" s="42"/>
      <c r="HZ27" s="42"/>
      <c r="IA27" s="42"/>
      <c r="IB27" s="42"/>
      <c r="IC27" s="42"/>
      <c r="ID27" s="42"/>
      <c r="IE27" s="42"/>
      <c r="IF27" s="42"/>
      <c r="IG27" s="42"/>
      <c r="IH27" s="42"/>
      <c r="II27" s="42"/>
      <c r="IJ27" s="42"/>
      <c r="IK27" s="42"/>
      <c r="IL27" s="42"/>
      <c r="IM27" s="42"/>
      <c r="IN27" s="42"/>
      <c r="IO27" s="42"/>
      <c r="IP27" s="42"/>
      <c r="IQ27" s="42"/>
      <c r="IR27" s="42"/>
      <c r="IS27" s="42"/>
      <c r="IT27" s="42"/>
      <c r="IU27" s="42"/>
      <c r="IV27" s="42"/>
      <c r="IW27" s="42"/>
      <c r="IX27" s="42"/>
      <c r="IY27" s="42"/>
      <c r="IZ27" s="42"/>
      <c r="JA27" s="42"/>
      <c r="JB27" s="42"/>
      <c r="JC27" s="42"/>
      <c r="JD27" s="42"/>
      <c r="JE27" s="42"/>
      <c r="JF27" s="42"/>
      <c r="JG27" s="42"/>
      <c r="JH27" s="42"/>
      <c r="JI27" s="42"/>
      <c r="JJ27" s="42"/>
      <c r="JK27" s="42"/>
      <c r="JL27" s="42"/>
      <c r="JM27" s="42"/>
      <c r="JN27" s="42"/>
      <c r="JO27" s="42"/>
      <c r="JP27" s="42"/>
      <c r="JQ27" s="42"/>
      <c r="JR27" s="42"/>
      <c r="JS27" s="42"/>
      <c r="JT27" s="42"/>
      <c r="JU27" s="42"/>
      <c r="JV27" s="42"/>
      <c r="JW27" s="42"/>
      <c r="JX27" s="42"/>
      <c r="JY27" s="42"/>
      <c r="JZ27" s="42"/>
      <c r="KA27" s="42"/>
      <c r="KB27" s="42"/>
      <c r="KC27" s="42"/>
      <c r="KD27" s="42"/>
      <c r="KE27" s="42"/>
      <c r="KF27" s="42"/>
      <c r="KG27" s="42"/>
      <c r="KH27" s="42"/>
      <c r="KI27" s="42"/>
      <c r="KJ27" s="42"/>
      <c r="KK27" s="42"/>
      <c r="KL27" s="42"/>
      <c r="KM27" s="42"/>
      <c r="KN27" s="42"/>
      <c r="KO27" s="42"/>
      <c r="KP27" s="42"/>
      <c r="KQ27" s="42"/>
      <c r="KR27" s="42"/>
      <c r="KS27" s="42"/>
      <c r="KT27" s="42"/>
      <c r="KU27" s="42"/>
      <c r="KV27" s="42"/>
      <c r="KW27" s="42"/>
      <c r="KX27" s="42"/>
      <c r="KY27" s="42"/>
      <c r="KZ27" s="42"/>
      <c r="LA27" s="42"/>
      <c r="LB27" s="42"/>
    </row>
    <row r="28" spans="1:342" x14ac:dyDescent="0.15">
      <c r="A28" s="17" t="s">
        <v>59</v>
      </c>
      <c r="B28" s="28"/>
      <c r="C28" s="32"/>
      <c r="D28" s="21" t="s">
        <v>4</v>
      </c>
      <c r="E28" s="70">
        <f>AVERAGEIF($E$18:$LB$18,E27,$E$20:$LB$20)</f>
        <v>659.71999999999991</v>
      </c>
      <c r="F28" s="70">
        <f t="shared" ref="F28:S28" si="41">AVERAGEIF($E$18:$LB$18,F27,$E$20:$LB$20)</f>
        <v>578.23826086956524</v>
      </c>
      <c r="G28" s="70">
        <f t="shared" si="41"/>
        <v>603.8366666666667</v>
      </c>
      <c r="H28" s="70">
        <f t="shared" ref="H28:K28" si="42">AVERAGEIF($E$18:$LB$18,H27,$E$20:$LB$20)</f>
        <v>639.63000000000011</v>
      </c>
      <c r="I28" s="70">
        <f t="shared" si="42"/>
        <v>725.81999999999994</v>
      </c>
      <c r="J28" s="70">
        <f t="shared" si="42"/>
        <v>821.81666666666695</v>
      </c>
      <c r="K28" s="70">
        <f t="shared" si="42"/>
        <v>913.18000000000006</v>
      </c>
      <c r="L28" s="70">
        <f t="shared" si="41"/>
        <v>1064.1852631578945</v>
      </c>
      <c r="M28" s="70">
        <f t="shared" si="41"/>
        <v>1136.8982608695653</v>
      </c>
      <c r="N28" s="70">
        <f t="shared" si="41"/>
        <v>1223.6778947368421</v>
      </c>
      <c r="O28" s="70">
        <f t="shared" si="41"/>
        <v>1866.6104545454548</v>
      </c>
      <c r="P28" s="70">
        <f t="shared" si="41"/>
        <v>2645.6145454545458</v>
      </c>
      <c r="Q28" s="70">
        <f t="shared" si="41"/>
        <v>2540.5165000000006</v>
      </c>
      <c r="R28" s="70">
        <f t="shared" si="41"/>
        <v>3898.7413043478264</v>
      </c>
      <c r="S28" s="70">
        <f t="shared" si="41"/>
        <v>4074.9500000000007</v>
      </c>
      <c r="T28" s="70">
        <f>AVERAGEIF($E$18:$MD$18,T27,$E$20:$MD$20)</f>
        <v>5236.9074074074078</v>
      </c>
      <c r="U28" s="69"/>
      <c r="V28" s="69"/>
      <c r="W28" s="69"/>
      <c r="X28" s="69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  <c r="GI28" s="42"/>
      <c r="GJ28" s="42"/>
      <c r="GK28" s="42"/>
      <c r="GL28" s="42"/>
      <c r="GM28" s="42"/>
      <c r="GN28" s="42"/>
      <c r="GO28" s="42"/>
      <c r="GP28" s="42"/>
      <c r="GQ28" s="42"/>
      <c r="GR28" s="42"/>
      <c r="GS28" s="42"/>
      <c r="GT28" s="42"/>
      <c r="GU28" s="42"/>
      <c r="GV28" s="42"/>
      <c r="GW28" s="42"/>
      <c r="GX28" s="42"/>
      <c r="GY28" s="42"/>
      <c r="GZ28" s="42"/>
      <c r="HA28" s="42"/>
      <c r="HB28" s="42"/>
      <c r="HC28" s="42"/>
      <c r="HD28" s="42"/>
      <c r="HE28" s="42"/>
      <c r="HF28" s="42"/>
      <c r="HG28" s="42"/>
      <c r="HH28" s="42"/>
      <c r="HI28" s="42"/>
      <c r="HJ28" s="42"/>
      <c r="HK28" s="42"/>
      <c r="HL28" s="42"/>
      <c r="HM28" s="42"/>
      <c r="HN28" s="42"/>
      <c r="HO28" s="42"/>
      <c r="HP28" s="42"/>
      <c r="HQ28" s="42"/>
      <c r="HR28" s="42"/>
      <c r="HS28" s="42"/>
      <c r="HT28" s="42"/>
      <c r="HU28" s="42"/>
      <c r="HV28" s="42"/>
      <c r="HW28" s="42"/>
      <c r="HX28" s="42"/>
      <c r="HY28" s="42"/>
      <c r="HZ28" s="42"/>
      <c r="IA28" s="42"/>
      <c r="IB28" s="42"/>
      <c r="IC28" s="42"/>
      <c r="ID28" s="42"/>
      <c r="IE28" s="42"/>
      <c r="IF28" s="42"/>
      <c r="IG28" s="42"/>
      <c r="IH28" s="42"/>
      <c r="II28" s="42"/>
      <c r="IJ28" s="42"/>
      <c r="IK28" s="42"/>
      <c r="IL28" s="42"/>
      <c r="IM28" s="42"/>
      <c r="IN28" s="42"/>
      <c r="IO28" s="42"/>
      <c r="IP28" s="42"/>
      <c r="IQ28" s="42"/>
      <c r="IR28" s="42"/>
      <c r="IS28" s="42"/>
      <c r="IT28" s="42"/>
      <c r="IU28" s="42"/>
      <c r="IV28" s="42"/>
      <c r="IW28" s="42"/>
      <c r="IX28" s="42"/>
      <c r="IY28" s="42"/>
      <c r="IZ28" s="42"/>
      <c r="JA28" s="42"/>
      <c r="JB28" s="42"/>
      <c r="JC28" s="42"/>
      <c r="JD28" s="42"/>
      <c r="JE28" s="42"/>
      <c r="JF28" s="42"/>
      <c r="JG28" s="42"/>
      <c r="JH28" s="42"/>
      <c r="JI28" s="42"/>
      <c r="JJ28" s="42"/>
      <c r="JK28" s="42"/>
      <c r="JL28" s="42"/>
      <c r="JM28" s="42"/>
      <c r="JN28" s="42"/>
      <c r="JO28" s="42"/>
      <c r="JP28" s="42"/>
      <c r="JQ28" s="42"/>
      <c r="JR28" s="42"/>
      <c r="JS28" s="42"/>
      <c r="JT28" s="42"/>
      <c r="JU28" s="42"/>
      <c r="JV28" s="42"/>
      <c r="JW28" s="42"/>
      <c r="JX28" s="42"/>
      <c r="JY28" s="42"/>
      <c r="JZ28" s="42"/>
      <c r="KA28" s="42"/>
      <c r="KB28" s="42"/>
      <c r="KC28" s="42"/>
      <c r="KD28" s="42"/>
      <c r="KE28" s="42"/>
      <c r="KF28" s="42"/>
      <c r="KG28" s="42"/>
      <c r="KH28" s="42"/>
      <c r="KI28" s="42"/>
      <c r="KJ28" s="42"/>
      <c r="KK28" s="42"/>
      <c r="KL28" s="42"/>
      <c r="KM28" s="42"/>
      <c r="KN28" s="42"/>
      <c r="KO28" s="42"/>
      <c r="KP28" s="42"/>
      <c r="KQ28" s="42"/>
      <c r="KR28" s="42"/>
      <c r="KS28" s="42"/>
      <c r="KT28" s="42"/>
      <c r="KU28" s="42"/>
      <c r="KV28" s="42"/>
      <c r="KW28" s="42"/>
      <c r="KX28" s="42"/>
      <c r="KY28" s="42"/>
      <c r="KZ28" s="42"/>
      <c r="LA28" s="42"/>
      <c r="LB28" s="42"/>
    </row>
    <row r="29" spans="1:342" x14ac:dyDescent="0.15">
      <c r="A29" s="17"/>
      <c r="B29" s="38" t="s">
        <v>16</v>
      </c>
      <c r="C29" s="32"/>
      <c r="D29" s="21"/>
      <c r="E29" s="70"/>
      <c r="F29" s="71">
        <f>F28/E28-1</f>
        <v>-0.12350957850366018</v>
      </c>
      <c r="G29" s="71">
        <f t="shared" ref="G29:S29" si="43">G28/F28-1</f>
        <v>4.4269650642982494E-2</v>
      </c>
      <c r="H29" s="71">
        <f t="shared" ref="H29" si="44">H28/G28-1</f>
        <v>5.927651517242527E-2</v>
      </c>
      <c r="I29" s="71">
        <f t="shared" ref="I29" si="45">I28/H28-1</f>
        <v>0.13474977721495218</v>
      </c>
      <c r="J29" s="71">
        <f t="shared" ref="J29" si="46">J28/I28-1</f>
        <v>0.1322596052281102</v>
      </c>
      <c r="K29" s="71">
        <f t="shared" ref="K29" si="47">K28/J28-1</f>
        <v>0.11117240260398686</v>
      </c>
      <c r="L29" s="71">
        <f t="shared" si="43"/>
        <v>0.16536199123709938</v>
      </c>
      <c r="M29" s="71">
        <f t="shared" si="43"/>
        <v>6.8327386432603054E-2</v>
      </c>
      <c r="N29" s="71">
        <f t="shared" si="43"/>
        <v>7.6330166782824227E-2</v>
      </c>
      <c r="O29" s="71">
        <f t="shared" si="43"/>
        <v>0.52540996497029835</v>
      </c>
      <c r="P29" s="71">
        <f t="shared" si="43"/>
        <v>0.41733618764006608</v>
      </c>
      <c r="Q29" s="71">
        <f t="shared" si="43"/>
        <v>-3.9725380870435201E-2</v>
      </c>
      <c r="R29" s="71">
        <f t="shared" si="43"/>
        <v>0.53462546074698802</v>
      </c>
      <c r="S29" s="71">
        <f t="shared" si="43"/>
        <v>4.5196303600772092E-2</v>
      </c>
      <c r="T29" s="71">
        <f>AVERAGE(F29,G29,H29,I29,J29,K29,L29,M29,N29,Q29,S29)</f>
        <v>6.1246258140150944E-2</v>
      </c>
      <c r="U29" s="71"/>
      <c r="V29" s="71"/>
      <c r="W29" s="71"/>
      <c r="X29" s="71"/>
      <c r="Y29" s="71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  <c r="GI29" s="42"/>
      <c r="GJ29" s="42"/>
      <c r="GK29" s="42"/>
      <c r="GL29" s="42"/>
      <c r="GM29" s="42"/>
      <c r="GN29" s="42"/>
      <c r="GO29" s="42"/>
      <c r="GP29" s="42"/>
      <c r="GQ29" s="42"/>
      <c r="GR29" s="42"/>
      <c r="GS29" s="42"/>
      <c r="GT29" s="42"/>
      <c r="GU29" s="42"/>
      <c r="GV29" s="42"/>
      <c r="GW29" s="42"/>
      <c r="GX29" s="42"/>
      <c r="GY29" s="42"/>
      <c r="GZ29" s="42"/>
      <c r="HA29" s="42"/>
      <c r="HB29" s="42"/>
      <c r="HC29" s="42"/>
      <c r="HD29" s="42"/>
      <c r="HE29" s="42"/>
      <c r="HF29" s="42"/>
      <c r="HG29" s="42"/>
      <c r="HH29" s="42"/>
      <c r="HI29" s="42"/>
      <c r="HJ29" s="42"/>
      <c r="HK29" s="42"/>
      <c r="HL29" s="42"/>
      <c r="HM29" s="42"/>
      <c r="HN29" s="42"/>
      <c r="HO29" s="42"/>
      <c r="HP29" s="42"/>
      <c r="HQ29" s="42"/>
      <c r="HR29" s="42"/>
      <c r="HS29" s="42"/>
      <c r="HT29" s="42"/>
      <c r="HU29" s="42"/>
      <c r="HV29" s="42"/>
      <c r="HW29" s="42"/>
      <c r="HX29" s="42"/>
      <c r="HY29" s="42"/>
      <c r="HZ29" s="42"/>
      <c r="IA29" s="42"/>
      <c r="IB29" s="42"/>
      <c r="IC29" s="42"/>
      <c r="ID29" s="42"/>
      <c r="IE29" s="42"/>
      <c r="IF29" s="42"/>
      <c r="IG29" s="42"/>
      <c r="IH29" s="42"/>
      <c r="II29" s="42"/>
      <c r="IJ29" s="42"/>
      <c r="IK29" s="42"/>
      <c r="IL29" s="42"/>
      <c r="IM29" s="42"/>
      <c r="IN29" s="42"/>
      <c r="IO29" s="42"/>
      <c r="IP29" s="42"/>
      <c r="IQ29" s="42"/>
      <c r="IR29" s="42"/>
      <c r="IS29" s="42"/>
      <c r="IT29" s="42"/>
      <c r="IU29" s="42"/>
      <c r="IV29" s="42"/>
      <c r="IW29" s="42"/>
      <c r="IX29" s="42"/>
      <c r="IY29" s="42"/>
      <c r="IZ29" s="42"/>
      <c r="JA29" s="42"/>
      <c r="JB29" s="42"/>
      <c r="JC29" s="42"/>
      <c r="JD29" s="42"/>
      <c r="JE29" s="42"/>
      <c r="JF29" s="42"/>
      <c r="JG29" s="42"/>
      <c r="JH29" s="42"/>
      <c r="JI29" s="42"/>
      <c r="JJ29" s="42"/>
      <c r="JK29" s="42"/>
      <c r="JL29" s="42"/>
      <c r="JM29" s="42"/>
      <c r="JN29" s="42"/>
      <c r="JO29" s="42"/>
      <c r="JP29" s="42"/>
      <c r="JQ29" s="42"/>
      <c r="JR29" s="42"/>
      <c r="JS29" s="42"/>
      <c r="JT29" s="42"/>
      <c r="JU29" s="42"/>
      <c r="JV29" s="42"/>
      <c r="JW29" s="42"/>
      <c r="JX29" s="42"/>
      <c r="JY29" s="42"/>
      <c r="JZ29" s="42"/>
      <c r="KA29" s="42"/>
      <c r="KB29" s="42"/>
      <c r="KC29" s="42"/>
      <c r="KD29" s="42"/>
      <c r="KE29" s="42"/>
      <c r="KF29" s="42"/>
      <c r="KG29" s="42"/>
      <c r="KH29" s="42"/>
      <c r="KI29" s="42"/>
      <c r="KJ29" s="42"/>
      <c r="KK29" s="42"/>
      <c r="KL29" s="42"/>
      <c r="KM29" s="42"/>
      <c r="KN29" s="42"/>
      <c r="KO29" s="42"/>
      <c r="KP29" s="42"/>
      <c r="KQ29" s="42"/>
      <c r="KR29" s="42"/>
      <c r="KS29" s="42"/>
      <c r="KT29" s="42"/>
      <c r="KU29" s="42"/>
      <c r="KV29" s="42"/>
      <c r="KW29" s="42"/>
      <c r="KX29" s="42"/>
      <c r="KY29" s="42"/>
      <c r="KZ29" s="42"/>
      <c r="LA29" s="42"/>
      <c r="LB29" s="42"/>
    </row>
    <row r="30" spans="1:342" x14ac:dyDescent="0.15">
      <c r="A30" s="17" t="s">
        <v>54</v>
      </c>
      <c r="B30" s="28"/>
      <c r="C30" s="32"/>
      <c r="D30" s="21" t="s">
        <v>4</v>
      </c>
      <c r="E30" s="70">
        <f>AVERAGEIF($E$18:$LB$18,E27,$E$19:$LB$19)</f>
        <v>108.94333333333334</v>
      </c>
      <c r="F30" s="70">
        <f t="shared" ref="F30:S30" si="48">AVERAGEIF($E$18:$LB$18,F27,$E$19:$LB$19)</f>
        <v>90.652608695652177</v>
      </c>
      <c r="G30" s="70">
        <f t="shared" si="48"/>
        <v>89.672380952380962</v>
      </c>
      <c r="H30" s="70">
        <f t="shared" si="48"/>
        <v>92.947142857142865</v>
      </c>
      <c r="I30" s="70">
        <f t="shared" si="48"/>
        <v>102.70428571428572</v>
      </c>
      <c r="J30" s="70">
        <f t="shared" si="48"/>
        <v>105.84642857142858</v>
      </c>
      <c r="K30" s="70">
        <f t="shared" si="48"/>
        <v>116.00825</v>
      </c>
      <c r="L30" s="70">
        <f t="shared" si="48"/>
        <v>110.31473684210526</v>
      </c>
      <c r="M30" s="70">
        <f t="shared" si="48"/>
        <v>121.45652173913041</v>
      </c>
      <c r="N30" s="70">
        <f t="shared" si="48"/>
        <v>126.39842105263156</v>
      </c>
      <c r="O30" s="70">
        <f t="shared" si="48"/>
        <v>257.86090909090905</v>
      </c>
      <c r="P30" s="70">
        <f t="shared" si="48"/>
        <v>437.80613636363637</v>
      </c>
      <c r="Q30" s="70">
        <f t="shared" si="48"/>
        <v>393.63900144999997</v>
      </c>
      <c r="R30" s="70">
        <f t="shared" si="48"/>
        <v>656.83934743478267</v>
      </c>
      <c r="S30" s="70">
        <f t="shared" si="48"/>
        <v>717.12725219999993</v>
      </c>
      <c r="T30" s="69"/>
      <c r="U30" s="69"/>
      <c r="V30" s="69"/>
      <c r="W30" s="69"/>
      <c r="X30" s="69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  <c r="GZ30" s="42"/>
      <c r="HA30" s="42"/>
      <c r="HB30" s="42"/>
      <c r="HC30" s="42"/>
      <c r="HD30" s="42"/>
      <c r="HE30" s="42"/>
      <c r="HF30" s="42"/>
      <c r="HG30" s="42"/>
      <c r="HH30" s="42"/>
      <c r="HI30" s="42"/>
      <c r="HJ30" s="42"/>
      <c r="HK30" s="42"/>
      <c r="HL30" s="42"/>
      <c r="HM30" s="42"/>
      <c r="HN30" s="42"/>
      <c r="HO30" s="42"/>
      <c r="HP30" s="42"/>
      <c r="HQ30" s="42"/>
      <c r="HR30" s="42"/>
      <c r="HS30" s="42"/>
      <c r="HT30" s="42"/>
      <c r="HU30" s="42"/>
      <c r="HV30" s="42"/>
      <c r="HW30" s="42"/>
      <c r="HX30" s="42"/>
      <c r="HY30" s="42"/>
      <c r="HZ30" s="42"/>
      <c r="IA30" s="42"/>
      <c r="IB30" s="42"/>
      <c r="IC30" s="42"/>
      <c r="ID30" s="42"/>
      <c r="IE30" s="42"/>
      <c r="IF30" s="42"/>
      <c r="IG30" s="42"/>
      <c r="IH30" s="42"/>
      <c r="II30" s="42"/>
      <c r="IJ30" s="42"/>
      <c r="IK30" s="42"/>
      <c r="IL30" s="42"/>
      <c r="IM30" s="42"/>
      <c r="IN30" s="42"/>
      <c r="IO30" s="42"/>
      <c r="IP30" s="42"/>
      <c r="IQ30" s="42"/>
      <c r="IR30" s="42"/>
      <c r="IS30" s="42"/>
      <c r="IT30" s="42"/>
      <c r="IU30" s="42"/>
      <c r="IV30" s="42"/>
      <c r="IW30" s="42"/>
      <c r="IX30" s="42"/>
      <c r="IY30" s="42"/>
      <c r="IZ30" s="42"/>
      <c r="JA30" s="42"/>
      <c r="JB30" s="42"/>
      <c r="JC30" s="42"/>
      <c r="JD30" s="42"/>
      <c r="JE30" s="42"/>
      <c r="JF30" s="42"/>
      <c r="JG30" s="42"/>
      <c r="JH30" s="42"/>
      <c r="JI30" s="42"/>
      <c r="JJ30" s="42"/>
      <c r="JK30" s="42"/>
      <c r="JL30" s="42"/>
      <c r="JM30" s="42"/>
      <c r="JN30" s="42"/>
      <c r="JO30" s="42"/>
      <c r="JP30" s="42"/>
      <c r="JQ30" s="42"/>
      <c r="JR30" s="42"/>
      <c r="JS30" s="42"/>
      <c r="JT30" s="42"/>
      <c r="JU30" s="42"/>
      <c r="JV30" s="42"/>
      <c r="JW30" s="42"/>
      <c r="JX30" s="42"/>
      <c r="JY30" s="42"/>
      <c r="JZ30" s="42"/>
      <c r="KA30" s="42"/>
      <c r="KB30" s="42"/>
      <c r="KC30" s="42"/>
      <c r="KD30" s="42"/>
      <c r="KE30" s="42"/>
      <c r="KF30" s="42"/>
      <c r="KG30" s="42"/>
      <c r="KH30" s="42"/>
      <c r="KI30" s="42"/>
      <c r="KJ30" s="42"/>
      <c r="KK30" s="42"/>
      <c r="KL30" s="42"/>
      <c r="KM30" s="42"/>
      <c r="KN30" s="42"/>
      <c r="KO30" s="42"/>
      <c r="KP30" s="42"/>
      <c r="KQ30" s="42"/>
      <c r="KR30" s="42"/>
      <c r="KS30" s="42"/>
      <c r="KT30" s="42"/>
      <c r="KU30" s="42"/>
      <c r="KV30" s="42"/>
      <c r="KW30" s="42"/>
      <c r="KX30" s="42"/>
      <c r="KY30" s="42"/>
      <c r="KZ30" s="42"/>
      <c r="LA30" s="42"/>
      <c r="LB30" s="42"/>
    </row>
    <row r="31" spans="1:342" x14ac:dyDescent="0.15">
      <c r="A31" s="17" t="s">
        <v>36</v>
      </c>
      <c r="B31" s="28"/>
      <c r="C31" s="32"/>
      <c r="D31" s="21" t="s">
        <v>4</v>
      </c>
      <c r="E31" s="70">
        <f t="shared" ref="E31:S31" si="49">AVERAGEIF($E$18:$LB$18,E27,$E$22:$LB$22)</f>
        <v>520.59780426146631</v>
      </c>
      <c r="F31" s="70">
        <f t="shared" si="49"/>
        <v>403.91351264779303</v>
      </c>
      <c r="G31" s="70">
        <f t="shared" si="49"/>
        <v>367.69508796367961</v>
      </c>
      <c r="H31" s="70">
        <f t="shared" si="49"/>
        <v>367.38129856059447</v>
      </c>
      <c r="I31" s="70">
        <f t="shared" si="49"/>
        <v>386.90248877882686</v>
      </c>
      <c r="J31" s="70">
        <f t="shared" si="49"/>
        <v>324.948539957695</v>
      </c>
      <c r="K31" s="70">
        <f t="shared" si="49"/>
        <v>343.68078006500542</v>
      </c>
      <c r="L31" s="70">
        <f t="shared" si="49"/>
        <v>130.99065062439419</v>
      </c>
      <c r="M31" s="70">
        <f t="shared" si="49"/>
        <v>178.99038202458908</v>
      </c>
      <c r="N31" s="70">
        <f t="shared" si="49"/>
        <v>145.7524525289389</v>
      </c>
      <c r="O31" s="70">
        <f t="shared" si="49"/>
        <v>927.11553777208746</v>
      </c>
      <c r="P31" s="70">
        <f t="shared" si="49"/>
        <v>2097.6805397419489</v>
      </c>
      <c r="Q31" s="70">
        <f t="shared" si="49"/>
        <v>1724.261413867823</v>
      </c>
      <c r="R31" s="70">
        <f t="shared" si="49"/>
        <v>3217.6113222478684</v>
      </c>
      <c r="S31" s="70">
        <f t="shared" si="49"/>
        <v>3694.5760260021671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  <c r="HG31" s="42"/>
      <c r="HH31" s="42"/>
      <c r="HI31" s="42"/>
      <c r="HJ31" s="42"/>
      <c r="HK31" s="42"/>
      <c r="HL31" s="42"/>
      <c r="HM31" s="42"/>
      <c r="HN31" s="42"/>
      <c r="HO31" s="42"/>
      <c r="HP31" s="42"/>
      <c r="HQ31" s="42"/>
      <c r="HR31" s="42"/>
      <c r="HS31" s="42"/>
      <c r="HT31" s="42"/>
      <c r="HU31" s="42"/>
      <c r="HV31" s="42"/>
      <c r="HW31" s="42"/>
      <c r="HX31" s="42"/>
      <c r="HY31" s="42"/>
      <c r="HZ31" s="42"/>
      <c r="IA31" s="42"/>
      <c r="IB31" s="42"/>
      <c r="IC31" s="42"/>
      <c r="ID31" s="42"/>
      <c r="IE31" s="42"/>
      <c r="IF31" s="42"/>
      <c r="IG31" s="42"/>
      <c r="IH31" s="42"/>
      <c r="II31" s="42"/>
      <c r="IJ31" s="42"/>
      <c r="IK31" s="42"/>
      <c r="IL31" s="42"/>
      <c r="IM31" s="42"/>
      <c r="IN31" s="42"/>
      <c r="IO31" s="42"/>
      <c r="IP31" s="42"/>
      <c r="IQ31" s="42"/>
      <c r="IR31" s="42"/>
      <c r="IS31" s="42"/>
      <c r="IT31" s="42"/>
      <c r="IU31" s="42"/>
      <c r="IV31" s="42"/>
      <c r="IW31" s="42"/>
      <c r="IX31" s="42"/>
      <c r="IY31" s="42"/>
      <c r="IZ31" s="42"/>
      <c r="JA31" s="42"/>
      <c r="JB31" s="42"/>
      <c r="JC31" s="42"/>
      <c r="JD31" s="42"/>
      <c r="JE31" s="42"/>
      <c r="JF31" s="42"/>
      <c r="JG31" s="42"/>
      <c r="JH31" s="42"/>
      <c r="JI31" s="42"/>
      <c r="JJ31" s="42"/>
      <c r="JK31" s="42"/>
      <c r="JL31" s="42"/>
      <c r="JM31" s="42"/>
      <c r="JN31" s="42"/>
      <c r="JO31" s="42"/>
      <c r="JP31" s="42"/>
      <c r="JQ31" s="42"/>
      <c r="JR31" s="42"/>
      <c r="JS31" s="42"/>
      <c r="JT31" s="42"/>
      <c r="JU31" s="42"/>
      <c r="JV31" s="42"/>
      <c r="JW31" s="42"/>
      <c r="JX31" s="42"/>
      <c r="JY31" s="42"/>
      <c r="JZ31" s="42"/>
      <c r="KA31" s="42"/>
      <c r="KB31" s="42"/>
      <c r="KC31" s="42"/>
      <c r="KD31" s="42"/>
      <c r="KE31" s="42"/>
      <c r="KF31" s="42"/>
      <c r="KG31" s="42"/>
      <c r="KH31" s="42"/>
      <c r="KI31" s="42"/>
      <c r="KJ31" s="42"/>
      <c r="KK31" s="42"/>
      <c r="KL31" s="42"/>
      <c r="KM31" s="42"/>
      <c r="KN31" s="42"/>
      <c r="KO31" s="42"/>
      <c r="KP31" s="42"/>
      <c r="KQ31" s="42"/>
      <c r="KR31" s="42"/>
      <c r="KS31" s="42"/>
      <c r="KT31" s="42"/>
      <c r="KU31" s="42"/>
      <c r="KV31" s="42"/>
      <c r="KW31" s="42"/>
      <c r="KX31" s="42"/>
      <c r="KY31" s="42"/>
      <c r="KZ31" s="42"/>
      <c r="LA31" s="42"/>
      <c r="LB31" s="42"/>
    </row>
    <row r="32" spans="1:342" x14ac:dyDescent="0.15">
      <c r="A32" s="17"/>
      <c r="B32" s="38" t="s">
        <v>56</v>
      </c>
      <c r="C32" s="32"/>
      <c r="D32" s="21" t="s">
        <v>6</v>
      </c>
      <c r="E32" s="71">
        <f t="shared" ref="E32:S32" si="50">E31/E30</f>
        <v>4.778610937748673</v>
      </c>
      <c r="F32" s="71">
        <f t="shared" si="50"/>
        <v>4.4556192972212312</v>
      </c>
      <c r="G32" s="71">
        <f t="shared" si="50"/>
        <v>4.1004274009289219</v>
      </c>
      <c r="H32" s="71">
        <f t="shared" si="50"/>
        <v>3.9525830194183502</v>
      </c>
      <c r="I32" s="71">
        <f t="shared" si="50"/>
        <v>3.7671503782729725</v>
      </c>
      <c r="J32" s="71">
        <f t="shared" si="50"/>
        <v>3.0700000400902452</v>
      </c>
      <c r="K32" s="71">
        <f t="shared" si="50"/>
        <v>2.9625546464583805</v>
      </c>
      <c r="L32" s="71">
        <f t="shared" si="50"/>
        <v>1.1874265793869645</v>
      </c>
      <c r="M32" s="71">
        <f t="shared" si="50"/>
        <v>1.4736992255470018</v>
      </c>
      <c r="N32" s="71">
        <f t="shared" si="50"/>
        <v>1.1531192503444994</v>
      </c>
      <c r="O32" s="71">
        <f t="shared" si="50"/>
        <v>3.5954094051736716</v>
      </c>
      <c r="P32" s="71">
        <f t="shared" si="50"/>
        <v>4.7913456790830393</v>
      </c>
      <c r="Q32" s="71">
        <f t="shared" si="50"/>
        <v>4.3803114211660219</v>
      </c>
      <c r="R32" s="71">
        <f t="shared" si="50"/>
        <v>4.8986275484468349</v>
      </c>
      <c r="S32" s="71">
        <f t="shared" si="50"/>
        <v>5.1519113444203413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/>
      <c r="GM32" s="42"/>
      <c r="GN32" s="42"/>
      <c r="GO32" s="42"/>
      <c r="GP32" s="42"/>
      <c r="GQ32" s="42"/>
      <c r="GR32" s="42"/>
      <c r="GS32" s="42"/>
      <c r="GT32" s="42"/>
      <c r="GU32" s="42"/>
      <c r="GV32" s="42"/>
      <c r="GW32" s="42"/>
      <c r="GX32" s="42"/>
      <c r="GY32" s="42"/>
      <c r="GZ32" s="42"/>
      <c r="HA32" s="42"/>
      <c r="HB32" s="42"/>
      <c r="HC32" s="42"/>
      <c r="HD32" s="42"/>
      <c r="HE32" s="42"/>
      <c r="HF32" s="42"/>
      <c r="HG32" s="42"/>
      <c r="HH32" s="42"/>
      <c r="HI32" s="42"/>
      <c r="HJ32" s="42"/>
      <c r="HK32" s="42"/>
      <c r="HL32" s="42"/>
      <c r="HM32" s="42"/>
      <c r="HN32" s="42"/>
      <c r="HO32" s="42"/>
      <c r="HP32" s="42"/>
      <c r="HQ32" s="42"/>
      <c r="HR32" s="42"/>
      <c r="HS32" s="42"/>
      <c r="HT32" s="42"/>
      <c r="HU32" s="42"/>
      <c r="HV32" s="42"/>
      <c r="HW32" s="42"/>
      <c r="HX32" s="42"/>
      <c r="HY32" s="42"/>
      <c r="HZ32" s="42"/>
      <c r="IA32" s="42"/>
      <c r="IB32" s="42"/>
      <c r="IC32" s="42"/>
      <c r="ID32" s="42"/>
      <c r="IE32" s="42"/>
      <c r="IF32" s="42"/>
      <c r="IG32" s="42"/>
      <c r="IH32" s="42"/>
      <c r="II32" s="42"/>
      <c r="IJ32" s="42"/>
      <c r="IK32" s="42"/>
      <c r="IL32" s="42"/>
      <c r="IM32" s="42"/>
      <c r="IN32" s="42"/>
      <c r="IO32" s="42"/>
      <c r="IP32" s="42"/>
      <c r="IQ32" s="42"/>
      <c r="IR32" s="42"/>
      <c r="IS32" s="42"/>
      <c r="IT32" s="42"/>
      <c r="IU32" s="42"/>
      <c r="IV32" s="42"/>
      <c r="IW32" s="42"/>
      <c r="IX32" s="42"/>
      <c r="IY32" s="42"/>
      <c r="IZ32" s="42"/>
      <c r="JA32" s="42"/>
      <c r="JB32" s="42"/>
      <c r="JC32" s="42"/>
      <c r="JD32" s="42"/>
      <c r="JE32" s="42"/>
      <c r="JF32" s="42"/>
      <c r="JG32" s="42"/>
      <c r="JH32" s="42"/>
      <c r="JI32" s="42"/>
      <c r="JJ32" s="42"/>
      <c r="JK32" s="42"/>
      <c r="JL32" s="42"/>
      <c r="JM32" s="42"/>
      <c r="JN32" s="42"/>
      <c r="JO32" s="42"/>
      <c r="JP32" s="42"/>
      <c r="JQ32" s="42"/>
      <c r="JR32" s="42"/>
      <c r="JS32" s="42"/>
      <c r="JT32" s="42"/>
      <c r="JU32" s="42"/>
      <c r="JV32" s="42"/>
      <c r="JW32" s="42"/>
      <c r="JX32" s="42"/>
      <c r="JY32" s="42"/>
      <c r="JZ32" s="42"/>
      <c r="KA32" s="42"/>
      <c r="KB32" s="42"/>
      <c r="KC32" s="42"/>
      <c r="KD32" s="42"/>
      <c r="KE32" s="42"/>
      <c r="KF32" s="42"/>
      <c r="KG32" s="42"/>
      <c r="KH32" s="42"/>
      <c r="KI32" s="42"/>
      <c r="KJ32" s="42"/>
      <c r="KK32" s="42"/>
      <c r="KL32" s="42"/>
      <c r="KM32" s="42"/>
      <c r="KN32" s="42"/>
      <c r="KO32" s="42"/>
      <c r="KP32" s="42"/>
      <c r="KQ32" s="42"/>
      <c r="KR32" s="42"/>
      <c r="KS32" s="42"/>
      <c r="KT32" s="42"/>
      <c r="KU32" s="42"/>
      <c r="KV32" s="42"/>
      <c r="KW32" s="42"/>
      <c r="KX32" s="42"/>
      <c r="KY32" s="42"/>
      <c r="KZ32" s="42"/>
      <c r="LA32" s="42"/>
      <c r="LB32" s="42"/>
    </row>
    <row r="33" spans="1:314" x14ac:dyDescent="0.15">
      <c r="A33" s="17"/>
      <c r="B33" s="38"/>
      <c r="C33" s="32"/>
      <c r="D33" s="21"/>
      <c r="E33" s="42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2"/>
      <c r="FJ33" s="42"/>
      <c r="FK33" s="42"/>
      <c r="FL33" s="42"/>
      <c r="FM33" s="42"/>
      <c r="FN33" s="42"/>
      <c r="FO33" s="42"/>
      <c r="FP33" s="42"/>
      <c r="FQ33" s="42"/>
      <c r="FR33" s="42"/>
      <c r="FS33" s="42"/>
      <c r="FT33" s="42"/>
      <c r="FU33" s="42"/>
      <c r="FV33" s="42"/>
      <c r="FW33" s="42"/>
      <c r="FX33" s="42"/>
      <c r="FY33" s="42"/>
      <c r="FZ33" s="42"/>
      <c r="GA33" s="42"/>
      <c r="GB33" s="42"/>
      <c r="GC33" s="42"/>
      <c r="GD33" s="42"/>
      <c r="GE33" s="42"/>
      <c r="GF33" s="42"/>
      <c r="GG33" s="42"/>
      <c r="GH33" s="42"/>
      <c r="GI33" s="42"/>
      <c r="GJ33" s="42"/>
      <c r="GK33" s="42"/>
      <c r="GL33" s="42"/>
      <c r="GM33" s="42"/>
      <c r="GN33" s="42"/>
      <c r="GO33" s="42"/>
      <c r="GP33" s="42"/>
      <c r="GQ33" s="42"/>
      <c r="GR33" s="42"/>
      <c r="GS33" s="42"/>
      <c r="GT33" s="42"/>
      <c r="GU33" s="42"/>
      <c r="GV33" s="42"/>
      <c r="GW33" s="42"/>
      <c r="GX33" s="42"/>
      <c r="GY33" s="42"/>
      <c r="GZ33" s="42"/>
      <c r="HA33" s="42"/>
      <c r="HB33" s="42"/>
      <c r="HC33" s="42"/>
      <c r="HD33" s="42"/>
      <c r="HE33" s="42"/>
      <c r="HF33" s="42"/>
      <c r="HG33" s="42"/>
      <c r="HH33" s="42"/>
      <c r="HI33" s="42"/>
      <c r="HJ33" s="42"/>
      <c r="HK33" s="42"/>
      <c r="HL33" s="42"/>
      <c r="HM33" s="42"/>
      <c r="HN33" s="42"/>
      <c r="HO33" s="42"/>
      <c r="HP33" s="42"/>
      <c r="HQ33" s="42"/>
      <c r="HR33" s="42"/>
      <c r="HS33" s="42"/>
      <c r="HT33" s="42"/>
      <c r="HU33" s="42"/>
      <c r="HV33" s="42"/>
      <c r="HW33" s="42"/>
      <c r="HX33" s="42"/>
      <c r="HY33" s="42"/>
      <c r="HZ33" s="42"/>
      <c r="IA33" s="42"/>
      <c r="IB33" s="42"/>
      <c r="IC33" s="42"/>
      <c r="ID33" s="42"/>
      <c r="IE33" s="42"/>
      <c r="IF33" s="42"/>
      <c r="IG33" s="42"/>
      <c r="IH33" s="42"/>
      <c r="II33" s="42"/>
      <c r="IJ33" s="42"/>
      <c r="IK33" s="42"/>
      <c r="IL33" s="42"/>
      <c r="IM33" s="42"/>
      <c r="IN33" s="42"/>
      <c r="IO33" s="42"/>
      <c r="IP33" s="42"/>
      <c r="IQ33" s="42"/>
      <c r="IR33" s="42"/>
      <c r="IS33" s="42"/>
      <c r="IT33" s="42"/>
      <c r="IU33" s="42"/>
      <c r="IV33" s="42"/>
      <c r="IW33" s="42"/>
      <c r="IX33" s="42"/>
      <c r="IY33" s="42"/>
      <c r="IZ33" s="42"/>
      <c r="JA33" s="42"/>
      <c r="JB33" s="42"/>
      <c r="JC33" s="42"/>
      <c r="JD33" s="42"/>
      <c r="JE33" s="42"/>
      <c r="JF33" s="42"/>
      <c r="JG33" s="42"/>
      <c r="JH33" s="42"/>
      <c r="JI33" s="42"/>
      <c r="JJ33" s="42"/>
      <c r="JK33" s="42"/>
      <c r="JL33" s="42"/>
      <c r="JM33" s="42"/>
      <c r="JN33" s="42"/>
      <c r="JO33" s="42"/>
      <c r="JP33" s="42"/>
      <c r="JQ33" s="42"/>
      <c r="JR33" s="42"/>
      <c r="JS33" s="42"/>
      <c r="JT33" s="42"/>
      <c r="JU33" s="42"/>
      <c r="JV33" s="42"/>
      <c r="JW33" s="42"/>
      <c r="JX33" s="42"/>
      <c r="JY33" s="42"/>
      <c r="JZ33" s="42"/>
      <c r="KA33" s="42"/>
      <c r="KB33" s="42"/>
      <c r="KC33" s="42"/>
      <c r="KD33" s="42"/>
      <c r="KE33" s="42"/>
      <c r="KF33" s="42"/>
      <c r="KG33" s="42"/>
      <c r="KH33" s="42"/>
      <c r="KI33" s="42"/>
      <c r="KJ33" s="42"/>
      <c r="KK33" s="42"/>
      <c r="KL33" s="42"/>
      <c r="KM33" s="42"/>
      <c r="KN33" s="42"/>
      <c r="KO33" s="42"/>
      <c r="KP33" s="42"/>
      <c r="KQ33" s="42"/>
      <c r="KR33" s="42"/>
      <c r="KS33" s="42"/>
      <c r="KT33" s="42"/>
      <c r="KU33" s="42"/>
      <c r="KV33" s="42"/>
      <c r="KW33" s="42"/>
      <c r="KX33" s="42"/>
      <c r="KY33" s="42"/>
      <c r="KZ33" s="42"/>
      <c r="LA33" s="42"/>
      <c r="LB33" s="42"/>
    </row>
    <row r="34" spans="1:314" x14ac:dyDescent="0.15">
      <c r="A34" s="17" t="s">
        <v>72</v>
      </c>
      <c r="B34" s="38"/>
      <c r="C34" s="32"/>
      <c r="D34" s="21" t="s">
        <v>6</v>
      </c>
      <c r="E34" s="78">
        <f>LN(P11/E11)/11</f>
        <v>0.26573983578029448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  <c r="FF34" s="42"/>
      <c r="FG34" s="42"/>
      <c r="FH34" s="42"/>
      <c r="FI34" s="42"/>
      <c r="FJ34" s="42"/>
      <c r="FK34" s="42"/>
      <c r="FL34" s="42"/>
      <c r="FM34" s="42"/>
      <c r="FN34" s="42"/>
      <c r="FO34" s="42"/>
      <c r="FP34" s="42"/>
      <c r="FQ34" s="42"/>
      <c r="FR34" s="42"/>
      <c r="FS34" s="42"/>
      <c r="FT34" s="42"/>
      <c r="FU34" s="42"/>
      <c r="FV34" s="42"/>
      <c r="FW34" s="42"/>
      <c r="FX34" s="42"/>
      <c r="FY34" s="42"/>
      <c r="FZ34" s="42"/>
      <c r="GA34" s="42"/>
      <c r="GB34" s="42"/>
      <c r="GC34" s="42"/>
      <c r="GD34" s="42"/>
      <c r="GE34" s="42"/>
      <c r="GF34" s="42"/>
      <c r="GG34" s="42"/>
      <c r="GH34" s="42"/>
      <c r="GI34" s="42"/>
      <c r="GJ34" s="42"/>
      <c r="GK34" s="42"/>
      <c r="GL34" s="42"/>
      <c r="GM34" s="42"/>
      <c r="GN34" s="42"/>
      <c r="GO34" s="42"/>
      <c r="GP34" s="42"/>
      <c r="GQ34" s="42"/>
      <c r="GR34" s="42"/>
      <c r="GS34" s="42"/>
      <c r="GT34" s="42"/>
      <c r="GU34" s="42"/>
      <c r="GV34" s="42"/>
      <c r="GW34" s="42"/>
      <c r="GX34" s="42"/>
      <c r="GY34" s="42"/>
      <c r="GZ34" s="42"/>
      <c r="HA34" s="42"/>
      <c r="HB34" s="42"/>
      <c r="HC34" s="42"/>
      <c r="HD34" s="42"/>
      <c r="HE34" s="42"/>
      <c r="HF34" s="42"/>
      <c r="HG34" s="42"/>
      <c r="HH34" s="42"/>
      <c r="HI34" s="42"/>
      <c r="HJ34" s="42"/>
      <c r="HK34" s="42"/>
      <c r="HL34" s="42"/>
      <c r="HM34" s="42"/>
      <c r="HN34" s="42"/>
      <c r="HO34" s="42"/>
      <c r="HP34" s="42"/>
      <c r="HQ34" s="42"/>
      <c r="HR34" s="42"/>
      <c r="HS34" s="42"/>
      <c r="HT34" s="42"/>
      <c r="HU34" s="42"/>
      <c r="HV34" s="42"/>
      <c r="HW34" s="42"/>
      <c r="HX34" s="42"/>
      <c r="HY34" s="42"/>
      <c r="HZ34" s="42"/>
      <c r="IA34" s="42"/>
      <c r="IB34" s="42"/>
      <c r="IC34" s="42"/>
      <c r="ID34" s="42"/>
      <c r="IE34" s="42"/>
      <c r="IF34" s="42"/>
      <c r="IG34" s="42"/>
      <c r="IH34" s="42"/>
      <c r="II34" s="42"/>
      <c r="IJ34" s="42"/>
      <c r="IK34" s="42"/>
      <c r="IL34" s="42"/>
      <c r="IM34" s="42"/>
      <c r="IN34" s="42"/>
      <c r="IO34" s="42"/>
      <c r="IP34" s="42"/>
      <c r="IQ34" s="42"/>
      <c r="IR34" s="42"/>
      <c r="IS34" s="42"/>
      <c r="IT34" s="42"/>
      <c r="IU34" s="42"/>
      <c r="IV34" s="42"/>
      <c r="IW34" s="42"/>
      <c r="IX34" s="42"/>
      <c r="IY34" s="42"/>
      <c r="IZ34" s="42"/>
      <c r="JA34" s="42"/>
      <c r="JB34" s="42"/>
      <c r="JC34" s="42"/>
      <c r="JD34" s="42"/>
      <c r="JE34" s="42"/>
      <c r="JF34" s="42"/>
      <c r="JG34" s="42"/>
      <c r="JH34" s="42"/>
      <c r="JI34" s="42"/>
      <c r="JJ34" s="42"/>
      <c r="JK34" s="42"/>
      <c r="JL34" s="42"/>
      <c r="JM34" s="42"/>
      <c r="JN34" s="42"/>
      <c r="JO34" s="42"/>
      <c r="JP34" s="42"/>
      <c r="JQ34" s="42"/>
      <c r="JR34" s="42"/>
      <c r="JS34" s="42"/>
      <c r="JT34" s="42"/>
      <c r="JU34" s="42"/>
      <c r="JV34" s="42"/>
      <c r="JW34" s="42"/>
      <c r="JX34" s="42"/>
      <c r="JY34" s="42"/>
      <c r="JZ34" s="42"/>
      <c r="KA34" s="42"/>
      <c r="KB34" s="42"/>
      <c r="KC34" s="42"/>
      <c r="KD34" s="42"/>
      <c r="KE34" s="42"/>
      <c r="KF34" s="42"/>
      <c r="KG34" s="42"/>
      <c r="KH34" s="42"/>
      <c r="KI34" s="42"/>
      <c r="KJ34" s="42"/>
      <c r="KK34" s="42"/>
      <c r="KL34" s="42"/>
      <c r="KM34" s="42"/>
      <c r="KN34" s="42"/>
      <c r="KO34" s="42"/>
      <c r="KP34" s="42"/>
      <c r="KQ34" s="42"/>
      <c r="KR34" s="42"/>
      <c r="KS34" s="42"/>
      <c r="KT34" s="42"/>
      <c r="KU34" s="42"/>
      <c r="KV34" s="42"/>
      <c r="KW34" s="42"/>
      <c r="KX34" s="42"/>
      <c r="KY34" s="42"/>
      <c r="KZ34" s="42"/>
      <c r="LA34" s="42"/>
      <c r="LB34" s="42"/>
    </row>
    <row r="35" spans="1:314" x14ac:dyDescent="0.15">
      <c r="A35" s="17"/>
      <c r="B35" s="28"/>
      <c r="C35" s="32"/>
      <c r="D35" s="21"/>
      <c r="E35" s="42">
        <v>2016</v>
      </c>
      <c r="F35" s="42">
        <v>2017</v>
      </c>
      <c r="G35" s="43"/>
      <c r="H35" s="43"/>
      <c r="I35" s="43"/>
      <c r="J35" s="43"/>
    </row>
    <row r="36" spans="1:314" x14ac:dyDescent="0.15">
      <c r="A36" s="17" t="s">
        <v>15</v>
      </c>
      <c r="B36" s="28"/>
      <c r="C36" s="32"/>
      <c r="D36" s="21" t="s">
        <v>4</v>
      </c>
      <c r="E36" s="43">
        <f>AVERAGEIF($E$24:$LB$24,E35,$E$19:$LB$19)</f>
        <v>97.81750000000001</v>
      </c>
      <c r="F36" s="43">
        <f>AVERAGEIF($E$24:$LB$24,F35,$E$19:$LB$19)</f>
        <v>331.05595778723409</v>
      </c>
      <c r="G36" s="43"/>
      <c r="H36" s="43"/>
      <c r="I36" s="43"/>
      <c r="J36" s="43"/>
    </row>
    <row r="37" spans="1:314" s="18" customFormat="1" x14ac:dyDescent="0.15">
      <c r="A37" s="17"/>
      <c r="B37" s="38" t="s">
        <v>16</v>
      </c>
      <c r="C37" s="39"/>
      <c r="D37" s="40" t="s">
        <v>6</v>
      </c>
      <c r="E37" s="41">
        <f>F36/E36</f>
        <v>3.3844246457661877</v>
      </c>
      <c r="F37" s="44"/>
      <c r="G37" s="44"/>
      <c r="H37" s="44"/>
      <c r="I37" s="44"/>
      <c r="J37" s="44"/>
    </row>
    <row r="38" spans="1:314" x14ac:dyDescent="0.15">
      <c r="A38" s="17" t="s">
        <v>17</v>
      </c>
      <c r="B38" s="38"/>
      <c r="C38" s="39"/>
      <c r="D38" s="40" t="s">
        <v>6</v>
      </c>
      <c r="E38" s="41">
        <f>'BTC Price'!G6</f>
        <v>0.65</v>
      </c>
    </row>
  </sheetData>
  <conditionalFormatting sqref="A2:D2 A4:C4 B3 A17:A21 A37:J37 B1:M1 A16:B16 D16:J16 D36:J36 U1:XFD2 Q4:XFD4 A22:D23 A24:A36 C1:P3 T3:XFD3 D17:D21 D24:D35">
    <cfRule type="cellIs" dxfId="43" priority="63" operator="lessThan">
      <formula>0</formula>
    </cfRule>
    <cfRule type="expression" dxfId="42" priority="64">
      <formula>"&lt;0"</formula>
    </cfRule>
  </conditionalFormatting>
  <conditionalFormatting sqref="A15">
    <cfRule type="cellIs" dxfId="41" priority="61" operator="lessThan">
      <formula>0</formula>
    </cfRule>
    <cfRule type="expression" dxfId="40" priority="62">
      <formula>"&lt;0"</formula>
    </cfRule>
  </conditionalFormatting>
  <conditionalFormatting sqref="B15:LB15">
    <cfRule type="cellIs" dxfId="39" priority="59" operator="lessThan">
      <formula>0</formula>
    </cfRule>
    <cfRule type="expression" dxfId="38" priority="60">
      <formula>"&lt;0"</formula>
    </cfRule>
  </conditionalFormatting>
  <conditionalFormatting sqref="E4:P4">
    <cfRule type="cellIs" dxfId="37" priority="57" operator="lessThan">
      <formula>0</formula>
    </cfRule>
    <cfRule type="expression" dxfId="36" priority="58">
      <formula>"&lt;0"</formula>
    </cfRule>
  </conditionalFormatting>
  <conditionalFormatting sqref="A3">
    <cfRule type="cellIs" dxfId="35" priority="53" operator="lessThan">
      <formula>0</formula>
    </cfRule>
    <cfRule type="expression" dxfId="34" priority="54">
      <formula>"&lt;0"</formula>
    </cfRule>
  </conditionalFormatting>
  <conditionalFormatting sqref="A1">
    <cfRule type="cellIs" dxfId="33" priority="51" operator="lessThan">
      <formula>0</formula>
    </cfRule>
    <cfRule type="expression" dxfId="32" priority="52">
      <formula>"&lt;0"</formula>
    </cfRule>
  </conditionalFormatting>
  <conditionalFormatting sqref="A38:E38">
    <cfRule type="cellIs" dxfId="31" priority="47" operator="lessThan">
      <formula>0</formula>
    </cfRule>
    <cfRule type="expression" dxfId="30" priority="48">
      <formula>"&lt;0"</formula>
    </cfRule>
  </conditionalFormatting>
  <conditionalFormatting sqref="A5">
    <cfRule type="cellIs" dxfId="29" priority="43" operator="lessThan">
      <formula>0</formula>
    </cfRule>
    <cfRule type="expression" dxfId="28" priority="44">
      <formula>"&lt;0"</formula>
    </cfRule>
  </conditionalFormatting>
  <conditionalFormatting sqref="B5 F5:P5">
    <cfRule type="cellIs" dxfId="27" priority="41" operator="lessThan">
      <formula>0</formula>
    </cfRule>
    <cfRule type="expression" dxfId="26" priority="42">
      <formula>"&lt;0"</formula>
    </cfRule>
  </conditionalFormatting>
  <conditionalFormatting sqref="B32:B34">
    <cfRule type="cellIs" dxfId="25" priority="39" operator="lessThan">
      <formula>0</formula>
    </cfRule>
    <cfRule type="expression" dxfId="24" priority="40">
      <formula>"&lt;0"</formula>
    </cfRule>
  </conditionalFormatting>
  <conditionalFormatting sqref="C5">
    <cfRule type="cellIs" dxfId="23" priority="31" operator="lessThan">
      <formula>0</formula>
    </cfRule>
    <cfRule type="expression" dxfId="22" priority="32">
      <formula>"&lt;0"</formula>
    </cfRule>
  </conditionalFormatting>
  <conditionalFormatting sqref="B29">
    <cfRule type="cellIs" dxfId="21" priority="29" operator="lessThan">
      <formula>0</formula>
    </cfRule>
    <cfRule type="expression" dxfId="20" priority="30">
      <formula>"&lt;0"</formula>
    </cfRule>
  </conditionalFormatting>
  <conditionalFormatting sqref="A9">
    <cfRule type="cellIs" dxfId="19" priority="25" operator="lessThan">
      <formula>0</formula>
    </cfRule>
    <cfRule type="expression" dxfId="18" priority="26">
      <formula>"&lt;0"</formula>
    </cfRule>
  </conditionalFormatting>
  <conditionalFormatting sqref="A10">
    <cfRule type="cellIs" dxfId="17" priority="23" operator="lessThan">
      <formula>0</formula>
    </cfRule>
    <cfRule type="expression" dxfId="16" priority="24">
      <formula>"&lt;0"</formula>
    </cfRule>
  </conditionalFormatting>
  <conditionalFormatting sqref="E5">
    <cfRule type="cellIs" dxfId="15" priority="21" operator="lessThan">
      <formula>0</formula>
    </cfRule>
    <cfRule type="expression" dxfId="14" priority="22">
      <formula>"&lt;0"</formula>
    </cfRule>
  </conditionalFormatting>
  <conditionalFormatting sqref="E35:J35 E19:J19 E17:F17 IR21:LB21 E20:IQ21 F34:LB34 E22:LB23 E24:MD25 E18:MD18 E27:LB33">
    <cfRule type="cellIs" dxfId="13" priority="3" operator="lessThan">
      <formula>0</formula>
    </cfRule>
    <cfRule type="expression" dxfId="12" priority="4">
      <formula>"&lt;0"</formula>
    </cfRule>
  </conditionalFormatting>
  <conditionalFormatting sqref="G17:MD17">
    <cfRule type="cellIs" dxfId="11" priority="1" operator="lessThan">
      <formula>0</formula>
    </cfRule>
    <cfRule type="expression" dxfId="10" priority="2">
      <formula>"&lt;0"</formula>
    </cfRule>
  </conditionalFormatting>
  <hyperlinks>
    <hyperlink ref="C20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P22"/>
  <sheetViews>
    <sheetView zoomScale="75" zoomScaleNormal="70" zoomScalePageLayoutView="70" workbookViewId="0">
      <pane xSplit="13" ySplit="3" topLeftCell="N4" activePane="bottomRight" state="frozen"/>
      <selection pane="topRight" activeCell="J1" sqref="J1"/>
      <selection pane="bottomLeft" activeCell="A4" sqref="A4"/>
      <selection pane="bottomRight" activeCell="B14" sqref="B14"/>
    </sheetView>
  </sheetViews>
  <sheetFormatPr baseColWidth="10" defaultColWidth="8.83203125" defaultRowHeight="14" outlineLevelRow="1" x14ac:dyDescent="0.15"/>
  <cols>
    <col min="1" max="1" width="3" style="14" customWidth="1"/>
    <col min="2" max="2" width="90" style="14" customWidth="1"/>
    <col min="3" max="3" width="13.6640625" style="51" bestFit="1" customWidth="1"/>
    <col min="4" max="4" width="13.6640625" style="51" customWidth="1"/>
    <col min="5" max="5" width="14.5" style="51" bestFit="1" customWidth="1"/>
    <col min="6" max="8" width="13.6640625" style="51" customWidth="1"/>
    <col min="9" max="10" width="17.83203125" style="14" bestFit="1" customWidth="1"/>
    <col min="11" max="13" width="19" style="14" bestFit="1" customWidth="1"/>
    <col min="14" max="16384" width="8.83203125" style="14"/>
  </cols>
  <sheetData>
    <row r="1" spans="1:16" s="4" customFormat="1" ht="18" x14ac:dyDescent="0.2">
      <c r="A1" s="1" t="s">
        <v>0</v>
      </c>
      <c r="B1" s="2"/>
      <c r="C1" s="45"/>
      <c r="D1" s="45"/>
      <c r="E1" s="45"/>
      <c r="F1" s="45"/>
      <c r="G1" s="45"/>
      <c r="H1" s="45"/>
      <c r="I1" s="2"/>
      <c r="J1" s="2"/>
      <c r="K1" s="2"/>
      <c r="L1" s="2"/>
      <c r="M1" s="116"/>
    </row>
    <row r="2" spans="1:16" s="4" customFormat="1" ht="16" x14ac:dyDescent="0.2">
      <c r="A2" s="47" t="s">
        <v>117</v>
      </c>
      <c r="B2" s="2"/>
      <c r="C2" s="45"/>
      <c r="D2" s="174" t="s">
        <v>76</v>
      </c>
      <c r="E2" s="175"/>
      <c r="F2" s="175"/>
      <c r="G2" s="175"/>
      <c r="H2" s="175"/>
      <c r="I2" s="176"/>
      <c r="J2" s="176"/>
      <c r="K2" s="176"/>
      <c r="L2" s="176"/>
      <c r="M2" s="177"/>
    </row>
    <row r="3" spans="1:16" s="4" customFormat="1" x14ac:dyDescent="0.15">
      <c r="A3" s="6" t="s">
        <v>2</v>
      </c>
      <c r="B3" s="48"/>
      <c r="C3" s="117" t="s">
        <v>77</v>
      </c>
      <c r="D3" s="7">
        <v>2017</v>
      </c>
      <c r="E3" s="118" t="s">
        <v>91</v>
      </c>
      <c r="F3" s="118" t="s">
        <v>92</v>
      </c>
      <c r="G3" s="118" t="s">
        <v>93</v>
      </c>
      <c r="H3" s="118" t="s">
        <v>94</v>
      </c>
      <c r="I3" s="118">
        <v>2018</v>
      </c>
      <c r="J3" s="118">
        <v>2019</v>
      </c>
      <c r="K3" s="118">
        <v>2020</v>
      </c>
      <c r="L3" s="118">
        <v>2021</v>
      </c>
      <c r="M3" s="113">
        <v>2022</v>
      </c>
    </row>
    <row r="4" spans="1:16" s="4" customFormat="1" ht="16" x14ac:dyDescent="0.2">
      <c r="C4" s="49"/>
      <c r="D4" s="49"/>
      <c r="E4" s="49"/>
      <c r="F4" s="49"/>
      <c r="G4" s="49"/>
      <c r="H4" s="49"/>
      <c r="M4" s="11"/>
    </row>
    <row r="5" spans="1:16" x14ac:dyDescent="0.15">
      <c r="A5" s="12" t="s">
        <v>85</v>
      </c>
      <c r="B5" s="119"/>
      <c r="C5" s="50"/>
      <c r="D5" s="142"/>
      <c r="E5" s="142"/>
      <c r="F5" s="142"/>
      <c r="G5" s="142"/>
      <c r="H5" s="142"/>
      <c r="I5" s="118"/>
      <c r="J5" s="118"/>
      <c r="K5" s="118"/>
      <c r="L5" s="118"/>
      <c r="M5" s="113"/>
    </row>
    <row r="6" spans="1:16" s="46" customFormat="1" x14ac:dyDescent="0.15">
      <c r="A6" s="160" t="s">
        <v>89</v>
      </c>
      <c r="B6" s="161"/>
      <c r="C6" s="126"/>
      <c r="D6" s="129"/>
      <c r="E6" s="129"/>
      <c r="F6" s="129"/>
      <c r="G6" s="129"/>
      <c r="H6" s="129"/>
      <c r="I6" s="122"/>
      <c r="J6" s="122"/>
      <c r="K6" s="122"/>
      <c r="L6" s="122"/>
      <c r="M6" s="122"/>
    </row>
    <row r="7" spans="1:16" s="46" customFormat="1" x14ac:dyDescent="0.15">
      <c r="A7" s="16"/>
      <c r="B7" s="52" t="s">
        <v>127</v>
      </c>
      <c r="C7" s="123" t="s">
        <v>86</v>
      </c>
      <c r="D7" s="121">
        <v>900000</v>
      </c>
      <c r="E7" s="121">
        <f>D7-E8</f>
        <v>789553.2582618153</v>
      </c>
      <c r="F7" s="121">
        <f>E7-F8</f>
        <v>649125.14060841012</v>
      </c>
      <c r="G7" s="121">
        <f>F7-G8</f>
        <v>470577.03753783496</v>
      </c>
      <c r="H7" s="121">
        <f>G7-H8</f>
        <v>199242.59690099157</v>
      </c>
      <c r="I7" s="121">
        <v>900000</v>
      </c>
      <c r="J7" s="121">
        <v>0</v>
      </c>
      <c r="K7" s="121">
        <v>0</v>
      </c>
      <c r="L7" s="121">
        <v>0</v>
      </c>
      <c r="M7" s="121"/>
    </row>
    <row r="8" spans="1:16" s="46" customFormat="1" x14ac:dyDescent="0.15">
      <c r="A8" s="16"/>
      <c r="B8" s="52" t="s">
        <v>116</v>
      </c>
      <c r="C8" s="123" t="s">
        <v>19</v>
      </c>
      <c r="D8" s="129"/>
      <c r="E8" s="135">
        <f>E9*1000000/E10</f>
        <v>110446.74173818469</v>
      </c>
      <c r="F8" s="134">
        <f>F9*1000000/F10</f>
        <v>140428.11765340515</v>
      </c>
      <c r="G8" s="134">
        <f>G9*1000000/G10</f>
        <v>178548.10307057516</v>
      </c>
      <c r="H8" s="134">
        <f>H9*1000000/H10</f>
        <v>271334.44063684338</v>
      </c>
      <c r="I8" s="134">
        <f>I9*1000000/I10</f>
        <v>762440.57249865681</v>
      </c>
      <c r="J8" s="135">
        <f>J9/J10*1000000</f>
        <v>2731275.9993554959</v>
      </c>
      <c r="K8" s="135">
        <f>K9/K10*1000000</f>
        <v>6759914.8583197109</v>
      </c>
      <c r="L8" s="135">
        <f>L9/L10*1000000</f>
        <v>3903854.734534367</v>
      </c>
      <c r="M8" s="135">
        <f>M9/M10*1000000</f>
        <v>2705374.0364063527</v>
      </c>
    </row>
    <row r="9" spans="1:16" s="46" customFormat="1" x14ac:dyDescent="0.15">
      <c r="A9" s="16"/>
      <c r="B9" s="52" t="s">
        <v>95</v>
      </c>
      <c r="C9" s="123" t="s">
        <v>87</v>
      </c>
      <c r="D9" s="129"/>
      <c r="E9" s="136">
        <f t="shared" ref="E9:M9" si="0">E18*E22*1000</f>
        <v>779.50705695477745</v>
      </c>
      <c r="F9" s="136">
        <f t="shared" si="0"/>
        <v>1184.5945581829769</v>
      </c>
      <c r="G9" s="136">
        <f t="shared" si="0"/>
        <v>1800.194436672215</v>
      </c>
      <c r="H9" s="136">
        <f t="shared" si="0"/>
        <v>2735.7039481900297</v>
      </c>
      <c r="I9" s="136">
        <f t="shared" si="0"/>
        <v>6500</v>
      </c>
      <c r="J9" s="136">
        <f t="shared" si="0"/>
        <v>33600</v>
      </c>
      <c r="K9" s="136">
        <f t="shared" si="0"/>
        <v>120000</v>
      </c>
      <c r="L9" s="136">
        <f t="shared" si="0"/>
        <v>100000</v>
      </c>
      <c r="M9" s="136">
        <f t="shared" si="0"/>
        <v>100000</v>
      </c>
    </row>
    <row r="10" spans="1:16" s="46" customFormat="1" x14ac:dyDescent="0.15">
      <c r="A10" s="16" t="s">
        <v>3</v>
      </c>
      <c r="B10" s="162"/>
      <c r="C10" s="123" t="s">
        <v>88</v>
      </c>
      <c r="D10" s="129"/>
      <c r="E10" s="135">
        <f>AVERAGE(Arbitrage!H6:J6)</f>
        <v>7057.7641738188004</v>
      </c>
      <c r="F10" s="134">
        <f>AVERAGE(Arbitrage!K6:M6)</f>
        <v>8435.5937968684466</v>
      </c>
      <c r="G10" s="134">
        <f>AVERAGE(Arbitrage!N6:P6)</f>
        <v>10082.405837493818</v>
      </c>
      <c r="H10" s="134">
        <f>G10</f>
        <v>10082.405837493818</v>
      </c>
      <c r="I10" s="134">
        <f>AVERAGE(Arbitrage!H6:P6)</f>
        <v>8525.2546027270218</v>
      </c>
      <c r="J10" s="137">
        <f>I10*$I$11</f>
        <v>12301.942391735092</v>
      </c>
      <c r="K10" s="137">
        <f t="shared" ref="K10:M10" si="1">J10*$I$11</f>
        <v>17751.702871273737</v>
      </c>
      <c r="L10" s="137">
        <f t="shared" si="1"/>
        <v>25615.707243248005</v>
      </c>
      <c r="M10" s="137">
        <f t="shared" si="1"/>
        <v>36963.46555200687</v>
      </c>
    </row>
    <row r="11" spans="1:16" s="132" customFormat="1" x14ac:dyDescent="0.15">
      <c r="A11" s="163"/>
      <c r="B11" s="120" t="s">
        <v>90</v>
      </c>
      <c r="C11" s="130" t="s">
        <v>6</v>
      </c>
      <c r="D11" s="131"/>
      <c r="E11" s="131"/>
      <c r="F11" s="131"/>
      <c r="G11" s="131"/>
      <c r="H11" s="131"/>
      <c r="I11" s="151">
        <v>1.4430000000000001</v>
      </c>
      <c r="J11" s="133"/>
      <c r="K11" s="133"/>
      <c r="L11" s="133"/>
      <c r="M11" s="133"/>
    </row>
    <row r="12" spans="1:16" s="46" customFormat="1" x14ac:dyDescent="0.15">
      <c r="A12" s="16"/>
      <c r="B12" s="162"/>
      <c r="C12" s="123"/>
      <c r="D12" s="129"/>
      <c r="E12" s="129"/>
      <c r="F12" s="129"/>
      <c r="G12" s="129"/>
      <c r="H12" s="129"/>
      <c r="I12" s="122"/>
      <c r="J12" s="122"/>
      <c r="K12" s="122"/>
      <c r="L12" s="122"/>
      <c r="M12" s="122"/>
    </row>
    <row r="13" spans="1:16" outlineLevel="1" x14ac:dyDescent="0.15">
      <c r="A13" s="16" t="s">
        <v>78</v>
      </c>
      <c r="B13" s="52"/>
      <c r="C13" s="127" t="s">
        <v>79</v>
      </c>
      <c r="D13" s="121">
        <v>500000</v>
      </c>
      <c r="E13" s="121">
        <v>500000</v>
      </c>
      <c r="F13" s="121">
        <v>500000</v>
      </c>
      <c r="G13" s="121">
        <v>500000</v>
      </c>
      <c r="H13" s="121">
        <v>500000</v>
      </c>
      <c r="I13" s="124">
        <v>500000</v>
      </c>
      <c r="J13" s="121">
        <v>500000</v>
      </c>
      <c r="K13" s="121">
        <v>500000</v>
      </c>
      <c r="L13" s="121">
        <v>500000</v>
      </c>
      <c r="M13" s="121">
        <v>500000</v>
      </c>
    </row>
    <row r="14" spans="1:16" outlineLevel="1" x14ac:dyDescent="0.15">
      <c r="A14" s="16" t="s">
        <v>80</v>
      </c>
      <c r="B14" s="52"/>
      <c r="C14" s="127" t="s">
        <v>79</v>
      </c>
      <c r="D14" s="124">
        <v>3</v>
      </c>
      <c r="E14" s="124">
        <f>($I$14/$D$14)^(0.25)*D14</f>
        <v>4.559014113909555</v>
      </c>
      <c r="F14" s="124">
        <f t="shared" ref="F14:H14" si="2">($I$14/$D$14)^(0.25)*E14</f>
        <v>6.9282032302755088</v>
      </c>
      <c r="G14" s="124">
        <f t="shared" si="2"/>
        <v>10.528592103619939</v>
      </c>
      <c r="H14" s="124">
        <f t="shared" si="2"/>
        <v>15.999999999999998</v>
      </c>
      <c r="I14" s="121">
        <v>16</v>
      </c>
      <c r="J14" s="121">
        <v>100</v>
      </c>
      <c r="K14" s="121">
        <v>500</v>
      </c>
      <c r="L14" s="121">
        <v>1000</v>
      </c>
      <c r="M14" s="121">
        <v>2000</v>
      </c>
    </row>
    <row r="15" spans="1:16" s="25" customFormat="1" outlineLevel="1" x14ac:dyDescent="0.15">
      <c r="A15" s="57" t="s">
        <v>110</v>
      </c>
      <c r="B15" s="52"/>
      <c r="C15" s="127" t="s">
        <v>6</v>
      </c>
      <c r="D15" s="144">
        <f>(M14/D14)^(1/5)-1</f>
        <v>2.6709777158498529</v>
      </c>
      <c r="E15" s="145"/>
      <c r="F15" s="145"/>
      <c r="G15" s="145"/>
      <c r="H15" s="145"/>
      <c r="I15" s="146"/>
      <c r="J15" s="147"/>
      <c r="K15" s="147"/>
      <c r="L15" s="147"/>
      <c r="M15" s="147"/>
    </row>
    <row r="16" spans="1:16" s="25" customFormat="1" outlineLevel="1" x14ac:dyDescent="0.15">
      <c r="A16" s="16"/>
      <c r="B16" s="120" t="s">
        <v>81</v>
      </c>
      <c r="C16" s="127" t="s">
        <v>6</v>
      </c>
      <c r="D16" s="148">
        <f>D14/(D13)</f>
        <v>6.0000000000000002E-6</v>
      </c>
      <c r="E16" s="148">
        <f t="shared" ref="E16:H16" si="3">E14/(E13)</f>
        <v>9.1180282278191094E-6</v>
      </c>
      <c r="F16" s="148">
        <f t="shared" si="3"/>
        <v>1.3856406460551017E-5</v>
      </c>
      <c r="G16" s="148">
        <f t="shared" si="3"/>
        <v>2.1057184207239877E-5</v>
      </c>
      <c r="H16" s="148">
        <f t="shared" si="3"/>
        <v>3.1999999999999999E-5</v>
      </c>
      <c r="I16" s="148">
        <f>I14/(I13)</f>
        <v>3.1999999999999999E-5</v>
      </c>
      <c r="J16" s="149">
        <f t="shared" ref="J16:M16" si="4">J14/(J13)</f>
        <v>2.0000000000000001E-4</v>
      </c>
      <c r="K16" s="149">
        <f t="shared" si="4"/>
        <v>1E-3</v>
      </c>
      <c r="L16" s="149">
        <f t="shared" si="4"/>
        <v>2E-3</v>
      </c>
      <c r="M16" s="149">
        <f t="shared" si="4"/>
        <v>4.0000000000000001E-3</v>
      </c>
      <c r="N16" s="150"/>
      <c r="O16" s="150"/>
      <c r="P16" s="150"/>
    </row>
    <row r="17" spans="1:13" outlineLevel="1" x14ac:dyDescent="0.15">
      <c r="A17" s="16"/>
      <c r="B17" s="52"/>
      <c r="C17" s="127"/>
      <c r="D17" s="105"/>
      <c r="E17" s="105"/>
      <c r="F17" s="105"/>
      <c r="G17" s="105"/>
      <c r="H17" s="105"/>
      <c r="I17" s="122"/>
      <c r="J17" s="122"/>
      <c r="K17" s="122"/>
      <c r="L17" s="122"/>
      <c r="M17" s="122"/>
    </row>
    <row r="18" spans="1:13" outlineLevel="1" x14ac:dyDescent="0.15">
      <c r="A18" s="16" t="s">
        <v>126</v>
      </c>
      <c r="B18" s="52"/>
      <c r="C18" s="127" t="s">
        <v>79</v>
      </c>
      <c r="D18" s="121">
        <f>D14</f>
        <v>3</v>
      </c>
      <c r="E18" s="124">
        <f>E14-D14</f>
        <v>1.559014113909555</v>
      </c>
      <c r="F18" s="124">
        <f>F14-E14</f>
        <v>2.3691891163659538</v>
      </c>
      <c r="G18" s="124">
        <f t="shared" ref="G18:H18" si="5">G14-F14</f>
        <v>3.6003888733444303</v>
      </c>
      <c r="H18" s="124">
        <f t="shared" si="5"/>
        <v>5.4714078963800592</v>
      </c>
      <c r="I18" s="124">
        <f>I14-D14</f>
        <v>13</v>
      </c>
      <c r="J18" s="121">
        <f>J14-I14</f>
        <v>84</v>
      </c>
      <c r="K18" s="121">
        <f>K14-J14</f>
        <v>400</v>
      </c>
      <c r="L18" s="121">
        <f>L14-K14</f>
        <v>500</v>
      </c>
      <c r="M18" s="121">
        <f>M14-L14</f>
        <v>1000</v>
      </c>
    </row>
    <row r="19" spans="1:13" outlineLevel="1" x14ac:dyDescent="0.15">
      <c r="A19" s="57" t="s">
        <v>34</v>
      </c>
      <c r="B19" s="52"/>
      <c r="C19" s="127" t="s">
        <v>6</v>
      </c>
      <c r="D19" s="144">
        <f>(M18/D18)^(1/5)-1</f>
        <v>2.1957717183806094</v>
      </c>
      <c r="E19" s="143"/>
      <c r="F19" s="143"/>
      <c r="G19" s="143"/>
      <c r="H19" s="143"/>
      <c r="I19" s="46"/>
      <c r="J19" s="140"/>
      <c r="K19" s="140"/>
      <c r="L19" s="140"/>
      <c r="M19" s="140"/>
    </row>
    <row r="20" spans="1:13" outlineLevel="1" x14ac:dyDescent="0.15">
      <c r="A20" s="16" t="s">
        <v>82</v>
      </c>
      <c r="B20" s="52"/>
      <c r="C20" s="127" t="s">
        <v>83</v>
      </c>
      <c r="D20" s="141"/>
      <c r="E20" s="138">
        <f>E18/365*1000</f>
        <v>4.2712715449576848</v>
      </c>
      <c r="F20" s="138">
        <f>F18/365*1000</f>
        <v>6.4909290859341198</v>
      </c>
      <c r="G20" s="138">
        <f>G18/365*1000</f>
        <v>9.8640791050532322</v>
      </c>
      <c r="H20" s="138">
        <f>H18/365*1000</f>
        <v>14.990158620219342</v>
      </c>
      <c r="I20" s="138">
        <f>I18/365*1000</f>
        <v>35.61643835616438</v>
      </c>
      <c r="J20" s="139">
        <f t="shared" ref="J20:M20" si="6">J18/365*1000</f>
        <v>230.13698630136986</v>
      </c>
      <c r="K20" s="139">
        <f t="shared" si="6"/>
        <v>1095.8904109589041</v>
      </c>
      <c r="L20" s="139">
        <f t="shared" si="6"/>
        <v>1369.8630136986301</v>
      </c>
      <c r="M20" s="139">
        <f t="shared" si="6"/>
        <v>2739.7260273972602</v>
      </c>
    </row>
    <row r="21" spans="1:13" outlineLevel="1" x14ac:dyDescent="0.15">
      <c r="A21" s="16"/>
      <c r="B21" s="52"/>
      <c r="C21" s="127"/>
      <c r="D21" s="105"/>
      <c r="E21" s="105"/>
      <c r="F21" s="105"/>
      <c r="G21" s="105"/>
      <c r="H21" s="105"/>
      <c r="I21" s="122"/>
      <c r="J21" s="122"/>
      <c r="K21" s="122"/>
      <c r="L21" s="122"/>
      <c r="M21" s="122"/>
    </row>
    <row r="22" spans="1:13" outlineLevel="1" x14ac:dyDescent="0.15">
      <c r="A22" s="164" t="s">
        <v>84</v>
      </c>
      <c r="B22" s="107"/>
      <c r="C22" s="128" t="s">
        <v>6</v>
      </c>
      <c r="D22" s="125"/>
      <c r="E22" s="125">
        <v>0.5</v>
      </c>
      <c r="F22" s="125">
        <v>0.5</v>
      </c>
      <c r="G22" s="125">
        <v>0.5</v>
      </c>
      <c r="H22" s="125">
        <v>0.5</v>
      </c>
      <c r="I22" s="125">
        <v>0.5</v>
      </c>
      <c r="J22" s="125">
        <v>0.4</v>
      </c>
      <c r="K22" s="125">
        <v>0.3</v>
      </c>
      <c r="L22" s="125">
        <v>0.2</v>
      </c>
      <c r="M22" s="125">
        <v>0.1</v>
      </c>
    </row>
  </sheetData>
  <mergeCells count="1">
    <mergeCell ref="D2:M2"/>
  </mergeCells>
  <conditionalFormatting sqref="B3 A2:C2 A4:XFD4 B1:XFD1">
    <cfRule type="cellIs" dxfId="9" priority="17" operator="lessThan">
      <formula>0</formula>
    </cfRule>
    <cfRule type="expression" dxfId="8" priority="18">
      <formula>"&lt;0"</formula>
    </cfRule>
  </conditionalFormatting>
  <conditionalFormatting sqref="A5">
    <cfRule type="cellIs" dxfId="7" priority="15" operator="lessThan">
      <formula>0</formula>
    </cfRule>
    <cfRule type="expression" dxfId="6" priority="16">
      <formula>"&lt;0"</formula>
    </cfRule>
  </conditionalFormatting>
  <conditionalFormatting sqref="B5">
    <cfRule type="cellIs" dxfId="5" priority="13" operator="lessThan">
      <formula>0</formula>
    </cfRule>
    <cfRule type="expression" dxfId="4" priority="14">
      <formula>"&lt;0"</formula>
    </cfRule>
  </conditionalFormatting>
  <conditionalFormatting sqref="A1">
    <cfRule type="cellIs" dxfId="3" priority="11" operator="lessThan">
      <formula>0</formula>
    </cfRule>
    <cfRule type="expression" dxfId="2" priority="12">
      <formula>"&lt;0"</formula>
    </cfRule>
  </conditionalFormatting>
  <conditionalFormatting sqref="A3">
    <cfRule type="cellIs" dxfId="1" priority="9" operator="lessThan">
      <formula>0</formula>
    </cfRule>
    <cfRule type="expression" dxfId="0" priority="10">
      <formula>"&lt;0"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61"/>
  <sheetViews>
    <sheetView zoomScale="85" zoomScaleNormal="85" zoomScalePageLayoutView="85" workbookViewId="0">
      <selection activeCell="A2" sqref="A2"/>
    </sheetView>
  </sheetViews>
  <sheetFormatPr baseColWidth="10" defaultColWidth="8.83203125" defaultRowHeight="12" x14ac:dyDescent="0.15"/>
  <cols>
    <col min="1" max="1" width="11.5" style="60" bestFit="1" customWidth="1"/>
    <col min="2" max="2" width="15.5" style="60" bestFit="1" customWidth="1"/>
    <col min="3" max="3" width="8.83203125" style="60"/>
    <col min="4" max="4" width="9.83203125" style="60" customWidth="1"/>
    <col min="5" max="5" width="8.83203125" style="60"/>
    <col min="6" max="6" width="19.83203125" style="60" bestFit="1" customWidth="1"/>
    <col min="7" max="22" width="8.83203125" style="60"/>
    <col min="23" max="23" width="14.33203125" style="60" customWidth="1"/>
    <col min="24" max="24" width="11.5" style="60" bestFit="1" customWidth="1"/>
    <col min="25" max="30" width="9" style="60" bestFit="1" customWidth="1"/>
    <col min="31" max="16384" width="8.83203125" style="60"/>
  </cols>
  <sheetData>
    <row r="1" spans="1:30" ht="14" x14ac:dyDescent="0.15">
      <c r="A1" s="7" t="s">
        <v>21</v>
      </c>
      <c r="B1" s="59" t="s">
        <v>22</v>
      </c>
      <c r="C1" s="59" t="s">
        <v>23</v>
      </c>
      <c r="D1" s="59" t="s">
        <v>24</v>
      </c>
      <c r="E1" s="59" t="s">
        <v>14</v>
      </c>
      <c r="W1" s="7" t="s">
        <v>25</v>
      </c>
      <c r="X1" s="61" t="s">
        <v>22</v>
      </c>
      <c r="Y1" s="61" t="s">
        <v>26</v>
      </c>
      <c r="Z1" s="61" t="s">
        <v>27</v>
      </c>
      <c r="AA1" s="61" t="s">
        <v>28</v>
      </c>
      <c r="AB1" s="61" t="s">
        <v>29</v>
      </c>
      <c r="AC1" s="61" t="s">
        <v>30</v>
      </c>
      <c r="AD1" s="61" t="s">
        <v>31</v>
      </c>
    </row>
    <row r="2" spans="1:30" x14ac:dyDescent="0.15">
      <c r="B2" s="62">
        <v>40377</v>
      </c>
      <c r="C2" s="63">
        <v>0</v>
      </c>
      <c r="D2" s="60">
        <v>0.09</v>
      </c>
      <c r="E2" s="60">
        <f>YEAR(B2)</f>
        <v>2010</v>
      </c>
      <c r="G2" s="60">
        <v>2011</v>
      </c>
      <c r="H2" s="60">
        <v>2012</v>
      </c>
      <c r="I2" s="60">
        <v>2013</v>
      </c>
      <c r="J2" s="60">
        <v>2014</v>
      </c>
      <c r="K2" s="60">
        <v>2015</v>
      </c>
      <c r="L2" s="60">
        <v>2016</v>
      </c>
      <c r="M2" s="60">
        <v>2017</v>
      </c>
      <c r="X2" s="64">
        <v>42550</v>
      </c>
      <c r="Y2" s="61">
        <v>117.300003</v>
      </c>
      <c r="Z2" s="61">
        <v>119.80999799999999</v>
      </c>
      <c r="AA2" s="61">
        <v>114.25</v>
      </c>
      <c r="AB2" s="61">
        <v>117</v>
      </c>
      <c r="AC2" s="61">
        <v>117</v>
      </c>
      <c r="AD2" s="61">
        <v>12800</v>
      </c>
    </row>
    <row r="3" spans="1:30" x14ac:dyDescent="0.15">
      <c r="B3" s="62">
        <v>40378</v>
      </c>
      <c r="C3" s="63">
        <v>0</v>
      </c>
      <c r="D3" s="60">
        <v>0.08</v>
      </c>
      <c r="E3" s="60">
        <f t="shared" ref="E3:E66" si="0">YEAR(B3)</f>
        <v>2010</v>
      </c>
      <c r="F3" s="60" t="s">
        <v>32</v>
      </c>
      <c r="G3" s="60">
        <f t="shared" ref="G3:M3" si="1">AVERAGEIF($E$2:$E$2544,G2,$D$2:$D$2544)</f>
        <v>5.6425205479452032</v>
      </c>
      <c r="H3" s="60">
        <f t="shared" si="1"/>
        <v>8.289153005464474</v>
      </c>
      <c r="I3" s="60">
        <f t="shared" si="1"/>
        <v>189.05687671232872</v>
      </c>
      <c r="J3" s="60">
        <f t="shared" si="1"/>
        <v>526.92413698630116</v>
      </c>
      <c r="K3" s="60">
        <f t="shared" si="1"/>
        <v>272.1782739726026</v>
      </c>
      <c r="L3" s="60">
        <f t="shared" si="1"/>
        <v>567.46827868852449</v>
      </c>
      <c r="M3" s="60">
        <f t="shared" si="1"/>
        <v>1496.148369565218</v>
      </c>
      <c r="X3" s="64">
        <v>42551</v>
      </c>
      <c r="Y3" s="61">
        <v>122.010002</v>
      </c>
      <c r="Z3" s="61">
        <v>125</v>
      </c>
      <c r="AA3" s="61">
        <v>118.150002</v>
      </c>
      <c r="AB3" s="61">
        <v>119.550003</v>
      </c>
      <c r="AC3" s="61">
        <v>119.550003</v>
      </c>
      <c r="AD3" s="61">
        <v>13700</v>
      </c>
    </row>
    <row r="4" spans="1:30" x14ac:dyDescent="0.15">
      <c r="B4" s="62">
        <v>40379</v>
      </c>
      <c r="C4" s="63">
        <v>0</v>
      </c>
      <c r="D4" s="60">
        <v>7.0000000000000007E-2</v>
      </c>
      <c r="E4" s="60">
        <f t="shared" si="0"/>
        <v>2010</v>
      </c>
      <c r="F4" s="60" t="s">
        <v>33</v>
      </c>
      <c r="G4" s="65"/>
      <c r="H4" s="65">
        <f t="shared" ref="H4:M4" si="2">H3/G3</f>
        <v>1.4690514522774891</v>
      </c>
      <c r="I4" s="65">
        <f t="shared" si="2"/>
        <v>22.807743636496564</v>
      </c>
      <c r="J4" s="65">
        <f t="shared" si="2"/>
        <v>2.7871196549389499</v>
      </c>
      <c r="K4" s="65">
        <f t="shared" si="2"/>
        <v>0.51654167055110367</v>
      </c>
      <c r="L4" s="65">
        <f t="shared" si="2"/>
        <v>2.0849139441072571</v>
      </c>
      <c r="M4" s="65">
        <f t="shared" si="2"/>
        <v>2.6365321653273122</v>
      </c>
      <c r="X4" s="64">
        <v>42552</v>
      </c>
      <c r="Y4" s="61">
        <v>119</v>
      </c>
      <c r="Z4" s="61">
        <v>119.75</v>
      </c>
      <c r="AA4" s="61">
        <v>116.699997</v>
      </c>
      <c r="AB4" s="61">
        <v>117.339996</v>
      </c>
      <c r="AC4" s="61">
        <v>117.339996</v>
      </c>
      <c r="AD4" s="61">
        <v>5900</v>
      </c>
    </row>
    <row r="5" spans="1:30" x14ac:dyDescent="0.15">
      <c r="B5" s="62">
        <v>40380</v>
      </c>
      <c r="C5" s="63">
        <v>0</v>
      </c>
      <c r="D5" s="60">
        <v>0.08</v>
      </c>
      <c r="E5" s="60">
        <f t="shared" si="0"/>
        <v>2010</v>
      </c>
      <c r="F5" s="60" t="s">
        <v>34</v>
      </c>
      <c r="G5" s="65">
        <f>PRODUCT(G4:M4)^(1/7)</f>
        <v>2.2192922780752085</v>
      </c>
      <c r="X5" s="64">
        <v>42556</v>
      </c>
      <c r="Y5" s="61">
        <v>116.150002</v>
      </c>
      <c r="Z5" s="61">
        <v>119</v>
      </c>
      <c r="AA5" s="61">
        <v>110</v>
      </c>
      <c r="AB5" s="61">
        <v>114</v>
      </c>
      <c r="AC5" s="61">
        <v>114</v>
      </c>
      <c r="AD5" s="61">
        <v>7800</v>
      </c>
    </row>
    <row r="6" spans="1:30" x14ac:dyDescent="0.15">
      <c r="B6" s="62">
        <v>40381</v>
      </c>
      <c r="C6" s="63">
        <v>0</v>
      </c>
      <c r="D6" s="60">
        <v>0.05</v>
      </c>
      <c r="E6" s="60">
        <f t="shared" si="0"/>
        <v>2010</v>
      </c>
      <c r="F6" s="60" t="s">
        <v>17</v>
      </c>
      <c r="G6" s="60">
        <v>0.65</v>
      </c>
      <c r="X6" s="64">
        <v>42557</v>
      </c>
      <c r="Y6" s="61">
        <v>114</v>
      </c>
      <c r="Z6" s="61">
        <v>119</v>
      </c>
      <c r="AA6" s="61">
        <v>113</v>
      </c>
      <c r="AB6" s="61">
        <v>117</v>
      </c>
      <c r="AC6" s="61">
        <v>117</v>
      </c>
      <c r="AD6" s="61">
        <v>7700</v>
      </c>
    </row>
    <row r="7" spans="1:30" x14ac:dyDescent="0.15">
      <c r="B7" s="62">
        <v>40382</v>
      </c>
      <c r="C7" s="63">
        <v>0</v>
      </c>
      <c r="D7" s="60">
        <v>0.06</v>
      </c>
      <c r="E7" s="60">
        <f t="shared" si="0"/>
        <v>2010</v>
      </c>
      <c r="X7" s="64">
        <v>42558</v>
      </c>
      <c r="Y7" s="61">
        <v>117.199997</v>
      </c>
      <c r="Z7" s="61">
        <v>117.199997</v>
      </c>
      <c r="AA7" s="61">
        <v>110</v>
      </c>
      <c r="AB7" s="61">
        <v>113.5</v>
      </c>
      <c r="AC7" s="61">
        <v>113.5</v>
      </c>
      <c r="AD7" s="61">
        <v>8300</v>
      </c>
    </row>
    <row r="8" spans="1:30" x14ac:dyDescent="0.15">
      <c r="B8" s="62">
        <v>40383</v>
      </c>
      <c r="C8" s="63">
        <v>0</v>
      </c>
      <c r="D8" s="60">
        <v>0.05</v>
      </c>
      <c r="E8" s="60">
        <f t="shared" si="0"/>
        <v>2010</v>
      </c>
      <c r="X8" s="64">
        <v>42559</v>
      </c>
      <c r="Y8" s="61">
        <v>122.5</v>
      </c>
      <c r="Z8" s="61">
        <v>123</v>
      </c>
      <c r="AA8" s="61">
        <v>118.5</v>
      </c>
      <c r="AB8" s="61">
        <v>119.599998</v>
      </c>
      <c r="AC8" s="61">
        <v>119.599998</v>
      </c>
      <c r="AD8" s="61">
        <v>12700</v>
      </c>
    </row>
    <row r="9" spans="1:30" x14ac:dyDescent="0.15">
      <c r="B9" s="62">
        <v>40384</v>
      </c>
      <c r="C9" s="63">
        <v>0</v>
      </c>
      <c r="D9" s="60">
        <v>0.05</v>
      </c>
      <c r="E9" s="60">
        <f t="shared" si="0"/>
        <v>2010</v>
      </c>
      <c r="X9" s="64">
        <v>42562</v>
      </c>
      <c r="Y9" s="61">
        <v>121.099998</v>
      </c>
      <c r="Z9" s="61">
        <v>121.099998</v>
      </c>
      <c r="AA9" s="61">
        <v>118.099998</v>
      </c>
      <c r="AB9" s="61">
        <v>120.5</v>
      </c>
      <c r="AC9" s="61">
        <v>120.5</v>
      </c>
      <c r="AD9" s="61">
        <v>11500</v>
      </c>
    </row>
    <row r="10" spans="1:30" x14ac:dyDescent="0.15">
      <c r="B10" s="62">
        <v>40385</v>
      </c>
      <c r="C10" s="63">
        <v>0</v>
      </c>
      <c r="D10" s="60">
        <v>0.06</v>
      </c>
      <c r="E10" s="60">
        <f t="shared" si="0"/>
        <v>2010</v>
      </c>
      <c r="X10" s="64">
        <v>42563</v>
      </c>
      <c r="Y10" s="61">
        <v>118.599998</v>
      </c>
      <c r="Z10" s="61">
        <v>120.449997</v>
      </c>
      <c r="AA10" s="61">
        <v>118.199997</v>
      </c>
      <c r="AB10" s="61">
        <v>119</v>
      </c>
      <c r="AC10" s="61">
        <v>119</v>
      </c>
      <c r="AD10" s="61">
        <v>7700</v>
      </c>
    </row>
    <row r="11" spans="1:30" x14ac:dyDescent="0.15">
      <c r="B11" s="62">
        <v>40386</v>
      </c>
      <c r="C11" s="63">
        <v>0</v>
      </c>
      <c r="D11" s="60">
        <v>0.06</v>
      </c>
      <c r="E11" s="60">
        <f t="shared" si="0"/>
        <v>2010</v>
      </c>
      <c r="X11" s="64">
        <v>42564</v>
      </c>
      <c r="Y11" s="61">
        <v>120</v>
      </c>
      <c r="Z11" s="61">
        <v>120</v>
      </c>
      <c r="AA11" s="61">
        <v>117.5</v>
      </c>
      <c r="AB11" s="61">
        <v>120</v>
      </c>
      <c r="AC11" s="61">
        <v>120</v>
      </c>
      <c r="AD11" s="61">
        <v>5900</v>
      </c>
    </row>
    <row r="12" spans="1:30" x14ac:dyDescent="0.15">
      <c r="B12" s="62">
        <v>40387</v>
      </c>
      <c r="C12" s="63">
        <v>0</v>
      </c>
      <c r="D12" s="60">
        <v>0.06</v>
      </c>
      <c r="E12" s="60">
        <f t="shared" si="0"/>
        <v>2010</v>
      </c>
      <c r="X12" s="64">
        <v>42565</v>
      </c>
      <c r="Y12" s="61">
        <v>120.349998</v>
      </c>
      <c r="Z12" s="61">
        <v>120.349998</v>
      </c>
      <c r="AA12" s="61">
        <v>116.25</v>
      </c>
      <c r="AB12" s="61">
        <v>119.5</v>
      </c>
      <c r="AC12" s="61">
        <v>119.5</v>
      </c>
      <c r="AD12" s="61">
        <v>4700</v>
      </c>
    </row>
    <row r="13" spans="1:30" x14ac:dyDescent="0.15">
      <c r="B13" s="62">
        <v>40388</v>
      </c>
      <c r="C13" s="63">
        <v>0</v>
      </c>
      <c r="D13" s="60">
        <v>7.0000000000000007E-2</v>
      </c>
      <c r="E13" s="60">
        <f t="shared" si="0"/>
        <v>2010</v>
      </c>
      <c r="X13" s="64">
        <v>42566</v>
      </c>
      <c r="Y13" s="61">
        <v>118.25</v>
      </c>
      <c r="Z13" s="61">
        <v>120.400002</v>
      </c>
      <c r="AA13" s="61">
        <v>118.25</v>
      </c>
      <c r="AB13" s="61">
        <v>120</v>
      </c>
      <c r="AC13" s="61">
        <v>120</v>
      </c>
      <c r="AD13" s="61">
        <v>4200</v>
      </c>
    </row>
    <row r="14" spans="1:30" x14ac:dyDescent="0.15">
      <c r="B14" s="62">
        <v>40389</v>
      </c>
      <c r="C14" s="63">
        <v>0</v>
      </c>
      <c r="D14" s="60">
        <v>0.06</v>
      </c>
      <c r="E14" s="60">
        <f t="shared" si="0"/>
        <v>2010</v>
      </c>
      <c r="X14" s="64">
        <v>42569</v>
      </c>
      <c r="Y14" s="61">
        <v>119.5</v>
      </c>
      <c r="Z14" s="61">
        <v>121</v>
      </c>
      <c r="AA14" s="61">
        <v>117.5</v>
      </c>
      <c r="AB14" s="61">
        <v>117.5</v>
      </c>
      <c r="AC14" s="61">
        <v>117.5</v>
      </c>
      <c r="AD14" s="61">
        <v>7000</v>
      </c>
    </row>
    <row r="15" spans="1:30" x14ac:dyDescent="0.15">
      <c r="B15" s="62">
        <v>40390</v>
      </c>
      <c r="C15" s="63">
        <v>0</v>
      </c>
      <c r="D15" s="60">
        <v>7.0000000000000007E-2</v>
      </c>
      <c r="E15" s="60">
        <f t="shared" si="0"/>
        <v>2010</v>
      </c>
      <c r="X15" s="64">
        <v>42570</v>
      </c>
      <c r="Y15" s="61">
        <v>116</v>
      </c>
      <c r="Z15" s="61">
        <v>116.5</v>
      </c>
      <c r="AA15" s="61">
        <v>103.5</v>
      </c>
      <c r="AB15" s="61">
        <v>103.5</v>
      </c>
      <c r="AC15" s="61">
        <v>103.5</v>
      </c>
      <c r="AD15" s="61">
        <v>18500</v>
      </c>
    </row>
    <row r="16" spans="1:30" x14ac:dyDescent="0.15">
      <c r="B16" s="62">
        <v>40391</v>
      </c>
      <c r="C16" s="63">
        <v>0</v>
      </c>
      <c r="D16" s="60">
        <v>0.06</v>
      </c>
      <c r="E16" s="60">
        <f t="shared" si="0"/>
        <v>2010</v>
      </c>
      <c r="X16" s="64">
        <v>42571</v>
      </c>
      <c r="Y16" s="61">
        <v>108</v>
      </c>
      <c r="Z16" s="61">
        <v>111</v>
      </c>
      <c r="AA16" s="61">
        <v>102</v>
      </c>
      <c r="AB16" s="61">
        <v>105</v>
      </c>
      <c r="AC16" s="61">
        <v>105</v>
      </c>
      <c r="AD16" s="61">
        <v>8200</v>
      </c>
    </row>
    <row r="17" spans="2:30" x14ac:dyDescent="0.15">
      <c r="B17" s="62">
        <v>40392</v>
      </c>
      <c r="C17" s="63">
        <v>0</v>
      </c>
      <c r="D17" s="60">
        <v>0.06</v>
      </c>
      <c r="E17" s="60">
        <f t="shared" si="0"/>
        <v>2010</v>
      </c>
      <c r="X17" s="64">
        <v>42572</v>
      </c>
      <c r="Y17" s="61">
        <v>105</v>
      </c>
      <c r="Z17" s="61">
        <v>107.099998</v>
      </c>
      <c r="AA17" s="61">
        <v>102.5</v>
      </c>
      <c r="AB17" s="61">
        <v>106</v>
      </c>
      <c r="AC17" s="61">
        <v>106</v>
      </c>
      <c r="AD17" s="61">
        <v>2600</v>
      </c>
    </row>
    <row r="18" spans="2:30" x14ac:dyDescent="0.15">
      <c r="B18" s="62">
        <v>40393</v>
      </c>
      <c r="C18" s="63">
        <v>0</v>
      </c>
      <c r="D18" s="60">
        <v>0.06</v>
      </c>
      <c r="E18" s="60">
        <f t="shared" si="0"/>
        <v>2010</v>
      </c>
      <c r="X18" s="64">
        <v>42573</v>
      </c>
      <c r="Y18" s="61">
        <v>106</v>
      </c>
      <c r="Z18" s="61">
        <v>108</v>
      </c>
      <c r="AA18" s="61">
        <v>104</v>
      </c>
      <c r="AB18" s="61">
        <v>105</v>
      </c>
      <c r="AC18" s="61">
        <v>105</v>
      </c>
      <c r="AD18" s="61">
        <v>3000</v>
      </c>
    </row>
    <row r="19" spans="2:30" x14ac:dyDescent="0.15">
      <c r="B19" s="62">
        <v>40394</v>
      </c>
      <c r="C19" s="63">
        <v>0</v>
      </c>
      <c r="D19" s="60">
        <v>0.06</v>
      </c>
      <c r="E19" s="60">
        <f t="shared" si="0"/>
        <v>2010</v>
      </c>
      <c r="X19" s="64">
        <v>42576</v>
      </c>
      <c r="Y19" s="61">
        <v>105.25</v>
      </c>
      <c r="Z19" s="61">
        <v>105.25</v>
      </c>
      <c r="AA19" s="61">
        <v>101.25</v>
      </c>
      <c r="AB19" s="61">
        <v>104</v>
      </c>
      <c r="AC19" s="61">
        <v>104</v>
      </c>
      <c r="AD19" s="61">
        <v>6600</v>
      </c>
    </row>
    <row r="20" spans="2:30" x14ac:dyDescent="0.15">
      <c r="B20" s="62">
        <v>40395</v>
      </c>
      <c r="C20" s="63">
        <v>0</v>
      </c>
      <c r="D20" s="60">
        <v>0.06</v>
      </c>
      <c r="E20" s="60">
        <f t="shared" si="0"/>
        <v>2010</v>
      </c>
      <c r="X20" s="64">
        <v>42577</v>
      </c>
      <c r="Y20" s="61">
        <v>101.349998</v>
      </c>
      <c r="Z20" s="61">
        <v>104.5</v>
      </c>
      <c r="AA20" s="61">
        <v>101.099998</v>
      </c>
      <c r="AB20" s="61">
        <v>104.5</v>
      </c>
      <c r="AC20" s="61">
        <v>104.5</v>
      </c>
      <c r="AD20" s="61">
        <v>2600</v>
      </c>
    </row>
    <row r="21" spans="2:30" x14ac:dyDescent="0.15">
      <c r="B21" s="62">
        <v>40396</v>
      </c>
      <c r="C21" s="63">
        <v>0</v>
      </c>
      <c r="D21" s="60">
        <v>0.06</v>
      </c>
      <c r="E21" s="60">
        <f t="shared" si="0"/>
        <v>2010</v>
      </c>
      <c r="X21" s="64">
        <v>42578</v>
      </c>
      <c r="Y21" s="61">
        <v>104.5</v>
      </c>
      <c r="Z21" s="61">
        <v>104.5</v>
      </c>
      <c r="AA21" s="61">
        <v>100</v>
      </c>
      <c r="AB21" s="61">
        <v>100</v>
      </c>
      <c r="AC21" s="61">
        <v>100</v>
      </c>
      <c r="AD21" s="61">
        <v>4000</v>
      </c>
    </row>
    <row r="22" spans="2:30" x14ac:dyDescent="0.15">
      <c r="B22" s="62">
        <v>40397</v>
      </c>
      <c r="C22" s="63">
        <v>0</v>
      </c>
      <c r="D22" s="60">
        <v>0.06</v>
      </c>
      <c r="E22" s="60">
        <f t="shared" si="0"/>
        <v>2010</v>
      </c>
      <c r="X22" s="64">
        <v>42579</v>
      </c>
      <c r="Y22" s="61">
        <v>101</v>
      </c>
      <c r="Z22" s="61">
        <v>101</v>
      </c>
      <c r="AA22" s="61">
        <v>86</v>
      </c>
      <c r="AB22" s="61">
        <v>94.650002000000001</v>
      </c>
      <c r="AC22" s="61">
        <v>94.650002000000001</v>
      </c>
      <c r="AD22" s="61">
        <v>26200</v>
      </c>
    </row>
    <row r="23" spans="2:30" x14ac:dyDescent="0.15">
      <c r="B23" s="62">
        <v>40398</v>
      </c>
      <c r="C23" s="63">
        <v>0</v>
      </c>
      <c r="D23" s="60">
        <v>0.06</v>
      </c>
      <c r="E23" s="60">
        <f t="shared" si="0"/>
        <v>2010</v>
      </c>
      <c r="X23" s="64">
        <v>42580</v>
      </c>
      <c r="Y23" s="61">
        <v>95</v>
      </c>
      <c r="Z23" s="61">
        <v>95</v>
      </c>
      <c r="AA23" s="61">
        <v>88.160004000000001</v>
      </c>
      <c r="AB23" s="61">
        <v>95</v>
      </c>
      <c r="AC23" s="61">
        <v>95</v>
      </c>
      <c r="AD23" s="61">
        <v>8500</v>
      </c>
    </row>
    <row r="24" spans="2:30" x14ac:dyDescent="0.15">
      <c r="B24" s="62">
        <v>40399</v>
      </c>
      <c r="C24" s="63">
        <v>0</v>
      </c>
      <c r="D24" s="60">
        <v>7.0000000000000007E-2</v>
      </c>
      <c r="E24" s="60">
        <f t="shared" si="0"/>
        <v>2010</v>
      </c>
      <c r="X24" s="64">
        <v>42583</v>
      </c>
      <c r="Y24" s="61">
        <v>91</v>
      </c>
      <c r="Z24" s="61">
        <v>91</v>
      </c>
      <c r="AA24" s="61">
        <v>82</v>
      </c>
      <c r="AB24" s="61">
        <v>87</v>
      </c>
      <c r="AC24" s="61">
        <v>87</v>
      </c>
      <c r="AD24" s="61">
        <v>13600</v>
      </c>
    </row>
    <row r="25" spans="2:30" x14ac:dyDescent="0.15">
      <c r="B25" s="62">
        <v>40400</v>
      </c>
      <c r="C25" s="63">
        <v>0</v>
      </c>
      <c r="D25" s="60">
        <v>7.0000000000000007E-2</v>
      </c>
      <c r="E25" s="60">
        <f t="shared" si="0"/>
        <v>2010</v>
      </c>
      <c r="X25" s="64">
        <v>42584</v>
      </c>
      <c r="Y25" s="61">
        <v>86</v>
      </c>
      <c r="Z25" s="61">
        <v>86.300003000000004</v>
      </c>
      <c r="AA25" s="61">
        <v>80.150002000000001</v>
      </c>
      <c r="AB25" s="61">
        <v>82</v>
      </c>
      <c r="AC25" s="61">
        <v>82</v>
      </c>
      <c r="AD25" s="61">
        <v>15200</v>
      </c>
    </row>
    <row r="26" spans="2:30" x14ac:dyDescent="0.15">
      <c r="B26" s="62">
        <v>40401</v>
      </c>
      <c r="C26" s="63">
        <v>0</v>
      </c>
      <c r="D26" s="60">
        <v>7.0000000000000007E-2</v>
      </c>
      <c r="E26" s="60">
        <f t="shared" si="0"/>
        <v>2010</v>
      </c>
      <c r="X26" s="64">
        <v>42585</v>
      </c>
      <c r="Y26" s="61">
        <v>81</v>
      </c>
      <c r="Z26" s="61">
        <v>93</v>
      </c>
      <c r="AA26" s="61">
        <v>78.050003000000004</v>
      </c>
      <c r="AB26" s="61">
        <v>90</v>
      </c>
      <c r="AC26" s="61">
        <v>90</v>
      </c>
      <c r="AD26" s="61">
        <v>14800</v>
      </c>
    </row>
    <row r="27" spans="2:30" x14ac:dyDescent="0.15">
      <c r="B27" s="62">
        <v>40402</v>
      </c>
      <c r="C27" s="63">
        <v>0</v>
      </c>
      <c r="D27" s="60">
        <v>7.0000000000000007E-2</v>
      </c>
      <c r="E27" s="60">
        <f t="shared" si="0"/>
        <v>2010</v>
      </c>
      <c r="X27" s="64">
        <v>42586</v>
      </c>
      <c r="Y27" s="61">
        <v>95</v>
      </c>
      <c r="Z27" s="61">
        <v>99.879997000000003</v>
      </c>
      <c r="AA27" s="61">
        <v>95</v>
      </c>
      <c r="AB27" s="61">
        <v>97.5</v>
      </c>
      <c r="AC27" s="61">
        <v>97.5</v>
      </c>
      <c r="AD27" s="61">
        <v>11000</v>
      </c>
    </row>
    <row r="28" spans="2:30" x14ac:dyDescent="0.15">
      <c r="B28" s="62">
        <v>40403</v>
      </c>
      <c r="C28" s="63">
        <v>0</v>
      </c>
      <c r="D28" s="60">
        <v>0.06</v>
      </c>
      <c r="E28" s="60">
        <f t="shared" si="0"/>
        <v>2010</v>
      </c>
      <c r="X28" s="64">
        <v>42587</v>
      </c>
      <c r="Y28" s="61">
        <v>97.989998</v>
      </c>
      <c r="Z28" s="61">
        <v>98.900002000000001</v>
      </c>
      <c r="AA28" s="61">
        <v>89.199996999999996</v>
      </c>
      <c r="AB28" s="61">
        <v>90</v>
      </c>
      <c r="AC28" s="61">
        <v>90</v>
      </c>
      <c r="AD28" s="61">
        <v>6000</v>
      </c>
    </row>
    <row r="29" spans="2:30" x14ac:dyDescent="0.15">
      <c r="B29" s="62">
        <v>40404</v>
      </c>
      <c r="C29" s="63">
        <v>0</v>
      </c>
      <c r="D29" s="60">
        <v>7.0000000000000007E-2</v>
      </c>
      <c r="E29" s="60">
        <f t="shared" si="0"/>
        <v>2010</v>
      </c>
      <c r="X29" s="64">
        <v>42590</v>
      </c>
      <c r="Y29" s="61">
        <v>92</v>
      </c>
      <c r="Z29" s="61">
        <v>95</v>
      </c>
      <c r="AA29" s="61">
        <v>91.300003000000004</v>
      </c>
      <c r="AB29" s="61">
        <v>92</v>
      </c>
      <c r="AC29" s="61">
        <v>92</v>
      </c>
      <c r="AD29" s="61">
        <v>1800</v>
      </c>
    </row>
    <row r="30" spans="2:30" x14ac:dyDescent="0.15">
      <c r="B30" s="62">
        <v>40405</v>
      </c>
      <c r="C30" s="63">
        <v>0</v>
      </c>
      <c r="D30" s="60">
        <v>7.0000000000000007E-2</v>
      </c>
      <c r="E30" s="60">
        <f t="shared" si="0"/>
        <v>2010</v>
      </c>
      <c r="X30" s="64">
        <v>42591</v>
      </c>
      <c r="Y30" s="61">
        <v>91.25</v>
      </c>
      <c r="Z30" s="61">
        <v>94</v>
      </c>
      <c r="AA30" s="61">
        <v>91.25</v>
      </c>
      <c r="AB30" s="61">
        <v>92</v>
      </c>
      <c r="AC30" s="61">
        <v>92</v>
      </c>
      <c r="AD30" s="61">
        <v>1200</v>
      </c>
    </row>
    <row r="31" spans="2:30" x14ac:dyDescent="0.15">
      <c r="B31" s="62">
        <v>40406</v>
      </c>
      <c r="C31" s="63">
        <v>0</v>
      </c>
      <c r="D31" s="60">
        <v>7.0000000000000007E-2</v>
      </c>
      <c r="E31" s="60">
        <f t="shared" si="0"/>
        <v>2010</v>
      </c>
      <c r="X31" s="64">
        <v>42592</v>
      </c>
      <c r="Y31" s="61">
        <v>94</v>
      </c>
      <c r="Z31" s="61">
        <v>97</v>
      </c>
      <c r="AA31" s="61">
        <v>92</v>
      </c>
      <c r="AB31" s="61">
        <v>96</v>
      </c>
      <c r="AC31" s="61">
        <v>96</v>
      </c>
      <c r="AD31" s="61">
        <v>3300</v>
      </c>
    </row>
    <row r="32" spans="2:30" x14ac:dyDescent="0.15">
      <c r="B32" s="62">
        <v>40407</v>
      </c>
      <c r="C32" s="63">
        <v>0</v>
      </c>
      <c r="D32" s="60">
        <v>7.0000000000000007E-2</v>
      </c>
      <c r="E32" s="60">
        <f t="shared" si="0"/>
        <v>2010</v>
      </c>
      <c r="X32" s="64">
        <v>42593</v>
      </c>
      <c r="Y32" s="61">
        <v>95</v>
      </c>
      <c r="Z32" s="61">
        <v>96</v>
      </c>
      <c r="AA32" s="61">
        <v>94.5</v>
      </c>
      <c r="AB32" s="61">
        <v>94.5</v>
      </c>
      <c r="AC32" s="61">
        <v>94.5</v>
      </c>
      <c r="AD32" s="61">
        <v>1800</v>
      </c>
    </row>
    <row r="33" spans="2:30" x14ac:dyDescent="0.15">
      <c r="B33" s="62">
        <v>40408</v>
      </c>
      <c r="C33" s="63">
        <v>0</v>
      </c>
      <c r="D33" s="60">
        <v>7.0000000000000007E-2</v>
      </c>
      <c r="E33" s="60">
        <f t="shared" si="0"/>
        <v>2010</v>
      </c>
      <c r="X33" s="64">
        <v>42594</v>
      </c>
      <c r="Y33" s="61">
        <v>95</v>
      </c>
      <c r="Z33" s="61">
        <v>97.5</v>
      </c>
      <c r="AA33" s="61">
        <v>95</v>
      </c>
      <c r="AB33" s="61">
        <v>97.5</v>
      </c>
      <c r="AC33" s="61">
        <v>97.5</v>
      </c>
      <c r="AD33" s="61">
        <v>2700</v>
      </c>
    </row>
    <row r="34" spans="2:30" x14ac:dyDescent="0.15">
      <c r="B34" s="62">
        <v>40409</v>
      </c>
      <c r="C34" s="63">
        <v>0</v>
      </c>
      <c r="D34" s="60">
        <v>7.0000000000000007E-2</v>
      </c>
      <c r="E34" s="60">
        <f t="shared" si="0"/>
        <v>2010</v>
      </c>
      <c r="X34" s="64">
        <v>42597</v>
      </c>
      <c r="Y34" s="61">
        <v>98</v>
      </c>
      <c r="Z34" s="61">
        <v>98</v>
      </c>
      <c r="AA34" s="61">
        <v>95.010002</v>
      </c>
      <c r="AB34" s="61">
        <v>95.050003000000004</v>
      </c>
      <c r="AC34" s="61">
        <v>95.050003000000004</v>
      </c>
      <c r="AD34" s="61">
        <v>4400</v>
      </c>
    </row>
    <row r="35" spans="2:30" x14ac:dyDescent="0.15">
      <c r="B35" s="62">
        <v>40410</v>
      </c>
      <c r="C35" s="63">
        <v>0</v>
      </c>
      <c r="D35" s="60">
        <v>7.0000000000000007E-2</v>
      </c>
      <c r="E35" s="60">
        <f t="shared" si="0"/>
        <v>2010</v>
      </c>
      <c r="X35" s="64">
        <v>42598</v>
      </c>
      <c r="Y35" s="61">
        <v>97.5</v>
      </c>
      <c r="Z35" s="61">
        <v>100</v>
      </c>
      <c r="AA35" s="61">
        <v>97.5</v>
      </c>
      <c r="AB35" s="61">
        <v>99.989998</v>
      </c>
      <c r="AC35" s="61">
        <v>99.989998</v>
      </c>
      <c r="AD35" s="61">
        <v>5400</v>
      </c>
    </row>
    <row r="36" spans="2:30" x14ac:dyDescent="0.15">
      <c r="B36" s="62">
        <v>40411</v>
      </c>
      <c r="C36" s="63">
        <v>0</v>
      </c>
      <c r="D36" s="60">
        <v>7.0000000000000007E-2</v>
      </c>
      <c r="E36" s="60">
        <f t="shared" si="0"/>
        <v>2010</v>
      </c>
      <c r="X36" s="64">
        <v>42599</v>
      </c>
      <c r="Y36" s="61">
        <v>104</v>
      </c>
      <c r="Z36" s="61">
        <v>104</v>
      </c>
      <c r="AA36" s="61">
        <v>97</v>
      </c>
      <c r="AB36" s="61">
        <v>99</v>
      </c>
      <c r="AC36" s="61">
        <v>99</v>
      </c>
      <c r="AD36" s="61">
        <v>4700</v>
      </c>
    </row>
    <row r="37" spans="2:30" x14ac:dyDescent="0.15">
      <c r="B37" s="62">
        <v>40412</v>
      </c>
      <c r="C37" s="63">
        <v>0</v>
      </c>
      <c r="D37" s="60">
        <v>7.0000000000000007E-2</v>
      </c>
      <c r="E37" s="60">
        <f t="shared" si="0"/>
        <v>2010</v>
      </c>
      <c r="X37" s="64">
        <v>42600</v>
      </c>
      <c r="Y37" s="61">
        <v>101.75</v>
      </c>
      <c r="Z37" s="61">
        <v>101.75</v>
      </c>
      <c r="AA37" s="61">
        <v>96</v>
      </c>
      <c r="AB37" s="61">
        <v>96</v>
      </c>
      <c r="AC37" s="61">
        <v>96</v>
      </c>
      <c r="AD37" s="61">
        <v>1300</v>
      </c>
    </row>
    <row r="38" spans="2:30" x14ac:dyDescent="0.15">
      <c r="B38" s="62">
        <v>40413</v>
      </c>
      <c r="C38" s="63">
        <v>0</v>
      </c>
      <c r="D38" s="60">
        <v>0.06</v>
      </c>
      <c r="E38" s="60">
        <f t="shared" si="0"/>
        <v>2010</v>
      </c>
      <c r="X38" s="64">
        <v>42601</v>
      </c>
      <c r="Y38" s="61">
        <v>98</v>
      </c>
      <c r="Z38" s="61">
        <v>98.889999000000003</v>
      </c>
      <c r="AA38" s="61">
        <v>96</v>
      </c>
      <c r="AB38" s="61">
        <v>98</v>
      </c>
      <c r="AC38" s="61">
        <v>98</v>
      </c>
      <c r="AD38" s="61">
        <v>1900</v>
      </c>
    </row>
    <row r="39" spans="2:30" x14ac:dyDescent="0.15">
      <c r="B39" s="62">
        <v>40414</v>
      </c>
      <c r="C39" s="63">
        <v>0</v>
      </c>
      <c r="D39" s="60">
        <v>0.06</v>
      </c>
      <c r="E39" s="60">
        <f t="shared" si="0"/>
        <v>2010</v>
      </c>
      <c r="X39" s="64">
        <v>42604</v>
      </c>
      <c r="Y39" s="61">
        <v>98.5</v>
      </c>
      <c r="Z39" s="61">
        <v>101.5</v>
      </c>
      <c r="AA39" s="61">
        <v>94</v>
      </c>
      <c r="AB39" s="61">
        <v>95</v>
      </c>
      <c r="AC39" s="61">
        <v>95</v>
      </c>
      <c r="AD39" s="61">
        <v>6200</v>
      </c>
    </row>
    <row r="40" spans="2:30" x14ac:dyDescent="0.15">
      <c r="B40" s="62">
        <v>40415</v>
      </c>
      <c r="C40" s="63">
        <v>0</v>
      </c>
      <c r="D40" s="60">
        <v>0.06</v>
      </c>
      <c r="E40" s="60">
        <f t="shared" si="0"/>
        <v>2010</v>
      </c>
      <c r="X40" s="64">
        <v>42605</v>
      </c>
      <c r="Y40" s="61">
        <v>95</v>
      </c>
      <c r="Z40" s="61">
        <v>95</v>
      </c>
      <c r="AA40" s="61">
        <v>89</v>
      </c>
      <c r="AB40" s="61">
        <v>89</v>
      </c>
      <c r="AC40" s="61">
        <v>89</v>
      </c>
      <c r="AD40" s="61">
        <v>8400</v>
      </c>
    </row>
    <row r="41" spans="2:30" x14ac:dyDescent="0.15">
      <c r="B41" s="62">
        <v>40416</v>
      </c>
      <c r="C41" s="63">
        <v>0</v>
      </c>
      <c r="D41" s="60">
        <v>0.06</v>
      </c>
      <c r="E41" s="60">
        <f t="shared" si="0"/>
        <v>2010</v>
      </c>
      <c r="X41" s="64">
        <v>42606</v>
      </c>
      <c r="Y41" s="61">
        <v>90</v>
      </c>
      <c r="Z41" s="61">
        <v>90</v>
      </c>
      <c r="AA41" s="61">
        <v>81.629997000000003</v>
      </c>
      <c r="AB41" s="61">
        <v>82</v>
      </c>
      <c r="AC41" s="61">
        <v>82</v>
      </c>
      <c r="AD41" s="61">
        <v>17700</v>
      </c>
    </row>
    <row r="42" spans="2:30" x14ac:dyDescent="0.15">
      <c r="B42" s="62">
        <v>40417</v>
      </c>
      <c r="C42" s="63">
        <v>0</v>
      </c>
      <c r="D42" s="60">
        <v>0.06</v>
      </c>
      <c r="E42" s="60">
        <f t="shared" si="0"/>
        <v>2010</v>
      </c>
      <c r="X42" s="64">
        <v>42607</v>
      </c>
      <c r="Y42" s="61">
        <v>84.400002000000001</v>
      </c>
      <c r="Z42" s="61">
        <v>84.400002000000001</v>
      </c>
      <c r="AA42" s="61">
        <v>76</v>
      </c>
      <c r="AB42" s="61">
        <v>79</v>
      </c>
      <c r="AC42" s="61">
        <v>79</v>
      </c>
      <c r="AD42" s="61">
        <v>16100</v>
      </c>
    </row>
    <row r="43" spans="2:30" x14ac:dyDescent="0.15">
      <c r="B43" s="62">
        <v>40418</v>
      </c>
      <c r="C43" s="63">
        <v>0</v>
      </c>
      <c r="D43" s="60">
        <v>0.06</v>
      </c>
      <c r="E43" s="60">
        <f t="shared" si="0"/>
        <v>2010</v>
      </c>
      <c r="X43" s="64">
        <v>42608</v>
      </c>
      <c r="Y43" s="61">
        <v>79</v>
      </c>
      <c r="Z43" s="61">
        <v>83.989998</v>
      </c>
      <c r="AA43" s="61">
        <v>74.900002000000001</v>
      </c>
      <c r="AB43" s="61">
        <v>82.970000999999996</v>
      </c>
      <c r="AC43" s="61">
        <v>82.970000999999996</v>
      </c>
      <c r="AD43" s="61">
        <v>6300</v>
      </c>
    </row>
    <row r="44" spans="2:30" x14ac:dyDescent="0.15">
      <c r="B44" s="62">
        <v>40419</v>
      </c>
      <c r="C44" s="63">
        <v>0</v>
      </c>
      <c r="D44" s="60">
        <v>0.06</v>
      </c>
      <c r="E44" s="60">
        <f t="shared" si="0"/>
        <v>2010</v>
      </c>
      <c r="X44" s="64">
        <v>42611</v>
      </c>
      <c r="Y44" s="61">
        <v>83.5</v>
      </c>
      <c r="Z44" s="61">
        <v>87</v>
      </c>
      <c r="AA44" s="61">
        <v>83.5</v>
      </c>
      <c r="AB44" s="61">
        <v>83.5</v>
      </c>
      <c r="AC44" s="61">
        <v>83.5</v>
      </c>
      <c r="AD44" s="61">
        <v>1500</v>
      </c>
    </row>
    <row r="45" spans="2:30" x14ac:dyDescent="0.15">
      <c r="B45" s="62">
        <v>40420</v>
      </c>
      <c r="C45" s="63">
        <v>0</v>
      </c>
      <c r="D45" s="60">
        <v>0.06</v>
      </c>
      <c r="E45" s="60">
        <f t="shared" si="0"/>
        <v>2010</v>
      </c>
      <c r="X45" s="64">
        <v>42612</v>
      </c>
      <c r="Y45" s="61">
        <v>86.75</v>
      </c>
      <c r="Z45" s="61">
        <v>87</v>
      </c>
      <c r="AA45" s="61">
        <v>85</v>
      </c>
      <c r="AB45" s="61">
        <v>85</v>
      </c>
      <c r="AC45" s="61">
        <v>85</v>
      </c>
      <c r="AD45" s="61">
        <v>1700</v>
      </c>
    </row>
    <row r="46" spans="2:30" x14ac:dyDescent="0.15">
      <c r="B46" s="62">
        <v>40421</v>
      </c>
      <c r="C46" s="63">
        <v>0</v>
      </c>
      <c r="D46" s="60">
        <v>0.06</v>
      </c>
      <c r="E46" s="60">
        <f t="shared" si="0"/>
        <v>2010</v>
      </c>
      <c r="X46" s="64">
        <v>42613</v>
      </c>
      <c r="Y46" s="61">
        <v>81.599997999999999</v>
      </c>
      <c r="Z46" s="61">
        <v>84</v>
      </c>
      <c r="AA46" s="61">
        <v>80.5</v>
      </c>
      <c r="AB46" s="61">
        <v>82</v>
      </c>
      <c r="AC46" s="61">
        <v>82</v>
      </c>
      <c r="AD46" s="61">
        <v>4500</v>
      </c>
    </row>
    <row r="47" spans="2:30" x14ac:dyDescent="0.15">
      <c r="B47" s="62">
        <v>40422</v>
      </c>
      <c r="C47" s="63">
        <v>0</v>
      </c>
      <c r="D47" s="60">
        <v>0.06</v>
      </c>
      <c r="E47" s="60">
        <f t="shared" si="0"/>
        <v>2010</v>
      </c>
      <c r="X47" s="64">
        <v>42614</v>
      </c>
      <c r="Y47" s="61">
        <v>80.099997999999999</v>
      </c>
      <c r="Z47" s="61">
        <v>80.099997999999999</v>
      </c>
      <c r="AA47" s="61">
        <v>79</v>
      </c>
      <c r="AB47" s="61">
        <v>79</v>
      </c>
      <c r="AC47" s="61">
        <v>79</v>
      </c>
      <c r="AD47" s="61">
        <v>2000</v>
      </c>
    </row>
    <row r="48" spans="2:30" x14ac:dyDescent="0.15">
      <c r="B48" s="62">
        <v>40423</v>
      </c>
      <c r="C48" s="63">
        <v>0</v>
      </c>
      <c r="D48" s="60">
        <v>0.06</v>
      </c>
      <c r="E48" s="60">
        <f t="shared" si="0"/>
        <v>2010</v>
      </c>
      <c r="X48" s="64">
        <v>42615</v>
      </c>
      <c r="Y48" s="61">
        <v>79</v>
      </c>
      <c r="Z48" s="61">
        <v>82</v>
      </c>
      <c r="AA48" s="61">
        <v>79</v>
      </c>
      <c r="AB48" s="61">
        <v>80.099997999999999</v>
      </c>
      <c r="AC48" s="61">
        <v>80.099997999999999</v>
      </c>
      <c r="AD48" s="61">
        <v>2200</v>
      </c>
    </row>
    <row r="49" spans="2:30" x14ac:dyDescent="0.15">
      <c r="B49" s="62">
        <v>40424</v>
      </c>
      <c r="C49" s="63">
        <v>0</v>
      </c>
      <c r="D49" s="60">
        <v>0.06</v>
      </c>
      <c r="E49" s="60">
        <f t="shared" si="0"/>
        <v>2010</v>
      </c>
      <c r="X49" s="64">
        <v>42619</v>
      </c>
      <c r="Y49" s="61">
        <v>85</v>
      </c>
      <c r="Z49" s="61">
        <v>90</v>
      </c>
      <c r="AA49" s="61">
        <v>85</v>
      </c>
      <c r="AB49" s="61">
        <v>89.5</v>
      </c>
      <c r="AC49" s="61">
        <v>89.5</v>
      </c>
      <c r="AD49" s="61">
        <v>8400</v>
      </c>
    </row>
    <row r="50" spans="2:30" x14ac:dyDescent="0.15">
      <c r="B50" s="62">
        <v>40425</v>
      </c>
      <c r="C50" s="63">
        <v>0</v>
      </c>
      <c r="D50" s="60">
        <v>0.06</v>
      </c>
      <c r="E50" s="60">
        <f t="shared" si="0"/>
        <v>2010</v>
      </c>
      <c r="X50" s="64">
        <v>42620</v>
      </c>
      <c r="Y50" s="61">
        <v>89.5</v>
      </c>
      <c r="Z50" s="61">
        <v>94</v>
      </c>
      <c r="AA50" s="61">
        <v>89.5</v>
      </c>
      <c r="AB50" s="61">
        <v>93.5</v>
      </c>
      <c r="AC50" s="61">
        <v>93.5</v>
      </c>
      <c r="AD50" s="61">
        <v>5900</v>
      </c>
    </row>
    <row r="51" spans="2:30" x14ac:dyDescent="0.15">
      <c r="B51" s="62">
        <v>40426</v>
      </c>
      <c r="C51" s="63">
        <v>0</v>
      </c>
      <c r="D51" s="60">
        <v>0.06</v>
      </c>
      <c r="E51" s="60">
        <f t="shared" si="0"/>
        <v>2010</v>
      </c>
      <c r="X51" s="64">
        <v>42621</v>
      </c>
      <c r="Y51" s="61">
        <v>94.5</v>
      </c>
      <c r="Z51" s="61">
        <v>96.5</v>
      </c>
      <c r="AA51" s="61">
        <v>94.5</v>
      </c>
      <c r="AB51" s="61">
        <v>96.300003000000004</v>
      </c>
      <c r="AC51" s="61">
        <v>96.300003000000004</v>
      </c>
      <c r="AD51" s="61">
        <v>7400</v>
      </c>
    </row>
    <row r="52" spans="2:30" x14ac:dyDescent="0.15">
      <c r="B52" s="62">
        <v>40427</v>
      </c>
      <c r="C52" s="63">
        <v>0</v>
      </c>
      <c r="D52" s="60">
        <v>0.06</v>
      </c>
      <c r="E52" s="60">
        <f t="shared" si="0"/>
        <v>2010</v>
      </c>
      <c r="X52" s="64">
        <v>42622</v>
      </c>
      <c r="Y52" s="61">
        <v>96</v>
      </c>
      <c r="Z52" s="61">
        <v>96</v>
      </c>
      <c r="AA52" s="61">
        <v>91.75</v>
      </c>
      <c r="AB52" s="61">
        <v>92.010002</v>
      </c>
      <c r="AC52" s="61">
        <v>92.010002</v>
      </c>
      <c r="AD52" s="61">
        <v>2000</v>
      </c>
    </row>
    <row r="53" spans="2:30" x14ac:dyDescent="0.15">
      <c r="B53" s="62">
        <v>40428</v>
      </c>
      <c r="C53" s="63">
        <v>0</v>
      </c>
      <c r="D53" s="60">
        <v>0.06</v>
      </c>
      <c r="E53" s="60">
        <f t="shared" si="0"/>
        <v>2010</v>
      </c>
      <c r="X53" s="64">
        <v>42625</v>
      </c>
      <c r="Y53" s="61">
        <v>90.199996999999996</v>
      </c>
      <c r="Z53" s="61">
        <v>90.199996999999996</v>
      </c>
      <c r="AA53" s="61">
        <v>84.900002000000001</v>
      </c>
      <c r="AB53" s="61">
        <v>87</v>
      </c>
      <c r="AC53" s="61">
        <v>87</v>
      </c>
      <c r="AD53" s="61">
        <v>10000</v>
      </c>
    </row>
    <row r="54" spans="2:30" x14ac:dyDescent="0.15">
      <c r="B54" s="62">
        <v>40429</v>
      </c>
      <c r="C54" s="63">
        <v>0</v>
      </c>
      <c r="D54" s="60">
        <v>0.06</v>
      </c>
      <c r="E54" s="60">
        <f t="shared" si="0"/>
        <v>2010</v>
      </c>
      <c r="X54" s="64">
        <v>42626</v>
      </c>
      <c r="Y54" s="61">
        <v>87.5</v>
      </c>
      <c r="Z54" s="61">
        <v>91.5</v>
      </c>
      <c r="AA54" s="61">
        <v>86.5</v>
      </c>
      <c r="AB54" s="61">
        <v>91</v>
      </c>
      <c r="AC54" s="61">
        <v>91</v>
      </c>
      <c r="AD54" s="61">
        <v>3100</v>
      </c>
    </row>
    <row r="55" spans="2:30" x14ac:dyDescent="0.15">
      <c r="B55" s="62">
        <v>40430</v>
      </c>
      <c r="C55" s="63">
        <v>0</v>
      </c>
      <c r="D55" s="60">
        <v>0.06</v>
      </c>
      <c r="E55" s="60">
        <f t="shared" si="0"/>
        <v>2010</v>
      </c>
      <c r="X55" s="64">
        <v>42627</v>
      </c>
      <c r="Y55" s="61">
        <v>91</v>
      </c>
      <c r="Z55" s="61">
        <v>91.25</v>
      </c>
      <c r="AA55" s="61">
        <v>91</v>
      </c>
      <c r="AB55" s="61">
        <v>91.25</v>
      </c>
      <c r="AC55" s="61">
        <v>91.25</v>
      </c>
      <c r="AD55" s="61">
        <v>600</v>
      </c>
    </row>
    <row r="56" spans="2:30" x14ac:dyDescent="0.15">
      <c r="B56" s="62">
        <v>40431</v>
      </c>
      <c r="C56" s="63">
        <v>0</v>
      </c>
      <c r="D56" s="60">
        <v>0.06</v>
      </c>
      <c r="E56" s="60">
        <f t="shared" si="0"/>
        <v>2010</v>
      </c>
      <c r="X56" s="64">
        <v>42628</v>
      </c>
      <c r="Y56" s="61">
        <v>91</v>
      </c>
      <c r="Z56" s="61">
        <v>91</v>
      </c>
      <c r="AA56" s="61">
        <v>87.5</v>
      </c>
      <c r="AB56" s="61">
        <v>87.5</v>
      </c>
      <c r="AC56" s="61">
        <v>87.5</v>
      </c>
      <c r="AD56" s="61">
        <v>1200</v>
      </c>
    </row>
    <row r="57" spans="2:30" x14ac:dyDescent="0.15">
      <c r="B57" s="62">
        <v>40432</v>
      </c>
      <c r="C57" s="63">
        <v>0</v>
      </c>
      <c r="D57" s="60">
        <v>0.06</v>
      </c>
      <c r="E57" s="60">
        <f t="shared" si="0"/>
        <v>2010</v>
      </c>
      <c r="X57" s="64">
        <v>42629</v>
      </c>
      <c r="Y57" s="61">
        <v>88</v>
      </c>
      <c r="Z57" s="61">
        <v>88</v>
      </c>
      <c r="AA57" s="61">
        <v>87.019997000000004</v>
      </c>
      <c r="AB57" s="61">
        <v>87.019997000000004</v>
      </c>
      <c r="AC57" s="61">
        <v>87.019997000000004</v>
      </c>
      <c r="AD57" s="61">
        <v>3200</v>
      </c>
    </row>
    <row r="58" spans="2:30" x14ac:dyDescent="0.15">
      <c r="B58" s="62">
        <v>40433</v>
      </c>
      <c r="C58" s="63">
        <v>0</v>
      </c>
      <c r="D58" s="60">
        <v>0.06</v>
      </c>
      <c r="E58" s="60">
        <f t="shared" si="0"/>
        <v>2010</v>
      </c>
      <c r="X58" s="64">
        <v>42632</v>
      </c>
      <c r="Y58" s="61">
        <v>91</v>
      </c>
      <c r="Z58" s="61">
        <v>92.5</v>
      </c>
      <c r="AA58" s="61">
        <v>90.43</v>
      </c>
      <c r="AB58" s="61">
        <v>90.43</v>
      </c>
      <c r="AC58" s="61">
        <v>90.43</v>
      </c>
      <c r="AD58" s="61">
        <v>1000</v>
      </c>
    </row>
    <row r="59" spans="2:30" x14ac:dyDescent="0.15">
      <c r="B59" s="62">
        <v>40434</v>
      </c>
      <c r="C59" s="63">
        <v>0</v>
      </c>
      <c r="D59" s="60">
        <v>0.06</v>
      </c>
      <c r="E59" s="60">
        <f t="shared" si="0"/>
        <v>2010</v>
      </c>
      <c r="X59" s="64">
        <v>42633</v>
      </c>
      <c r="Y59" s="61">
        <v>89.75</v>
      </c>
      <c r="Z59" s="61">
        <v>89.75</v>
      </c>
      <c r="AA59" s="61">
        <v>89.75</v>
      </c>
      <c r="AB59" s="61">
        <v>89.75</v>
      </c>
      <c r="AC59" s="61">
        <v>89.75</v>
      </c>
      <c r="AD59" s="61">
        <v>400</v>
      </c>
    </row>
    <row r="60" spans="2:30" x14ac:dyDescent="0.15">
      <c r="B60" s="62">
        <v>40435</v>
      </c>
      <c r="C60" s="63">
        <v>0</v>
      </c>
      <c r="D60" s="60">
        <v>0.06</v>
      </c>
      <c r="E60" s="60">
        <f t="shared" si="0"/>
        <v>2010</v>
      </c>
      <c r="X60" s="64">
        <v>42634</v>
      </c>
      <c r="Y60" s="61">
        <v>90</v>
      </c>
      <c r="Z60" s="61">
        <v>93</v>
      </c>
      <c r="AA60" s="61">
        <v>87</v>
      </c>
      <c r="AB60" s="61">
        <v>93</v>
      </c>
      <c r="AC60" s="61">
        <v>93</v>
      </c>
      <c r="AD60" s="61">
        <v>3000</v>
      </c>
    </row>
    <row r="61" spans="2:30" x14ac:dyDescent="0.15">
      <c r="B61" s="62">
        <v>40436</v>
      </c>
      <c r="C61" s="63">
        <v>0</v>
      </c>
      <c r="D61" s="60">
        <v>0.06</v>
      </c>
      <c r="E61" s="60">
        <f t="shared" si="0"/>
        <v>2010</v>
      </c>
      <c r="X61" s="64">
        <v>42635</v>
      </c>
      <c r="Y61" s="61">
        <v>92.5</v>
      </c>
      <c r="Z61" s="61">
        <v>92.5</v>
      </c>
      <c r="AA61" s="61">
        <v>92.5</v>
      </c>
      <c r="AB61" s="61">
        <v>92.5</v>
      </c>
      <c r="AC61" s="61">
        <v>92.5</v>
      </c>
      <c r="AD61" s="61">
        <v>600</v>
      </c>
    </row>
    <row r="62" spans="2:30" x14ac:dyDescent="0.15">
      <c r="B62" s="62">
        <v>40437</v>
      </c>
      <c r="C62" s="63">
        <v>0</v>
      </c>
      <c r="D62" s="60">
        <v>0.06</v>
      </c>
      <c r="E62" s="60">
        <f t="shared" si="0"/>
        <v>2010</v>
      </c>
      <c r="X62" s="64">
        <v>42636</v>
      </c>
      <c r="Y62" s="61">
        <v>87</v>
      </c>
      <c r="Z62" s="61">
        <v>92.5</v>
      </c>
      <c r="AA62" s="61">
        <v>87</v>
      </c>
      <c r="AB62" s="61">
        <v>90</v>
      </c>
      <c r="AC62" s="61">
        <v>90</v>
      </c>
      <c r="AD62" s="61">
        <v>3000</v>
      </c>
    </row>
    <row r="63" spans="2:30" x14ac:dyDescent="0.15">
      <c r="B63" s="62">
        <v>40438</v>
      </c>
      <c r="C63" s="63">
        <v>0</v>
      </c>
      <c r="D63" s="60">
        <v>0.06</v>
      </c>
      <c r="E63" s="60">
        <f t="shared" si="0"/>
        <v>2010</v>
      </c>
      <c r="X63" s="64">
        <v>42639</v>
      </c>
      <c r="Y63" s="61">
        <v>90</v>
      </c>
      <c r="Z63" s="61">
        <v>92.5</v>
      </c>
      <c r="AA63" s="61">
        <v>90</v>
      </c>
      <c r="AB63" s="61">
        <v>92.5</v>
      </c>
      <c r="AC63" s="61">
        <v>92.5</v>
      </c>
      <c r="AD63" s="61">
        <v>1000</v>
      </c>
    </row>
    <row r="64" spans="2:30" x14ac:dyDescent="0.15">
      <c r="B64" s="62">
        <v>40439</v>
      </c>
      <c r="C64" s="63">
        <v>0</v>
      </c>
      <c r="D64" s="60">
        <v>0.06</v>
      </c>
      <c r="E64" s="60">
        <f t="shared" si="0"/>
        <v>2010</v>
      </c>
      <c r="X64" s="64">
        <v>42640</v>
      </c>
      <c r="Y64" s="61">
        <v>92</v>
      </c>
      <c r="Z64" s="61">
        <v>92</v>
      </c>
      <c r="AA64" s="61">
        <v>90</v>
      </c>
      <c r="AB64" s="61">
        <v>90</v>
      </c>
      <c r="AC64" s="61">
        <v>90</v>
      </c>
      <c r="AD64" s="61">
        <v>800</v>
      </c>
    </row>
    <row r="65" spans="2:30" x14ac:dyDescent="0.15">
      <c r="B65" s="62">
        <v>40440</v>
      </c>
      <c r="C65" s="63">
        <v>0</v>
      </c>
      <c r="D65" s="60">
        <v>0.06</v>
      </c>
      <c r="E65" s="60">
        <f t="shared" si="0"/>
        <v>2010</v>
      </c>
      <c r="X65" s="64">
        <v>42641</v>
      </c>
      <c r="Y65" s="61">
        <v>88</v>
      </c>
      <c r="Z65" s="61">
        <v>90.260002</v>
      </c>
      <c r="AA65" s="61">
        <v>88</v>
      </c>
      <c r="AB65" s="61">
        <v>90.260002</v>
      </c>
      <c r="AC65" s="61">
        <v>90.260002</v>
      </c>
      <c r="AD65" s="61">
        <v>1100</v>
      </c>
    </row>
    <row r="66" spans="2:30" x14ac:dyDescent="0.15">
      <c r="B66" s="62">
        <v>40441</v>
      </c>
      <c r="C66" s="63">
        <v>0</v>
      </c>
      <c r="D66" s="60">
        <v>0.06</v>
      </c>
      <c r="E66" s="60">
        <f t="shared" si="0"/>
        <v>2010</v>
      </c>
      <c r="X66" s="64">
        <v>42642</v>
      </c>
      <c r="Y66" s="61">
        <v>91.150002000000001</v>
      </c>
      <c r="Z66" s="61">
        <v>91.190002000000007</v>
      </c>
      <c r="AA66" s="61">
        <v>90.260002</v>
      </c>
      <c r="AB66" s="61">
        <v>90.5</v>
      </c>
      <c r="AC66" s="61">
        <v>90.5</v>
      </c>
      <c r="AD66" s="61">
        <v>2100</v>
      </c>
    </row>
    <row r="67" spans="2:30" x14ac:dyDescent="0.15">
      <c r="B67" s="62">
        <v>40442</v>
      </c>
      <c r="C67" s="63">
        <v>0</v>
      </c>
      <c r="D67" s="60">
        <v>0.06</v>
      </c>
      <c r="E67" s="60">
        <f t="shared" ref="E67:E130" si="3">YEAR(B67)</f>
        <v>2010</v>
      </c>
      <c r="X67" s="64">
        <v>42643</v>
      </c>
      <c r="Y67" s="61">
        <v>90</v>
      </c>
      <c r="Z67" s="61">
        <v>90</v>
      </c>
      <c r="AA67" s="61">
        <v>90</v>
      </c>
      <c r="AB67" s="61">
        <v>90</v>
      </c>
      <c r="AC67" s="61">
        <v>90</v>
      </c>
      <c r="AD67" s="61">
        <v>600</v>
      </c>
    </row>
    <row r="68" spans="2:30" x14ac:dyDescent="0.15">
      <c r="B68" s="62">
        <v>40443</v>
      </c>
      <c r="C68" s="63">
        <v>0</v>
      </c>
      <c r="D68" s="60">
        <v>0.06</v>
      </c>
      <c r="E68" s="60">
        <f t="shared" si="3"/>
        <v>2010</v>
      </c>
      <c r="X68" s="64">
        <v>42646</v>
      </c>
      <c r="Y68" s="61">
        <v>91.25</v>
      </c>
      <c r="Z68" s="61">
        <v>91.25</v>
      </c>
      <c r="AA68" s="61">
        <v>90.25</v>
      </c>
      <c r="AB68" s="61">
        <v>90.25</v>
      </c>
      <c r="AC68" s="61">
        <v>90.25</v>
      </c>
      <c r="AD68" s="61">
        <v>1000</v>
      </c>
    </row>
    <row r="69" spans="2:30" x14ac:dyDescent="0.15">
      <c r="B69" s="62">
        <v>40444</v>
      </c>
      <c r="C69" s="63">
        <v>0</v>
      </c>
      <c r="D69" s="60">
        <v>0.06</v>
      </c>
      <c r="E69" s="60">
        <f t="shared" si="3"/>
        <v>2010</v>
      </c>
      <c r="X69" s="64">
        <v>42647</v>
      </c>
      <c r="Y69" s="61">
        <v>90.25</v>
      </c>
      <c r="Z69" s="61">
        <v>90.25</v>
      </c>
      <c r="AA69" s="61">
        <v>88</v>
      </c>
      <c r="AB69" s="61">
        <v>88</v>
      </c>
      <c r="AC69" s="61">
        <v>88</v>
      </c>
      <c r="AD69" s="61">
        <v>2100</v>
      </c>
    </row>
    <row r="70" spans="2:30" x14ac:dyDescent="0.15">
      <c r="B70" s="62">
        <v>40445</v>
      </c>
      <c r="C70" s="63">
        <v>0</v>
      </c>
      <c r="D70" s="60">
        <v>0.06</v>
      </c>
      <c r="E70" s="60">
        <f t="shared" si="3"/>
        <v>2010</v>
      </c>
      <c r="X70" s="64">
        <v>42648</v>
      </c>
      <c r="Y70" s="61">
        <v>89</v>
      </c>
      <c r="Z70" s="61">
        <v>89</v>
      </c>
      <c r="AA70" s="61">
        <v>87.800003000000004</v>
      </c>
      <c r="AB70" s="61">
        <v>87.800003000000004</v>
      </c>
      <c r="AC70" s="61">
        <v>87.800003000000004</v>
      </c>
      <c r="AD70" s="61">
        <v>1300</v>
      </c>
    </row>
    <row r="71" spans="2:30" x14ac:dyDescent="0.15">
      <c r="B71" s="62">
        <v>40446</v>
      </c>
      <c r="C71" s="63">
        <v>0</v>
      </c>
      <c r="D71" s="60">
        <v>0.06</v>
      </c>
      <c r="E71" s="60">
        <f t="shared" si="3"/>
        <v>2010</v>
      </c>
      <c r="X71" s="64">
        <v>42649</v>
      </c>
      <c r="Y71" s="61">
        <v>87.425003000000004</v>
      </c>
      <c r="Z71" s="61">
        <v>91.199996999999996</v>
      </c>
      <c r="AA71" s="61">
        <v>86</v>
      </c>
      <c r="AB71" s="61">
        <v>86</v>
      </c>
      <c r="AC71" s="61">
        <v>86</v>
      </c>
      <c r="AD71" s="61">
        <v>3100</v>
      </c>
    </row>
    <row r="72" spans="2:30" x14ac:dyDescent="0.15">
      <c r="B72" s="62">
        <v>40447</v>
      </c>
      <c r="C72" s="63">
        <v>0</v>
      </c>
      <c r="D72" s="60">
        <v>0.06</v>
      </c>
      <c r="E72" s="60">
        <f t="shared" si="3"/>
        <v>2010</v>
      </c>
      <c r="X72" s="64">
        <v>42650</v>
      </c>
      <c r="Y72" s="61">
        <v>89.5</v>
      </c>
      <c r="Z72" s="61">
        <v>91</v>
      </c>
      <c r="AA72" s="61">
        <v>89.5</v>
      </c>
      <c r="AB72" s="61">
        <v>90.150002000000001</v>
      </c>
      <c r="AC72" s="61">
        <v>90.150002000000001</v>
      </c>
      <c r="AD72" s="61">
        <v>1900</v>
      </c>
    </row>
    <row r="73" spans="2:30" x14ac:dyDescent="0.15">
      <c r="B73" s="62">
        <v>40448</v>
      </c>
      <c r="C73" s="63">
        <v>0</v>
      </c>
      <c r="D73" s="60">
        <v>0.06</v>
      </c>
      <c r="E73" s="60">
        <f t="shared" si="3"/>
        <v>2010</v>
      </c>
      <c r="X73" s="64">
        <v>42653</v>
      </c>
      <c r="Y73" s="61">
        <v>90</v>
      </c>
      <c r="Z73" s="61">
        <v>91</v>
      </c>
      <c r="AA73" s="61">
        <v>90</v>
      </c>
      <c r="AB73" s="61">
        <v>91</v>
      </c>
      <c r="AC73" s="61">
        <v>91</v>
      </c>
      <c r="AD73" s="61">
        <v>1100</v>
      </c>
    </row>
    <row r="74" spans="2:30" x14ac:dyDescent="0.15">
      <c r="B74" s="62">
        <v>40449</v>
      </c>
      <c r="C74" s="63">
        <v>0</v>
      </c>
      <c r="D74" s="60">
        <v>0.06</v>
      </c>
      <c r="E74" s="60">
        <f t="shared" si="3"/>
        <v>2010</v>
      </c>
      <c r="X74" s="64">
        <v>42654</v>
      </c>
      <c r="Y74" s="61">
        <v>92</v>
      </c>
      <c r="Z74" s="61">
        <v>95</v>
      </c>
      <c r="AA74" s="61">
        <v>92</v>
      </c>
      <c r="AB74" s="61">
        <v>95</v>
      </c>
      <c r="AC74" s="61">
        <v>95</v>
      </c>
      <c r="AD74" s="61">
        <v>7400</v>
      </c>
    </row>
    <row r="75" spans="2:30" x14ac:dyDescent="0.15">
      <c r="B75" s="62">
        <v>40450</v>
      </c>
      <c r="C75" s="63">
        <v>0</v>
      </c>
      <c r="D75" s="60">
        <v>0.06</v>
      </c>
      <c r="E75" s="60">
        <f t="shared" si="3"/>
        <v>2010</v>
      </c>
      <c r="X75" s="64">
        <v>42655</v>
      </c>
      <c r="Y75" s="61">
        <v>96.900002000000001</v>
      </c>
      <c r="Z75" s="61">
        <v>97.400002000000001</v>
      </c>
      <c r="AA75" s="61">
        <v>95.010002</v>
      </c>
      <c r="AB75" s="61">
        <v>96.980002999999996</v>
      </c>
      <c r="AC75" s="61">
        <v>96.980002999999996</v>
      </c>
      <c r="AD75" s="61">
        <v>4300</v>
      </c>
    </row>
    <row r="76" spans="2:30" x14ac:dyDescent="0.15">
      <c r="B76" s="62">
        <v>40451</v>
      </c>
      <c r="C76" s="63">
        <v>0</v>
      </c>
      <c r="D76" s="60">
        <v>0.06</v>
      </c>
      <c r="E76" s="60">
        <f t="shared" si="3"/>
        <v>2010</v>
      </c>
      <c r="X76" s="64">
        <v>42656</v>
      </c>
      <c r="Y76" s="61">
        <v>97.25</v>
      </c>
      <c r="Z76" s="61">
        <v>98</v>
      </c>
      <c r="AA76" s="61">
        <v>92</v>
      </c>
      <c r="AB76" s="61">
        <v>92</v>
      </c>
      <c r="AC76" s="61">
        <v>92</v>
      </c>
      <c r="AD76" s="61">
        <v>3900</v>
      </c>
    </row>
    <row r="77" spans="2:30" x14ac:dyDescent="0.15">
      <c r="B77" s="62">
        <v>40452</v>
      </c>
      <c r="C77" s="63">
        <v>0</v>
      </c>
      <c r="D77" s="60">
        <v>0.06</v>
      </c>
      <c r="E77" s="60">
        <f t="shared" si="3"/>
        <v>2010</v>
      </c>
      <c r="X77" s="64">
        <v>42657</v>
      </c>
      <c r="Y77" s="61">
        <v>92.059997999999993</v>
      </c>
      <c r="Z77" s="61">
        <v>94.754997000000003</v>
      </c>
      <c r="AA77" s="61">
        <v>90</v>
      </c>
      <c r="AB77" s="61">
        <v>92</v>
      </c>
      <c r="AC77" s="61">
        <v>92</v>
      </c>
      <c r="AD77" s="61">
        <v>2800</v>
      </c>
    </row>
    <row r="78" spans="2:30" x14ac:dyDescent="0.15">
      <c r="B78" s="62">
        <v>40453</v>
      </c>
      <c r="C78" s="63">
        <v>0</v>
      </c>
      <c r="D78" s="60">
        <v>0.06</v>
      </c>
      <c r="E78" s="60">
        <f t="shared" si="3"/>
        <v>2010</v>
      </c>
      <c r="X78" s="64">
        <v>42660</v>
      </c>
      <c r="Y78" s="61">
        <v>92</v>
      </c>
      <c r="Z78" s="61">
        <v>92</v>
      </c>
      <c r="AA78" s="61">
        <v>88</v>
      </c>
      <c r="AB78" s="61">
        <v>89</v>
      </c>
      <c r="AC78" s="61">
        <v>89</v>
      </c>
      <c r="AD78" s="61">
        <v>3700</v>
      </c>
    </row>
    <row r="79" spans="2:30" x14ac:dyDescent="0.15">
      <c r="B79" s="62">
        <v>40454</v>
      </c>
      <c r="C79" s="63">
        <v>0</v>
      </c>
      <c r="D79" s="60">
        <v>0.06</v>
      </c>
      <c r="E79" s="60">
        <f t="shared" si="3"/>
        <v>2010</v>
      </c>
      <c r="X79" s="64">
        <v>42661</v>
      </c>
      <c r="Y79" s="61">
        <v>90.25</v>
      </c>
      <c r="Z79" s="61">
        <v>90.25</v>
      </c>
      <c r="AA79" s="61">
        <v>89.75</v>
      </c>
      <c r="AB79" s="61">
        <v>90</v>
      </c>
      <c r="AC79" s="61">
        <v>90</v>
      </c>
      <c r="AD79" s="61">
        <v>500</v>
      </c>
    </row>
    <row r="80" spans="2:30" x14ac:dyDescent="0.15">
      <c r="B80" s="62">
        <v>40455</v>
      </c>
      <c r="C80" s="63">
        <v>0</v>
      </c>
      <c r="D80" s="60">
        <v>0.06</v>
      </c>
      <c r="E80" s="60">
        <f t="shared" si="3"/>
        <v>2010</v>
      </c>
      <c r="X80" s="64">
        <v>42662</v>
      </c>
      <c r="Y80" s="61">
        <v>90.160004000000001</v>
      </c>
      <c r="Z80" s="61">
        <v>91</v>
      </c>
      <c r="AA80" s="61">
        <v>86</v>
      </c>
      <c r="AB80" s="61">
        <v>88.5</v>
      </c>
      <c r="AC80" s="61">
        <v>88.5</v>
      </c>
      <c r="AD80" s="61">
        <v>2900</v>
      </c>
    </row>
    <row r="81" spans="2:30" x14ac:dyDescent="0.15">
      <c r="B81" s="62">
        <v>40456</v>
      </c>
      <c r="C81" s="63">
        <v>0</v>
      </c>
      <c r="D81" s="60">
        <v>0.06</v>
      </c>
      <c r="E81" s="60">
        <f t="shared" si="3"/>
        <v>2010</v>
      </c>
      <c r="X81" s="64">
        <v>42663</v>
      </c>
      <c r="Y81" s="61">
        <v>88.75</v>
      </c>
      <c r="Z81" s="61">
        <v>88.75</v>
      </c>
      <c r="AA81" s="61">
        <v>88.5</v>
      </c>
      <c r="AB81" s="61">
        <v>88.5</v>
      </c>
      <c r="AC81" s="61">
        <v>88.5</v>
      </c>
      <c r="AD81" s="61">
        <v>700</v>
      </c>
    </row>
    <row r="82" spans="2:30" x14ac:dyDescent="0.15">
      <c r="B82" s="62">
        <v>40457</v>
      </c>
      <c r="C82" s="63">
        <v>0</v>
      </c>
      <c r="D82" s="60">
        <v>0.06</v>
      </c>
      <c r="E82" s="60">
        <f t="shared" si="3"/>
        <v>2010</v>
      </c>
      <c r="X82" s="64">
        <v>42664</v>
      </c>
      <c r="Y82" s="61">
        <v>89</v>
      </c>
      <c r="Z82" s="61">
        <v>89</v>
      </c>
      <c r="AA82" s="61">
        <v>89</v>
      </c>
      <c r="AB82" s="61">
        <v>89</v>
      </c>
      <c r="AC82" s="61">
        <v>89</v>
      </c>
      <c r="AD82" s="61">
        <v>600</v>
      </c>
    </row>
    <row r="83" spans="2:30" x14ac:dyDescent="0.15">
      <c r="B83" s="62">
        <v>40458</v>
      </c>
      <c r="C83" s="63">
        <v>0</v>
      </c>
      <c r="D83" s="60">
        <v>7.0000000000000007E-2</v>
      </c>
      <c r="E83" s="60">
        <f t="shared" si="3"/>
        <v>2010</v>
      </c>
      <c r="X83" s="64">
        <v>42667</v>
      </c>
      <c r="Y83" s="61">
        <v>91</v>
      </c>
      <c r="Z83" s="61">
        <v>93</v>
      </c>
      <c r="AA83" s="61">
        <v>90.150002000000001</v>
      </c>
      <c r="AB83" s="61">
        <v>90.510002</v>
      </c>
      <c r="AC83" s="61">
        <v>90.510002</v>
      </c>
      <c r="AD83" s="61">
        <v>3300</v>
      </c>
    </row>
    <row r="84" spans="2:30" x14ac:dyDescent="0.15">
      <c r="B84" s="62">
        <v>40459</v>
      </c>
      <c r="C84" s="63">
        <v>0</v>
      </c>
      <c r="D84" s="60">
        <v>0.09</v>
      </c>
      <c r="E84" s="60">
        <f t="shared" si="3"/>
        <v>2010</v>
      </c>
      <c r="X84" s="64">
        <v>42668</v>
      </c>
      <c r="Y84" s="61">
        <v>91.769997000000004</v>
      </c>
      <c r="Z84" s="61">
        <v>96</v>
      </c>
      <c r="AA84" s="61">
        <v>91.769997000000004</v>
      </c>
      <c r="AB84" s="61">
        <v>96</v>
      </c>
      <c r="AC84" s="61">
        <v>96</v>
      </c>
      <c r="AD84" s="61">
        <v>4100</v>
      </c>
    </row>
    <row r="85" spans="2:30" x14ac:dyDescent="0.15">
      <c r="B85" s="62">
        <v>40460</v>
      </c>
      <c r="C85" s="63">
        <v>0</v>
      </c>
      <c r="D85" s="60">
        <v>0.09</v>
      </c>
      <c r="E85" s="60">
        <f t="shared" si="3"/>
        <v>2010</v>
      </c>
      <c r="X85" s="64">
        <v>42669</v>
      </c>
      <c r="Y85" s="61">
        <v>96</v>
      </c>
      <c r="Z85" s="61">
        <v>105</v>
      </c>
      <c r="AA85" s="61">
        <v>96</v>
      </c>
      <c r="AB85" s="61">
        <v>99.800003000000004</v>
      </c>
      <c r="AC85" s="61">
        <v>99.800003000000004</v>
      </c>
      <c r="AD85" s="61">
        <v>12700</v>
      </c>
    </row>
    <row r="86" spans="2:30" x14ac:dyDescent="0.15">
      <c r="B86" s="62">
        <v>40461</v>
      </c>
      <c r="C86" s="63">
        <v>0</v>
      </c>
      <c r="D86" s="60">
        <v>0.1</v>
      </c>
      <c r="E86" s="60">
        <f t="shared" si="3"/>
        <v>2010</v>
      </c>
      <c r="X86" s="64">
        <v>42670</v>
      </c>
      <c r="Y86" s="61">
        <v>101</v>
      </c>
      <c r="Z86" s="61">
        <v>102</v>
      </c>
      <c r="AA86" s="61">
        <v>99</v>
      </c>
      <c r="AB86" s="61">
        <v>99</v>
      </c>
      <c r="AC86" s="61">
        <v>99</v>
      </c>
      <c r="AD86" s="61">
        <v>3500</v>
      </c>
    </row>
    <row r="87" spans="2:30" x14ac:dyDescent="0.15">
      <c r="B87" s="62">
        <v>40462</v>
      </c>
      <c r="C87" s="63">
        <v>0</v>
      </c>
      <c r="D87" s="60">
        <v>0.09</v>
      </c>
      <c r="E87" s="60">
        <f t="shared" si="3"/>
        <v>2010</v>
      </c>
      <c r="X87" s="64">
        <v>42671</v>
      </c>
      <c r="Y87" s="61">
        <v>100</v>
      </c>
      <c r="Z87" s="61">
        <v>104.900002</v>
      </c>
      <c r="AA87" s="61">
        <v>98.800003000000004</v>
      </c>
      <c r="AB87" s="61">
        <v>104.5</v>
      </c>
      <c r="AC87" s="61">
        <v>104.5</v>
      </c>
      <c r="AD87" s="61">
        <v>7200</v>
      </c>
    </row>
    <row r="88" spans="2:30" x14ac:dyDescent="0.15">
      <c r="B88" s="62">
        <v>40463</v>
      </c>
      <c r="C88" s="63">
        <v>0</v>
      </c>
      <c r="D88" s="60">
        <v>0.09</v>
      </c>
      <c r="E88" s="60">
        <f t="shared" si="3"/>
        <v>2010</v>
      </c>
      <c r="X88" s="64">
        <v>42674</v>
      </c>
      <c r="Y88" s="61">
        <v>104.5</v>
      </c>
      <c r="Z88" s="61">
        <v>107.900002</v>
      </c>
      <c r="AA88" s="61">
        <v>103</v>
      </c>
      <c r="AB88" s="61">
        <v>107.900002</v>
      </c>
      <c r="AC88" s="61">
        <v>107.900002</v>
      </c>
      <c r="AD88" s="61">
        <v>3900</v>
      </c>
    </row>
    <row r="89" spans="2:30" x14ac:dyDescent="0.15">
      <c r="B89" s="62">
        <v>40464</v>
      </c>
      <c r="C89" s="63">
        <v>0</v>
      </c>
      <c r="D89" s="60">
        <v>0.1</v>
      </c>
      <c r="E89" s="60">
        <f t="shared" si="3"/>
        <v>2010</v>
      </c>
      <c r="X89" s="64">
        <v>42675</v>
      </c>
      <c r="Y89" s="61">
        <v>110</v>
      </c>
      <c r="Z89" s="61">
        <v>110</v>
      </c>
      <c r="AA89" s="61">
        <v>103</v>
      </c>
      <c r="AB89" s="61">
        <v>109</v>
      </c>
      <c r="AC89" s="61">
        <v>109</v>
      </c>
      <c r="AD89" s="61">
        <v>11500</v>
      </c>
    </row>
    <row r="90" spans="2:30" x14ac:dyDescent="0.15">
      <c r="B90" s="62">
        <v>40465</v>
      </c>
      <c r="C90" s="63">
        <v>0</v>
      </c>
      <c r="D90" s="60">
        <v>0.1</v>
      </c>
      <c r="E90" s="60">
        <f t="shared" si="3"/>
        <v>2010</v>
      </c>
      <c r="X90" s="64">
        <v>42676</v>
      </c>
      <c r="Y90" s="61">
        <v>110</v>
      </c>
      <c r="Z90" s="61">
        <v>110</v>
      </c>
      <c r="AA90" s="61">
        <v>104</v>
      </c>
      <c r="AB90" s="61">
        <v>106</v>
      </c>
      <c r="AC90" s="61">
        <v>106</v>
      </c>
      <c r="AD90" s="61">
        <v>4700</v>
      </c>
    </row>
    <row r="91" spans="2:30" x14ac:dyDescent="0.15">
      <c r="B91" s="62">
        <v>40466</v>
      </c>
      <c r="C91" s="63">
        <v>0</v>
      </c>
      <c r="D91" s="60">
        <v>0.1</v>
      </c>
      <c r="E91" s="60">
        <f t="shared" si="3"/>
        <v>2010</v>
      </c>
      <c r="X91" s="64">
        <v>42677</v>
      </c>
      <c r="Y91" s="61">
        <v>110</v>
      </c>
      <c r="Z91" s="61">
        <v>110</v>
      </c>
      <c r="AA91" s="61">
        <v>95</v>
      </c>
      <c r="AB91" s="61">
        <v>101</v>
      </c>
      <c r="AC91" s="61">
        <v>101</v>
      </c>
      <c r="AD91" s="61">
        <v>11200</v>
      </c>
    </row>
    <row r="92" spans="2:30" x14ac:dyDescent="0.15">
      <c r="B92" s="62">
        <v>40467</v>
      </c>
      <c r="C92" s="63">
        <v>0</v>
      </c>
      <c r="D92" s="60">
        <v>0.1</v>
      </c>
      <c r="E92" s="60">
        <f t="shared" si="3"/>
        <v>2010</v>
      </c>
      <c r="X92" s="64">
        <v>42678</v>
      </c>
      <c r="Y92" s="61">
        <v>96</v>
      </c>
      <c r="Z92" s="61">
        <v>98.309997999999993</v>
      </c>
      <c r="AA92" s="61">
        <v>93</v>
      </c>
      <c r="AB92" s="61">
        <v>97</v>
      </c>
      <c r="AC92" s="61">
        <v>97</v>
      </c>
      <c r="AD92" s="61">
        <v>5700</v>
      </c>
    </row>
    <row r="93" spans="2:30" x14ac:dyDescent="0.15">
      <c r="B93" s="62">
        <v>40468</v>
      </c>
      <c r="C93" s="63">
        <v>0</v>
      </c>
      <c r="D93" s="60">
        <v>0.1</v>
      </c>
      <c r="E93" s="60">
        <f t="shared" si="3"/>
        <v>2010</v>
      </c>
      <c r="X93" s="64">
        <v>42681</v>
      </c>
      <c r="Y93" s="61">
        <v>96.989998</v>
      </c>
      <c r="Z93" s="61">
        <v>98</v>
      </c>
      <c r="AA93" s="61">
        <v>96.5</v>
      </c>
      <c r="AB93" s="61">
        <v>96.5</v>
      </c>
      <c r="AC93" s="61">
        <v>96.5</v>
      </c>
      <c r="AD93" s="61">
        <v>2700</v>
      </c>
    </row>
    <row r="94" spans="2:30" x14ac:dyDescent="0.15">
      <c r="B94" s="62">
        <v>40469</v>
      </c>
      <c r="C94" s="63">
        <v>0</v>
      </c>
      <c r="D94" s="60">
        <v>0.1</v>
      </c>
      <c r="E94" s="60">
        <f t="shared" si="3"/>
        <v>2010</v>
      </c>
      <c r="X94" s="64">
        <v>42682</v>
      </c>
      <c r="Y94" s="61">
        <v>98</v>
      </c>
      <c r="Z94" s="61">
        <v>101</v>
      </c>
      <c r="AA94" s="61">
        <v>98</v>
      </c>
      <c r="AB94" s="61">
        <v>101</v>
      </c>
      <c r="AC94" s="61">
        <v>101</v>
      </c>
      <c r="AD94" s="61">
        <v>2100</v>
      </c>
    </row>
    <row r="95" spans="2:30" x14ac:dyDescent="0.15">
      <c r="B95" s="62">
        <v>40470</v>
      </c>
      <c r="C95" s="63">
        <v>0</v>
      </c>
      <c r="D95" s="60">
        <v>0.1</v>
      </c>
      <c r="E95" s="60">
        <f t="shared" si="3"/>
        <v>2010</v>
      </c>
      <c r="X95" s="64">
        <v>42683</v>
      </c>
      <c r="Y95" s="61">
        <v>107</v>
      </c>
      <c r="Z95" s="61">
        <v>107</v>
      </c>
      <c r="AA95" s="61">
        <v>102.800003</v>
      </c>
      <c r="AB95" s="61">
        <v>103.75</v>
      </c>
      <c r="AC95" s="61">
        <v>103.75</v>
      </c>
      <c r="AD95" s="61">
        <v>5800</v>
      </c>
    </row>
    <row r="96" spans="2:30" x14ac:dyDescent="0.15">
      <c r="B96" s="62">
        <v>40471</v>
      </c>
      <c r="C96" s="63">
        <v>0</v>
      </c>
      <c r="D96" s="60">
        <v>0.1</v>
      </c>
      <c r="E96" s="60">
        <f t="shared" si="3"/>
        <v>2010</v>
      </c>
      <c r="X96" s="64">
        <v>42684</v>
      </c>
      <c r="Y96" s="61">
        <v>105</v>
      </c>
      <c r="Z96" s="61">
        <v>105</v>
      </c>
      <c r="AA96" s="61">
        <v>99</v>
      </c>
      <c r="AB96" s="61">
        <v>99</v>
      </c>
      <c r="AC96" s="61">
        <v>99</v>
      </c>
      <c r="AD96" s="61">
        <v>9200</v>
      </c>
    </row>
    <row r="97" spans="2:30" x14ac:dyDescent="0.15">
      <c r="B97" s="62">
        <v>40472</v>
      </c>
      <c r="C97" s="63">
        <v>0</v>
      </c>
      <c r="D97" s="60">
        <v>0.11</v>
      </c>
      <c r="E97" s="60">
        <f t="shared" si="3"/>
        <v>2010</v>
      </c>
      <c r="X97" s="64">
        <v>42685</v>
      </c>
      <c r="Y97" s="61">
        <v>98</v>
      </c>
      <c r="Z97" s="61">
        <v>104.900002</v>
      </c>
      <c r="AA97" s="61">
        <v>98</v>
      </c>
      <c r="AB97" s="61">
        <v>101</v>
      </c>
      <c r="AC97" s="61">
        <v>101</v>
      </c>
      <c r="AD97" s="61">
        <v>1800</v>
      </c>
    </row>
    <row r="98" spans="2:30" x14ac:dyDescent="0.15">
      <c r="B98" s="62">
        <v>40473</v>
      </c>
      <c r="C98" s="63">
        <v>0</v>
      </c>
      <c r="D98" s="60">
        <v>0.1</v>
      </c>
      <c r="E98" s="60">
        <f t="shared" si="3"/>
        <v>2010</v>
      </c>
      <c r="X98" s="64">
        <v>42688</v>
      </c>
      <c r="Y98" s="61">
        <v>99.5</v>
      </c>
      <c r="Z98" s="61">
        <v>101</v>
      </c>
      <c r="AA98" s="61">
        <v>96</v>
      </c>
      <c r="AB98" s="61">
        <v>100</v>
      </c>
      <c r="AC98" s="61">
        <v>100</v>
      </c>
      <c r="AD98" s="61">
        <v>5800</v>
      </c>
    </row>
    <row r="99" spans="2:30" x14ac:dyDescent="0.15">
      <c r="B99" s="62">
        <v>40474</v>
      </c>
      <c r="C99" s="63">
        <v>0</v>
      </c>
      <c r="D99" s="60">
        <v>0.11</v>
      </c>
      <c r="E99" s="60">
        <f t="shared" si="3"/>
        <v>2010</v>
      </c>
      <c r="X99" s="64">
        <v>42689</v>
      </c>
      <c r="Y99" s="61">
        <v>100.5</v>
      </c>
      <c r="Z99" s="61">
        <v>105</v>
      </c>
      <c r="AA99" s="61">
        <v>96.550003000000004</v>
      </c>
      <c r="AB99" s="61">
        <v>105</v>
      </c>
      <c r="AC99" s="61">
        <v>105</v>
      </c>
      <c r="AD99" s="61">
        <v>4700</v>
      </c>
    </row>
    <row r="100" spans="2:30" x14ac:dyDescent="0.15">
      <c r="B100" s="62">
        <v>40475</v>
      </c>
      <c r="C100" s="63">
        <v>0</v>
      </c>
      <c r="D100" s="60">
        <v>0.11</v>
      </c>
      <c r="E100" s="60">
        <f t="shared" si="3"/>
        <v>2010</v>
      </c>
      <c r="X100" s="64">
        <v>42690</v>
      </c>
      <c r="Y100" s="61">
        <v>105.5</v>
      </c>
      <c r="Z100" s="61">
        <v>106.5</v>
      </c>
      <c r="AA100" s="61">
        <v>98.5</v>
      </c>
      <c r="AB100" s="61">
        <v>106.5</v>
      </c>
      <c r="AC100" s="61">
        <v>106.5</v>
      </c>
      <c r="AD100" s="61">
        <v>9200</v>
      </c>
    </row>
    <row r="101" spans="2:30" x14ac:dyDescent="0.15">
      <c r="B101" s="62">
        <v>40476</v>
      </c>
      <c r="C101" s="63">
        <v>0</v>
      </c>
      <c r="D101" s="60">
        <v>0.13</v>
      </c>
      <c r="E101" s="60">
        <f t="shared" si="3"/>
        <v>2010</v>
      </c>
      <c r="X101" s="64">
        <v>42691</v>
      </c>
      <c r="Y101" s="61">
        <v>104</v>
      </c>
      <c r="Z101" s="61">
        <v>108</v>
      </c>
      <c r="AA101" s="61">
        <v>104</v>
      </c>
      <c r="AB101" s="61">
        <v>107.050003</v>
      </c>
      <c r="AC101" s="61">
        <v>107.050003</v>
      </c>
      <c r="AD101" s="61">
        <v>5600</v>
      </c>
    </row>
    <row r="102" spans="2:30" x14ac:dyDescent="0.15">
      <c r="B102" s="62">
        <v>40477</v>
      </c>
      <c r="C102" s="63">
        <v>0</v>
      </c>
      <c r="D102" s="60">
        <v>0.15</v>
      </c>
      <c r="E102" s="60">
        <f t="shared" si="3"/>
        <v>2010</v>
      </c>
      <c r="X102" s="64">
        <v>42692</v>
      </c>
      <c r="Y102" s="61">
        <v>108</v>
      </c>
      <c r="Z102" s="61">
        <v>108.5</v>
      </c>
      <c r="AA102" s="61">
        <v>108</v>
      </c>
      <c r="AB102" s="61">
        <v>108.5</v>
      </c>
      <c r="AC102" s="61">
        <v>108.5</v>
      </c>
      <c r="AD102" s="61">
        <v>2500</v>
      </c>
    </row>
    <row r="103" spans="2:30" x14ac:dyDescent="0.15">
      <c r="B103" s="62">
        <v>40478</v>
      </c>
      <c r="C103" s="63">
        <v>0</v>
      </c>
      <c r="D103" s="60">
        <v>0.19</v>
      </c>
      <c r="E103" s="60">
        <f t="shared" si="3"/>
        <v>2010</v>
      </c>
      <c r="X103" s="64">
        <v>42695</v>
      </c>
      <c r="Y103" s="61">
        <v>108</v>
      </c>
      <c r="Z103" s="61">
        <v>108</v>
      </c>
      <c r="AA103" s="61">
        <v>104.849998</v>
      </c>
      <c r="AB103" s="61">
        <v>107</v>
      </c>
      <c r="AC103" s="61">
        <v>107</v>
      </c>
      <c r="AD103" s="61">
        <v>4000</v>
      </c>
    </row>
    <row r="104" spans="2:30" x14ac:dyDescent="0.15">
      <c r="B104" s="62">
        <v>40479</v>
      </c>
      <c r="C104" s="63">
        <v>0</v>
      </c>
      <c r="D104" s="60">
        <v>0.17</v>
      </c>
      <c r="E104" s="60">
        <f t="shared" si="3"/>
        <v>2010</v>
      </c>
      <c r="X104" s="64">
        <v>42696</v>
      </c>
      <c r="Y104" s="61">
        <v>109</v>
      </c>
      <c r="Z104" s="61">
        <v>109</v>
      </c>
      <c r="AA104" s="61">
        <v>106</v>
      </c>
      <c r="AB104" s="61">
        <v>108</v>
      </c>
      <c r="AC104" s="61">
        <v>108</v>
      </c>
      <c r="AD104" s="61">
        <v>4300</v>
      </c>
    </row>
    <row r="105" spans="2:30" x14ac:dyDescent="0.15">
      <c r="B105" s="62">
        <v>40480</v>
      </c>
      <c r="C105" s="63">
        <v>0</v>
      </c>
      <c r="D105" s="60">
        <v>0.19</v>
      </c>
      <c r="E105" s="60">
        <f t="shared" si="3"/>
        <v>2010</v>
      </c>
      <c r="X105" s="64">
        <v>42697</v>
      </c>
      <c r="Y105" s="61">
        <v>106</v>
      </c>
      <c r="Z105" s="61">
        <v>106</v>
      </c>
      <c r="AA105" s="61">
        <v>100.5</v>
      </c>
      <c r="AB105" s="61">
        <v>103</v>
      </c>
      <c r="AC105" s="61">
        <v>103</v>
      </c>
      <c r="AD105" s="61">
        <v>3800</v>
      </c>
    </row>
    <row r="106" spans="2:30" x14ac:dyDescent="0.15">
      <c r="B106" s="62">
        <v>40481</v>
      </c>
      <c r="C106" s="63">
        <v>0</v>
      </c>
      <c r="D106" s="60">
        <v>0.2</v>
      </c>
      <c r="E106" s="60">
        <f t="shared" si="3"/>
        <v>2010</v>
      </c>
      <c r="X106" s="64">
        <v>42699</v>
      </c>
      <c r="Y106" s="61">
        <v>103.5</v>
      </c>
      <c r="Z106" s="61">
        <v>103.5</v>
      </c>
      <c r="AA106" s="61">
        <v>100.550003</v>
      </c>
      <c r="AB106" s="61">
        <v>101</v>
      </c>
      <c r="AC106" s="61">
        <v>101</v>
      </c>
      <c r="AD106" s="61">
        <v>1800</v>
      </c>
    </row>
    <row r="107" spans="2:30" x14ac:dyDescent="0.15">
      <c r="B107" s="62">
        <v>40482</v>
      </c>
      <c r="C107" s="63">
        <v>0</v>
      </c>
      <c r="D107" s="60">
        <v>0.19</v>
      </c>
      <c r="E107" s="60">
        <f t="shared" si="3"/>
        <v>2010</v>
      </c>
      <c r="X107" s="64">
        <v>42702</v>
      </c>
      <c r="Y107" s="61">
        <v>101</v>
      </c>
      <c r="Z107" s="61">
        <v>101</v>
      </c>
      <c r="AA107" s="61">
        <v>100</v>
      </c>
      <c r="AB107" s="61">
        <v>100.989998</v>
      </c>
      <c r="AC107" s="61">
        <v>100.989998</v>
      </c>
      <c r="AD107" s="61">
        <v>3100</v>
      </c>
    </row>
    <row r="108" spans="2:30" x14ac:dyDescent="0.15">
      <c r="B108" s="62">
        <v>40483</v>
      </c>
      <c r="C108" s="63">
        <v>0</v>
      </c>
      <c r="D108" s="60">
        <v>0.2</v>
      </c>
      <c r="E108" s="60">
        <f t="shared" si="3"/>
        <v>2010</v>
      </c>
      <c r="X108" s="64">
        <v>42703</v>
      </c>
      <c r="Y108" s="61">
        <v>100.050003</v>
      </c>
      <c r="Z108" s="61">
        <v>101</v>
      </c>
      <c r="AA108" s="61">
        <v>97</v>
      </c>
      <c r="AB108" s="61">
        <v>97</v>
      </c>
      <c r="AC108" s="61">
        <v>97</v>
      </c>
      <c r="AD108" s="61">
        <v>14200</v>
      </c>
    </row>
    <row r="109" spans="2:30" x14ac:dyDescent="0.15">
      <c r="B109" s="62">
        <v>40484</v>
      </c>
      <c r="C109" s="63">
        <v>0</v>
      </c>
      <c r="D109" s="60">
        <v>0.19</v>
      </c>
      <c r="E109" s="60">
        <f t="shared" si="3"/>
        <v>2010</v>
      </c>
      <c r="X109" s="64">
        <v>42704</v>
      </c>
      <c r="Y109" s="61">
        <v>98</v>
      </c>
      <c r="Z109" s="61">
        <v>98.5</v>
      </c>
      <c r="AA109" s="61">
        <v>92.5</v>
      </c>
      <c r="AB109" s="61">
        <v>98.5</v>
      </c>
      <c r="AC109" s="61">
        <v>98.5</v>
      </c>
      <c r="AD109" s="61">
        <v>20100</v>
      </c>
    </row>
    <row r="110" spans="2:30" x14ac:dyDescent="0.15">
      <c r="B110" s="62">
        <v>40485</v>
      </c>
      <c r="C110" s="63">
        <v>0</v>
      </c>
      <c r="D110" s="60">
        <v>0.19</v>
      </c>
      <c r="E110" s="60">
        <f t="shared" si="3"/>
        <v>2010</v>
      </c>
      <c r="X110" s="64">
        <v>42705</v>
      </c>
      <c r="Y110" s="61">
        <v>98</v>
      </c>
      <c r="Z110" s="61">
        <v>100.5</v>
      </c>
      <c r="AA110" s="61">
        <v>98</v>
      </c>
      <c r="AB110" s="61">
        <v>100.254997</v>
      </c>
      <c r="AC110" s="61">
        <v>100.254997</v>
      </c>
      <c r="AD110" s="61">
        <v>2300</v>
      </c>
    </row>
    <row r="111" spans="2:30" x14ac:dyDescent="0.15">
      <c r="B111" s="62">
        <v>40486</v>
      </c>
      <c r="C111" s="63">
        <v>0</v>
      </c>
      <c r="D111" s="60">
        <v>0.23</v>
      </c>
      <c r="E111" s="60">
        <f t="shared" si="3"/>
        <v>2010</v>
      </c>
      <c r="X111" s="64">
        <v>42706</v>
      </c>
      <c r="Y111" s="61">
        <v>101.150002</v>
      </c>
      <c r="Z111" s="61">
        <v>104.754997</v>
      </c>
      <c r="AA111" s="61">
        <v>101.150002</v>
      </c>
      <c r="AB111" s="61">
        <v>103.300003</v>
      </c>
      <c r="AC111" s="61">
        <v>103.300003</v>
      </c>
      <c r="AD111" s="61">
        <v>5700</v>
      </c>
    </row>
    <row r="112" spans="2:30" x14ac:dyDescent="0.15">
      <c r="B112" s="62">
        <v>40487</v>
      </c>
      <c r="C112" s="63">
        <v>0</v>
      </c>
      <c r="D112" s="60">
        <v>0.26</v>
      </c>
      <c r="E112" s="60">
        <f t="shared" si="3"/>
        <v>2010</v>
      </c>
      <c r="X112" s="64">
        <v>42709</v>
      </c>
      <c r="Y112" s="61">
        <v>102.510002</v>
      </c>
      <c r="Z112" s="61">
        <v>102.510002</v>
      </c>
      <c r="AA112" s="61">
        <v>99</v>
      </c>
      <c r="AB112" s="61">
        <v>99</v>
      </c>
      <c r="AC112" s="61">
        <v>99</v>
      </c>
      <c r="AD112" s="61">
        <v>3400</v>
      </c>
    </row>
    <row r="113" spans="2:30" x14ac:dyDescent="0.15">
      <c r="B113" s="62">
        <v>40488</v>
      </c>
      <c r="C113" s="63">
        <v>0</v>
      </c>
      <c r="D113" s="60">
        <v>0.39</v>
      </c>
      <c r="E113" s="60">
        <f t="shared" si="3"/>
        <v>2010</v>
      </c>
      <c r="X113" s="64">
        <v>42710</v>
      </c>
      <c r="Y113" s="61">
        <v>101.449997</v>
      </c>
      <c r="Z113" s="61">
        <v>102.25</v>
      </c>
      <c r="AA113" s="61">
        <v>99.099997999999999</v>
      </c>
      <c r="AB113" s="61">
        <v>99.099997999999999</v>
      </c>
      <c r="AC113" s="61">
        <v>99.099997999999999</v>
      </c>
      <c r="AD113" s="61">
        <v>5500</v>
      </c>
    </row>
    <row r="114" spans="2:30" x14ac:dyDescent="0.15">
      <c r="B114" s="62">
        <v>40489</v>
      </c>
      <c r="C114" s="63">
        <v>0</v>
      </c>
      <c r="D114" s="60">
        <v>0.34</v>
      </c>
      <c r="E114" s="60">
        <f t="shared" si="3"/>
        <v>2010</v>
      </c>
      <c r="X114" s="64">
        <v>42711</v>
      </c>
      <c r="Y114" s="61">
        <v>101.099998</v>
      </c>
      <c r="Z114" s="61">
        <v>101.989998</v>
      </c>
      <c r="AA114" s="61">
        <v>100.5</v>
      </c>
      <c r="AB114" s="61">
        <v>101.75</v>
      </c>
      <c r="AC114" s="61">
        <v>101.75</v>
      </c>
      <c r="AD114" s="61">
        <v>3800</v>
      </c>
    </row>
    <row r="115" spans="2:30" x14ac:dyDescent="0.15">
      <c r="B115" s="62">
        <v>40490</v>
      </c>
      <c r="C115" s="63">
        <v>0</v>
      </c>
      <c r="D115" s="60">
        <v>0.24</v>
      </c>
      <c r="E115" s="60">
        <f t="shared" si="3"/>
        <v>2010</v>
      </c>
      <c r="X115" s="64">
        <v>42712</v>
      </c>
      <c r="Y115" s="61">
        <v>102.099998</v>
      </c>
      <c r="Z115" s="61">
        <v>106.5</v>
      </c>
      <c r="AA115" s="61">
        <v>102.099998</v>
      </c>
      <c r="AB115" s="61">
        <v>104</v>
      </c>
      <c r="AC115" s="61">
        <v>104</v>
      </c>
      <c r="AD115" s="61">
        <v>17100</v>
      </c>
    </row>
    <row r="116" spans="2:30" x14ac:dyDescent="0.15">
      <c r="B116" s="62">
        <v>40491</v>
      </c>
      <c r="C116" s="63">
        <v>0</v>
      </c>
      <c r="D116" s="60">
        <v>0.21</v>
      </c>
      <c r="E116" s="60">
        <f t="shared" si="3"/>
        <v>2010</v>
      </c>
      <c r="X116" s="64">
        <v>42713</v>
      </c>
      <c r="Y116" s="61">
        <v>104</v>
      </c>
      <c r="Z116" s="61">
        <v>106</v>
      </c>
      <c r="AA116" s="61">
        <v>102.5</v>
      </c>
      <c r="AB116" s="61">
        <v>103</v>
      </c>
      <c r="AC116" s="61">
        <v>103</v>
      </c>
      <c r="AD116" s="61">
        <v>3400</v>
      </c>
    </row>
    <row r="117" spans="2:30" x14ac:dyDescent="0.15">
      <c r="B117" s="62">
        <v>40492</v>
      </c>
      <c r="C117" s="63">
        <v>0</v>
      </c>
      <c r="D117" s="60">
        <v>0.24</v>
      </c>
      <c r="E117" s="60">
        <f t="shared" si="3"/>
        <v>2010</v>
      </c>
      <c r="X117" s="64">
        <v>42716</v>
      </c>
      <c r="Y117" s="61">
        <v>103.550003</v>
      </c>
      <c r="Z117" s="61">
        <v>105</v>
      </c>
      <c r="AA117" s="61">
        <v>103.550003</v>
      </c>
      <c r="AB117" s="61">
        <v>105</v>
      </c>
      <c r="AC117" s="61">
        <v>105</v>
      </c>
      <c r="AD117" s="61">
        <v>4000</v>
      </c>
    </row>
    <row r="118" spans="2:30" x14ac:dyDescent="0.15">
      <c r="B118" s="62">
        <v>40493</v>
      </c>
      <c r="C118" s="63">
        <v>0</v>
      </c>
      <c r="D118" s="60">
        <v>0.22</v>
      </c>
      <c r="E118" s="60">
        <f t="shared" si="3"/>
        <v>2010</v>
      </c>
      <c r="X118" s="64">
        <v>42717</v>
      </c>
      <c r="Y118" s="61">
        <v>105</v>
      </c>
      <c r="Z118" s="61">
        <v>105.860001</v>
      </c>
      <c r="AA118" s="61">
        <v>102.099998</v>
      </c>
      <c r="AB118" s="61">
        <v>102.699997</v>
      </c>
      <c r="AC118" s="61">
        <v>102.699997</v>
      </c>
      <c r="AD118" s="61">
        <v>5700</v>
      </c>
    </row>
    <row r="119" spans="2:30" x14ac:dyDescent="0.15">
      <c r="B119" s="62">
        <v>40494</v>
      </c>
      <c r="C119" s="63">
        <v>0</v>
      </c>
      <c r="D119" s="60">
        <v>0.27</v>
      </c>
      <c r="E119" s="60">
        <f t="shared" si="3"/>
        <v>2010</v>
      </c>
      <c r="X119" s="64">
        <v>42718</v>
      </c>
      <c r="Y119" s="61">
        <v>103.949997</v>
      </c>
      <c r="Z119" s="61">
        <v>105.980003</v>
      </c>
      <c r="AA119" s="61">
        <v>102.349998</v>
      </c>
      <c r="AB119" s="61">
        <v>102.510002</v>
      </c>
      <c r="AC119" s="61">
        <v>102.510002</v>
      </c>
      <c r="AD119" s="61">
        <v>3500</v>
      </c>
    </row>
    <row r="120" spans="2:30" x14ac:dyDescent="0.15">
      <c r="B120" s="62">
        <v>40495</v>
      </c>
      <c r="C120" s="63">
        <v>0</v>
      </c>
      <c r="D120" s="60">
        <v>0.28000000000000003</v>
      </c>
      <c r="E120" s="60">
        <f t="shared" si="3"/>
        <v>2010</v>
      </c>
      <c r="X120" s="64">
        <v>42719</v>
      </c>
      <c r="Y120" s="61">
        <v>103</v>
      </c>
      <c r="Z120" s="61">
        <v>103</v>
      </c>
      <c r="AA120" s="61">
        <v>100</v>
      </c>
      <c r="AB120" s="61">
        <v>101.19000200000001</v>
      </c>
      <c r="AC120" s="61">
        <v>101.19000200000001</v>
      </c>
      <c r="AD120" s="61">
        <v>8700</v>
      </c>
    </row>
    <row r="121" spans="2:30" x14ac:dyDescent="0.15">
      <c r="B121" s="62">
        <v>40496</v>
      </c>
      <c r="C121" s="63">
        <v>0</v>
      </c>
      <c r="D121" s="60">
        <v>0.28000000000000003</v>
      </c>
      <c r="E121" s="60">
        <f t="shared" si="3"/>
        <v>2010</v>
      </c>
      <c r="X121" s="64">
        <v>42720</v>
      </c>
      <c r="Y121" s="61">
        <v>100.605003</v>
      </c>
      <c r="Z121" s="61">
        <v>103</v>
      </c>
      <c r="AA121" s="61">
        <v>100.349998</v>
      </c>
      <c r="AB121" s="61">
        <v>101.599998</v>
      </c>
      <c r="AC121" s="61">
        <v>101.599998</v>
      </c>
      <c r="AD121" s="61">
        <v>3800</v>
      </c>
    </row>
    <row r="122" spans="2:30" x14ac:dyDescent="0.15">
      <c r="B122" s="62">
        <v>40497</v>
      </c>
      <c r="C122" s="63">
        <v>0</v>
      </c>
      <c r="D122" s="60">
        <v>0.27</v>
      </c>
      <c r="E122" s="60">
        <f t="shared" si="3"/>
        <v>2010</v>
      </c>
      <c r="X122" s="64">
        <v>42723</v>
      </c>
      <c r="Y122" s="61">
        <v>101.5</v>
      </c>
      <c r="Z122" s="61">
        <v>103.5</v>
      </c>
      <c r="AA122" s="61">
        <v>100.5</v>
      </c>
      <c r="AB122" s="61">
        <v>101</v>
      </c>
      <c r="AC122" s="61">
        <v>101</v>
      </c>
      <c r="AD122" s="61">
        <v>6900</v>
      </c>
    </row>
    <row r="123" spans="2:30" x14ac:dyDescent="0.15">
      <c r="B123" s="62">
        <v>40498</v>
      </c>
      <c r="C123" s="63">
        <v>0</v>
      </c>
      <c r="D123" s="60">
        <v>0.22</v>
      </c>
      <c r="E123" s="60">
        <f t="shared" si="3"/>
        <v>2010</v>
      </c>
      <c r="X123" s="64">
        <v>42724</v>
      </c>
      <c r="Y123" s="61">
        <v>101.5</v>
      </c>
      <c r="Z123" s="61">
        <v>102</v>
      </c>
      <c r="AA123" s="61">
        <v>100.5</v>
      </c>
      <c r="AB123" s="61">
        <v>101</v>
      </c>
      <c r="AC123" s="61">
        <v>101</v>
      </c>
      <c r="AD123" s="61">
        <v>3500</v>
      </c>
    </row>
    <row r="124" spans="2:30" x14ac:dyDescent="0.15">
      <c r="B124" s="62">
        <v>40499</v>
      </c>
      <c r="C124" s="63">
        <v>0</v>
      </c>
      <c r="D124" s="60">
        <v>0.23</v>
      </c>
      <c r="E124" s="60">
        <f t="shared" si="3"/>
        <v>2010</v>
      </c>
      <c r="X124" s="64">
        <v>42725</v>
      </c>
      <c r="Y124" s="61">
        <v>103.900002</v>
      </c>
      <c r="Z124" s="61">
        <v>107.010002</v>
      </c>
      <c r="AA124" s="61">
        <v>103.120003</v>
      </c>
      <c r="AB124" s="61">
        <v>103.75</v>
      </c>
      <c r="AC124" s="61">
        <v>103.75</v>
      </c>
      <c r="AD124" s="61">
        <v>24800</v>
      </c>
    </row>
    <row r="125" spans="2:30" x14ac:dyDescent="0.15">
      <c r="B125" s="62">
        <v>40500</v>
      </c>
      <c r="C125" s="63">
        <v>0</v>
      </c>
      <c r="D125" s="60">
        <v>0.27</v>
      </c>
      <c r="E125" s="60">
        <f t="shared" si="3"/>
        <v>2010</v>
      </c>
      <c r="X125" s="64">
        <v>42726</v>
      </c>
      <c r="Y125" s="61">
        <v>107</v>
      </c>
      <c r="Z125" s="61">
        <v>108.099998</v>
      </c>
      <c r="AA125" s="61">
        <v>105</v>
      </c>
      <c r="AB125" s="61">
        <v>105.019997</v>
      </c>
      <c r="AC125" s="61">
        <v>105.019997</v>
      </c>
      <c r="AD125" s="61">
        <v>13400</v>
      </c>
    </row>
    <row r="126" spans="2:30" x14ac:dyDescent="0.15">
      <c r="B126" s="62">
        <v>40501</v>
      </c>
      <c r="C126" s="63">
        <v>0</v>
      </c>
      <c r="D126" s="60">
        <v>0.28000000000000003</v>
      </c>
      <c r="E126" s="60">
        <f t="shared" si="3"/>
        <v>2010</v>
      </c>
      <c r="X126" s="64">
        <v>42727</v>
      </c>
      <c r="Y126" s="61">
        <v>108.400002</v>
      </c>
      <c r="Z126" s="61">
        <v>116.75</v>
      </c>
      <c r="AA126" s="61">
        <v>107.5</v>
      </c>
      <c r="AB126" s="61">
        <v>110.699997</v>
      </c>
      <c r="AC126" s="61">
        <v>110.699997</v>
      </c>
      <c r="AD126" s="61">
        <v>24400</v>
      </c>
    </row>
    <row r="127" spans="2:30" x14ac:dyDescent="0.15">
      <c r="B127" s="62">
        <v>40502</v>
      </c>
      <c r="C127" s="63">
        <v>0</v>
      </c>
      <c r="D127" s="60">
        <v>0.28000000000000003</v>
      </c>
      <c r="E127" s="60">
        <f t="shared" si="3"/>
        <v>2010</v>
      </c>
      <c r="X127" s="64">
        <v>42731</v>
      </c>
      <c r="Y127" s="61">
        <v>115.699997</v>
      </c>
      <c r="Z127" s="61">
        <v>121.800003</v>
      </c>
      <c r="AA127" s="61">
        <v>114.75</v>
      </c>
      <c r="AB127" s="61">
        <v>114.75</v>
      </c>
      <c r="AC127" s="61">
        <v>114.75</v>
      </c>
      <c r="AD127" s="61">
        <v>36000</v>
      </c>
    </row>
    <row r="128" spans="2:30" x14ac:dyDescent="0.15">
      <c r="B128" s="62">
        <v>40503</v>
      </c>
      <c r="C128" s="63">
        <v>0</v>
      </c>
      <c r="D128" s="60">
        <v>0.28000000000000003</v>
      </c>
      <c r="E128" s="60">
        <f t="shared" si="3"/>
        <v>2010</v>
      </c>
      <c r="X128" s="64">
        <v>42732</v>
      </c>
      <c r="Y128" s="61">
        <v>117.25</v>
      </c>
      <c r="Z128" s="61">
        <v>127</v>
      </c>
      <c r="AA128" s="61">
        <v>117.25</v>
      </c>
      <c r="AB128" s="61">
        <v>120</v>
      </c>
      <c r="AC128" s="61">
        <v>120</v>
      </c>
      <c r="AD128" s="61">
        <v>29100</v>
      </c>
    </row>
    <row r="129" spans="2:30" x14ac:dyDescent="0.15">
      <c r="B129" s="62">
        <v>40504</v>
      </c>
      <c r="C129" s="63">
        <v>0</v>
      </c>
      <c r="D129" s="60">
        <v>0.28999999999999998</v>
      </c>
      <c r="E129" s="60">
        <f t="shared" si="3"/>
        <v>2010</v>
      </c>
      <c r="X129" s="64">
        <v>42733</v>
      </c>
      <c r="Y129" s="61">
        <v>127.5</v>
      </c>
      <c r="Z129" s="61">
        <v>127.5</v>
      </c>
      <c r="AA129" s="61">
        <v>119.989998</v>
      </c>
      <c r="AB129" s="61">
        <v>121.5</v>
      </c>
      <c r="AC129" s="61">
        <v>121.5</v>
      </c>
      <c r="AD129" s="61">
        <v>18300</v>
      </c>
    </row>
    <row r="130" spans="2:30" x14ac:dyDescent="0.15">
      <c r="B130" s="62">
        <v>40505</v>
      </c>
      <c r="C130" s="63">
        <v>0</v>
      </c>
      <c r="D130" s="60">
        <v>0.28000000000000003</v>
      </c>
      <c r="E130" s="60">
        <f t="shared" si="3"/>
        <v>2010</v>
      </c>
      <c r="X130" s="64">
        <v>42734</v>
      </c>
      <c r="Y130" s="61">
        <v>124</v>
      </c>
      <c r="Z130" s="61">
        <v>124.75</v>
      </c>
      <c r="AA130" s="61">
        <v>121</v>
      </c>
      <c r="AB130" s="61">
        <v>121.650002</v>
      </c>
      <c r="AC130" s="61">
        <v>121.650002</v>
      </c>
      <c r="AD130" s="61">
        <v>15400</v>
      </c>
    </row>
    <row r="131" spans="2:30" x14ac:dyDescent="0.15">
      <c r="B131" s="62">
        <v>40506</v>
      </c>
      <c r="C131" s="63">
        <v>0</v>
      </c>
      <c r="D131" s="60">
        <v>0.28000000000000003</v>
      </c>
      <c r="E131" s="60">
        <f t="shared" ref="E131:E194" si="4">YEAR(B131)</f>
        <v>2010</v>
      </c>
      <c r="X131" s="64">
        <v>42738</v>
      </c>
      <c r="Y131" s="61">
        <v>130.5</v>
      </c>
      <c r="Z131" s="61">
        <v>142</v>
      </c>
      <c r="AA131" s="61">
        <v>125.800003</v>
      </c>
      <c r="AB131" s="61">
        <v>136</v>
      </c>
      <c r="AC131" s="61">
        <v>136</v>
      </c>
      <c r="AD131" s="61">
        <v>43400</v>
      </c>
    </row>
    <row r="132" spans="2:30" x14ac:dyDescent="0.15">
      <c r="B132" s="62">
        <v>40507</v>
      </c>
      <c r="C132" s="63">
        <v>0</v>
      </c>
      <c r="D132" s="60">
        <v>0.28000000000000003</v>
      </c>
      <c r="E132" s="60">
        <f t="shared" si="4"/>
        <v>2010</v>
      </c>
      <c r="X132" s="64">
        <v>42739</v>
      </c>
      <c r="Y132" s="61">
        <v>142</v>
      </c>
      <c r="Z132" s="61">
        <v>152</v>
      </c>
      <c r="AA132" s="61">
        <v>140.5</v>
      </c>
      <c r="AB132" s="61">
        <v>146</v>
      </c>
      <c r="AC132" s="61">
        <v>146</v>
      </c>
      <c r="AD132" s="61">
        <v>80100</v>
      </c>
    </row>
    <row r="133" spans="2:30" x14ac:dyDescent="0.15">
      <c r="B133" s="62">
        <v>40508</v>
      </c>
      <c r="C133" s="63">
        <v>0</v>
      </c>
      <c r="D133" s="60">
        <v>0.28000000000000003</v>
      </c>
      <c r="E133" s="60">
        <f t="shared" si="4"/>
        <v>2010</v>
      </c>
      <c r="X133" s="64">
        <v>42740</v>
      </c>
      <c r="Y133" s="61">
        <v>132.5</v>
      </c>
      <c r="Z133" s="61">
        <v>138.5</v>
      </c>
      <c r="AA133" s="61">
        <v>126</v>
      </c>
      <c r="AB133" s="61">
        <v>129</v>
      </c>
      <c r="AC133" s="61">
        <v>129</v>
      </c>
      <c r="AD133" s="61">
        <v>54300</v>
      </c>
    </row>
    <row r="134" spans="2:30" x14ac:dyDescent="0.15">
      <c r="B134" s="62">
        <v>40509</v>
      </c>
      <c r="C134" s="63">
        <v>0</v>
      </c>
      <c r="D134" s="60">
        <v>0.28000000000000003</v>
      </c>
      <c r="E134" s="60">
        <f t="shared" si="4"/>
        <v>2010</v>
      </c>
      <c r="X134" s="64">
        <v>42741</v>
      </c>
      <c r="Y134" s="61">
        <v>119.5</v>
      </c>
      <c r="Z134" s="61">
        <v>126</v>
      </c>
      <c r="AA134" s="61">
        <v>111</v>
      </c>
      <c r="AB134" s="61">
        <v>116.75</v>
      </c>
      <c r="AC134" s="61">
        <v>116.75</v>
      </c>
      <c r="AD134" s="61">
        <v>59100</v>
      </c>
    </row>
    <row r="135" spans="2:30" x14ac:dyDescent="0.15">
      <c r="B135" s="62">
        <v>40510</v>
      </c>
      <c r="C135" s="63">
        <v>0</v>
      </c>
      <c r="D135" s="60">
        <v>0.27</v>
      </c>
      <c r="E135" s="60">
        <f t="shared" si="4"/>
        <v>2010</v>
      </c>
      <c r="X135" s="64">
        <v>42744</v>
      </c>
      <c r="Y135" s="61">
        <v>116</v>
      </c>
      <c r="Z135" s="61">
        <v>118.5</v>
      </c>
      <c r="AA135" s="61">
        <v>112</v>
      </c>
      <c r="AB135" s="61">
        <v>114.550003</v>
      </c>
      <c r="AC135" s="61">
        <v>114.550003</v>
      </c>
      <c r="AD135" s="61">
        <v>14700</v>
      </c>
    </row>
    <row r="136" spans="2:30" x14ac:dyDescent="0.15">
      <c r="B136" s="62">
        <v>40511</v>
      </c>
      <c r="C136" s="63">
        <v>0</v>
      </c>
      <c r="D136" s="60">
        <v>0.23</v>
      </c>
      <c r="E136" s="60">
        <f t="shared" si="4"/>
        <v>2010</v>
      </c>
      <c r="X136" s="64">
        <v>42745</v>
      </c>
      <c r="Y136" s="61">
        <v>115.125</v>
      </c>
      <c r="Z136" s="61">
        <v>118.5</v>
      </c>
      <c r="AA136" s="61">
        <v>114.5</v>
      </c>
      <c r="AB136" s="61">
        <v>115</v>
      </c>
      <c r="AC136" s="61">
        <v>115</v>
      </c>
      <c r="AD136" s="61">
        <v>18700</v>
      </c>
    </row>
    <row r="137" spans="2:30" x14ac:dyDescent="0.15">
      <c r="B137" s="62">
        <v>40512</v>
      </c>
      <c r="C137" s="63">
        <v>0</v>
      </c>
      <c r="D137" s="60">
        <v>0.21</v>
      </c>
      <c r="E137" s="60">
        <f t="shared" si="4"/>
        <v>2010</v>
      </c>
      <c r="X137" s="64">
        <v>42746</v>
      </c>
      <c r="Y137" s="61">
        <v>112</v>
      </c>
      <c r="Z137" s="61">
        <v>112.010002</v>
      </c>
      <c r="AA137" s="61">
        <v>105</v>
      </c>
      <c r="AB137" s="61">
        <v>110.5</v>
      </c>
      <c r="AC137" s="61">
        <v>110.5</v>
      </c>
      <c r="AD137" s="61">
        <v>58300</v>
      </c>
    </row>
    <row r="138" spans="2:30" x14ac:dyDescent="0.15">
      <c r="B138" s="62">
        <v>40513</v>
      </c>
      <c r="C138" s="63">
        <v>0</v>
      </c>
      <c r="D138" s="60">
        <v>0.23</v>
      </c>
      <c r="E138" s="60">
        <f t="shared" si="4"/>
        <v>2010</v>
      </c>
      <c r="X138" s="64">
        <v>42747</v>
      </c>
      <c r="Y138" s="61">
        <v>110.875</v>
      </c>
      <c r="Z138" s="61">
        <v>110.875</v>
      </c>
      <c r="AA138" s="61">
        <v>105.599998</v>
      </c>
      <c r="AB138" s="61">
        <v>108</v>
      </c>
      <c r="AC138" s="61">
        <v>108</v>
      </c>
      <c r="AD138" s="61">
        <v>39400</v>
      </c>
    </row>
    <row r="139" spans="2:30" x14ac:dyDescent="0.15">
      <c r="B139" s="62">
        <v>40514</v>
      </c>
      <c r="C139" s="63">
        <v>0</v>
      </c>
      <c r="D139" s="60">
        <v>0.25</v>
      </c>
      <c r="E139" s="60">
        <f t="shared" si="4"/>
        <v>2010</v>
      </c>
      <c r="X139" s="64">
        <v>42748</v>
      </c>
      <c r="Y139" s="61">
        <v>108</v>
      </c>
      <c r="Z139" s="61">
        <v>109</v>
      </c>
      <c r="AA139" s="61">
        <v>107</v>
      </c>
      <c r="AB139" s="61">
        <v>108.989998</v>
      </c>
      <c r="AC139" s="61">
        <v>108.989998</v>
      </c>
      <c r="AD139" s="61">
        <v>18900</v>
      </c>
    </row>
    <row r="140" spans="2:30" x14ac:dyDescent="0.15">
      <c r="B140" s="62">
        <v>40515</v>
      </c>
      <c r="C140" s="63">
        <v>0</v>
      </c>
      <c r="D140" s="60">
        <v>0.25</v>
      </c>
      <c r="E140" s="60">
        <f t="shared" si="4"/>
        <v>2010</v>
      </c>
      <c r="X140" s="64">
        <v>42752</v>
      </c>
      <c r="Y140" s="61">
        <v>114.75</v>
      </c>
      <c r="Z140" s="61">
        <v>120</v>
      </c>
      <c r="AA140" s="61">
        <v>113</v>
      </c>
      <c r="AB140" s="61">
        <v>117</v>
      </c>
      <c r="AC140" s="61">
        <v>117</v>
      </c>
      <c r="AD140" s="61">
        <v>42200</v>
      </c>
    </row>
    <row r="141" spans="2:30" x14ac:dyDescent="0.15">
      <c r="B141" s="62">
        <v>40516</v>
      </c>
      <c r="C141" s="63">
        <v>0</v>
      </c>
      <c r="D141" s="60">
        <v>0.2</v>
      </c>
      <c r="E141" s="60">
        <f t="shared" si="4"/>
        <v>2010</v>
      </c>
      <c r="X141" s="64">
        <v>42753</v>
      </c>
      <c r="Y141" s="61">
        <v>116.5</v>
      </c>
      <c r="Z141" s="61">
        <v>118</v>
      </c>
      <c r="AA141" s="61">
        <v>112.599998</v>
      </c>
      <c r="AB141" s="61">
        <v>116</v>
      </c>
      <c r="AC141" s="61">
        <v>116</v>
      </c>
      <c r="AD141" s="61">
        <v>25900</v>
      </c>
    </row>
    <row r="142" spans="2:30" x14ac:dyDescent="0.15">
      <c r="B142" s="62">
        <v>40517</v>
      </c>
      <c r="C142" s="63">
        <v>0</v>
      </c>
      <c r="D142" s="60">
        <v>0.19</v>
      </c>
      <c r="E142" s="60">
        <f t="shared" si="4"/>
        <v>2010</v>
      </c>
      <c r="X142" s="64">
        <v>42754</v>
      </c>
      <c r="Y142" s="61">
        <v>118</v>
      </c>
      <c r="Z142" s="61">
        <v>118.5</v>
      </c>
      <c r="AA142" s="61">
        <v>116.050003</v>
      </c>
      <c r="AB142" s="61">
        <v>117</v>
      </c>
      <c r="AC142" s="61">
        <v>117</v>
      </c>
      <c r="AD142" s="61">
        <v>25200</v>
      </c>
    </row>
    <row r="143" spans="2:30" x14ac:dyDescent="0.15">
      <c r="B143" s="62">
        <v>40518</v>
      </c>
      <c r="C143" s="63">
        <v>0</v>
      </c>
      <c r="D143" s="60">
        <v>0.2</v>
      </c>
      <c r="E143" s="60">
        <f t="shared" si="4"/>
        <v>2010</v>
      </c>
      <c r="X143" s="64">
        <v>42755</v>
      </c>
      <c r="Y143" s="61">
        <v>117.5</v>
      </c>
      <c r="Z143" s="61">
        <v>118.75</v>
      </c>
      <c r="AA143" s="61">
        <v>116</v>
      </c>
      <c r="AB143" s="61">
        <v>116</v>
      </c>
      <c r="AC143" s="61">
        <v>116</v>
      </c>
      <c r="AD143" s="61">
        <v>22100</v>
      </c>
    </row>
    <row r="144" spans="2:30" x14ac:dyDescent="0.15">
      <c r="B144" s="62">
        <v>40519</v>
      </c>
      <c r="C144" s="63">
        <v>0</v>
      </c>
      <c r="D144" s="60">
        <v>0.23</v>
      </c>
      <c r="E144" s="60">
        <f t="shared" si="4"/>
        <v>2010</v>
      </c>
      <c r="X144" s="64">
        <v>42758</v>
      </c>
      <c r="Y144" s="61">
        <v>117.504997</v>
      </c>
      <c r="Z144" s="61">
        <v>118.5</v>
      </c>
      <c r="AA144" s="61">
        <v>117</v>
      </c>
      <c r="AB144" s="61">
        <v>117</v>
      </c>
      <c r="AC144" s="61">
        <v>117</v>
      </c>
      <c r="AD144" s="61">
        <v>12300</v>
      </c>
    </row>
    <row r="145" spans="2:30" x14ac:dyDescent="0.15">
      <c r="B145" s="62">
        <v>40520</v>
      </c>
      <c r="C145" s="63">
        <v>0</v>
      </c>
      <c r="D145" s="60">
        <v>0.24</v>
      </c>
      <c r="E145" s="60">
        <f t="shared" si="4"/>
        <v>2010</v>
      </c>
      <c r="X145" s="64">
        <v>42759</v>
      </c>
      <c r="Y145" s="61">
        <v>117</v>
      </c>
      <c r="Z145" s="61">
        <v>117</v>
      </c>
      <c r="AA145" s="61">
        <v>111.879997</v>
      </c>
      <c r="AB145" s="61">
        <v>111.879997</v>
      </c>
      <c r="AC145" s="61">
        <v>111.879997</v>
      </c>
      <c r="AD145" s="61">
        <v>18800</v>
      </c>
    </row>
    <row r="146" spans="2:30" x14ac:dyDescent="0.15">
      <c r="B146" s="62">
        <v>40521</v>
      </c>
      <c r="C146" s="63">
        <v>0</v>
      </c>
      <c r="D146" s="60">
        <v>0.2</v>
      </c>
      <c r="E146" s="60">
        <f t="shared" si="4"/>
        <v>2010</v>
      </c>
      <c r="X146" s="64">
        <v>42760</v>
      </c>
      <c r="Y146" s="61">
        <v>111.879997</v>
      </c>
      <c r="Z146" s="61">
        <v>111.879997</v>
      </c>
      <c r="AA146" s="61">
        <v>105.5</v>
      </c>
      <c r="AB146" s="61">
        <v>106.510002</v>
      </c>
      <c r="AC146" s="61">
        <v>106.510002</v>
      </c>
      <c r="AD146" s="61">
        <v>31200</v>
      </c>
    </row>
    <row r="147" spans="2:30" x14ac:dyDescent="0.15">
      <c r="B147" s="62">
        <v>40522</v>
      </c>
      <c r="C147" s="63">
        <v>0</v>
      </c>
      <c r="D147" s="60">
        <v>0.2</v>
      </c>
      <c r="E147" s="60">
        <f t="shared" si="4"/>
        <v>2010</v>
      </c>
      <c r="X147" s="64">
        <v>42761</v>
      </c>
      <c r="Y147" s="61">
        <v>106.75</v>
      </c>
      <c r="Z147" s="61">
        <v>112.989998</v>
      </c>
      <c r="AA147" s="61">
        <v>106.75</v>
      </c>
      <c r="AB147" s="61">
        <v>107.75</v>
      </c>
      <c r="AC147" s="61">
        <v>107.75</v>
      </c>
      <c r="AD147" s="61">
        <v>24400</v>
      </c>
    </row>
    <row r="148" spans="2:30" x14ac:dyDescent="0.15">
      <c r="B148" s="62">
        <v>40523</v>
      </c>
      <c r="C148" s="63">
        <v>0</v>
      </c>
      <c r="D148" s="60">
        <v>0.23</v>
      </c>
      <c r="E148" s="60">
        <f t="shared" si="4"/>
        <v>2010</v>
      </c>
      <c r="X148" s="64">
        <v>42762</v>
      </c>
      <c r="Y148" s="61">
        <v>109</v>
      </c>
      <c r="Z148" s="61">
        <v>111.980003</v>
      </c>
      <c r="AA148" s="61">
        <v>109</v>
      </c>
      <c r="AB148" s="61">
        <v>110</v>
      </c>
      <c r="AC148" s="61">
        <v>110</v>
      </c>
      <c r="AD148" s="61">
        <v>20400</v>
      </c>
    </row>
    <row r="149" spans="2:30" x14ac:dyDescent="0.15">
      <c r="B149" s="62">
        <v>40524</v>
      </c>
      <c r="C149" s="63">
        <v>0</v>
      </c>
      <c r="D149" s="60">
        <v>0.22</v>
      </c>
      <c r="E149" s="60">
        <f t="shared" si="4"/>
        <v>2010</v>
      </c>
      <c r="X149" s="64">
        <v>42765</v>
      </c>
      <c r="Y149" s="61">
        <v>110</v>
      </c>
      <c r="Z149" s="61">
        <v>112</v>
      </c>
      <c r="AA149" s="61">
        <v>106.5</v>
      </c>
      <c r="AB149" s="61">
        <v>107.739998</v>
      </c>
      <c r="AC149" s="61">
        <v>107.739998</v>
      </c>
      <c r="AD149" s="61">
        <v>16500</v>
      </c>
    </row>
    <row r="150" spans="2:30" x14ac:dyDescent="0.15">
      <c r="B150" s="62">
        <v>40525</v>
      </c>
      <c r="C150" s="63">
        <v>0</v>
      </c>
      <c r="D150" s="60">
        <v>0.23</v>
      </c>
      <c r="E150" s="60">
        <f t="shared" si="4"/>
        <v>2010</v>
      </c>
      <c r="X150" s="64">
        <v>42766</v>
      </c>
      <c r="Y150" s="61">
        <v>109.550003</v>
      </c>
      <c r="Z150" s="61">
        <v>111.949997</v>
      </c>
      <c r="AA150" s="61">
        <v>108.449997</v>
      </c>
      <c r="AB150" s="61">
        <v>108.495003</v>
      </c>
      <c r="AC150" s="61">
        <v>108.495003</v>
      </c>
      <c r="AD150" s="61">
        <v>30600</v>
      </c>
    </row>
    <row r="151" spans="2:30" x14ac:dyDescent="0.15">
      <c r="B151" s="62">
        <v>40526</v>
      </c>
      <c r="C151" s="63">
        <v>0</v>
      </c>
      <c r="D151" s="60">
        <v>0.25</v>
      </c>
      <c r="E151" s="60">
        <f t="shared" si="4"/>
        <v>2010</v>
      </c>
      <c r="X151" s="64">
        <v>42767</v>
      </c>
      <c r="Y151" s="61">
        <v>110</v>
      </c>
      <c r="Z151" s="61">
        <v>110</v>
      </c>
      <c r="AA151" s="61">
        <v>105.25</v>
      </c>
      <c r="AB151" s="61">
        <v>107.949997</v>
      </c>
      <c r="AC151" s="61">
        <v>107.949997</v>
      </c>
      <c r="AD151" s="61">
        <v>36800</v>
      </c>
    </row>
    <row r="152" spans="2:30" x14ac:dyDescent="0.15">
      <c r="B152" s="62">
        <v>40527</v>
      </c>
      <c r="C152" s="63">
        <v>0</v>
      </c>
      <c r="D152" s="60">
        <v>0.24</v>
      </c>
      <c r="E152" s="60">
        <f t="shared" si="4"/>
        <v>2010</v>
      </c>
      <c r="X152" s="64">
        <v>42768</v>
      </c>
      <c r="Y152" s="61">
        <v>107</v>
      </c>
      <c r="Z152" s="61">
        <v>110.099998</v>
      </c>
      <c r="AA152" s="61">
        <v>107</v>
      </c>
      <c r="AB152" s="61">
        <v>109.5</v>
      </c>
      <c r="AC152" s="61">
        <v>109.5</v>
      </c>
      <c r="AD152" s="61">
        <v>37200</v>
      </c>
    </row>
    <row r="153" spans="2:30" x14ac:dyDescent="0.15">
      <c r="B153" s="62">
        <v>40528</v>
      </c>
      <c r="C153" s="63">
        <v>0</v>
      </c>
      <c r="D153" s="60">
        <v>0.25</v>
      </c>
      <c r="E153" s="60">
        <f t="shared" si="4"/>
        <v>2010</v>
      </c>
      <c r="X153" s="64">
        <v>42769</v>
      </c>
      <c r="Y153" s="61">
        <v>109.5</v>
      </c>
      <c r="Z153" s="61">
        <v>111.800003</v>
      </c>
      <c r="AA153" s="61">
        <v>109.5</v>
      </c>
      <c r="AB153" s="61">
        <v>110</v>
      </c>
      <c r="AC153" s="61">
        <v>110</v>
      </c>
      <c r="AD153" s="61">
        <v>22500</v>
      </c>
    </row>
    <row r="154" spans="2:30" x14ac:dyDescent="0.15">
      <c r="B154" s="62">
        <v>40529</v>
      </c>
      <c r="C154" s="63">
        <v>0</v>
      </c>
      <c r="D154" s="60">
        <v>0.24</v>
      </c>
      <c r="E154" s="60">
        <f t="shared" si="4"/>
        <v>2010</v>
      </c>
      <c r="X154" s="64">
        <v>42772</v>
      </c>
      <c r="Y154" s="61">
        <v>112</v>
      </c>
      <c r="Z154" s="61">
        <v>112</v>
      </c>
      <c r="AA154" s="61">
        <v>109.120003</v>
      </c>
      <c r="AB154" s="61">
        <v>110</v>
      </c>
      <c r="AC154" s="61">
        <v>110</v>
      </c>
      <c r="AD154" s="61">
        <v>9900</v>
      </c>
    </row>
    <row r="155" spans="2:30" x14ac:dyDescent="0.15">
      <c r="B155" s="62">
        <v>40530</v>
      </c>
      <c r="C155" s="63">
        <v>0</v>
      </c>
      <c r="D155" s="60">
        <v>0.24</v>
      </c>
      <c r="E155" s="60">
        <f t="shared" si="4"/>
        <v>2010</v>
      </c>
      <c r="X155" s="64">
        <v>42773</v>
      </c>
      <c r="Y155" s="61">
        <v>111</v>
      </c>
      <c r="Z155" s="61">
        <v>113</v>
      </c>
      <c r="AA155" s="61">
        <v>110</v>
      </c>
      <c r="AB155" s="61">
        <v>110.010002</v>
      </c>
      <c r="AC155" s="61">
        <v>110.010002</v>
      </c>
      <c r="AD155" s="61">
        <v>28800</v>
      </c>
    </row>
    <row r="156" spans="2:30" x14ac:dyDescent="0.15">
      <c r="B156" s="62">
        <v>40531</v>
      </c>
      <c r="C156" s="63">
        <v>0</v>
      </c>
      <c r="D156" s="60">
        <v>0.24</v>
      </c>
      <c r="E156" s="60">
        <f t="shared" si="4"/>
        <v>2010</v>
      </c>
      <c r="X156" s="64">
        <v>42774</v>
      </c>
      <c r="Y156" s="61">
        <v>110</v>
      </c>
      <c r="Z156" s="61">
        <v>110.699997</v>
      </c>
      <c r="AA156" s="61">
        <v>107.099998</v>
      </c>
      <c r="AB156" s="61">
        <v>109</v>
      </c>
      <c r="AC156" s="61">
        <v>109</v>
      </c>
      <c r="AD156" s="61">
        <v>20500</v>
      </c>
    </row>
    <row r="157" spans="2:30" x14ac:dyDescent="0.15">
      <c r="B157" s="62">
        <v>40532</v>
      </c>
      <c r="C157" s="63">
        <v>0</v>
      </c>
      <c r="D157" s="60">
        <v>0.27</v>
      </c>
      <c r="E157" s="60">
        <f t="shared" si="4"/>
        <v>2010</v>
      </c>
      <c r="X157" s="64">
        <v>42775</v>
      </c>
      <c r="Y157" s="61">
        <v>105.824997</v>
      </c>
      <c r="Z157" s="61">
        <v>106.75</v>
      </c>
      <c r="AA157" s="61">
        <v>103.349998</v>
      </c>
      <c r="AB157" s="61">
        <v>104</v>
      </c>
      <c r="AC157" s="61">
        <v>104</v>
      </c>
      <c r="AD157" s="61">
        <v>33000</v>
      </c>
    </row>
    <row r="158" spans="2:30" x14ac:dyDescent="0.15">
      <c r="B158" s="62">
        <v>40533</v>
      </c>
      <c r="C158" s="63">
        <v>0</v>
      </c>
      <c r="D158" s="60">
        <v>0.24</v>
      </c>
      <c r="E158" s="60">
        <f t="shared" si="4"/>
        <v>2010</v>
      </c>
      <c r="X158" s="64">
        <v>42776</v>
      </c>
      <c r="Y158" s="61">
        <v>103.75</v>
      </c>
      <c r="Z158" s="61">
        <v>105.5</v>
      </c>
      <c r="AA158" s="61">
        <v>102.5</v>
      </c>
      <c r="AB158" s="61">
        <v>105.5</v>
      </c>
      <c r="AC158" s="61">
        <v>105.5</v>
      </c>
      <c r="AD158" s="61">
        <v>28300</v>
      </c>
    </row>
    <row r="159" spans="2:30" x14ac:dyDescent="0.15">
      <c r="B159" s="62">
        <v>40534</v>
      </c>
      <c r="C159" s="63">
        <v>0</v>
      </c>
      <c r="D159" s="60">
        <v>0.25</v>
      </c>
      <c r="E159" s="60">
        <f t="shared" si="4"/>
        <v>2010</v>
      </c>
      <c r="X159" s="64">
        <v>42779</v>
      </c>
      <c r="Y159" s="61">
        <v>106.389999</v>
      </c>
      <c r="Z159" s="61">
        <v>107</v>
      </c>
      <c r="AA159" s="61">
        <v>104.75</v>
      </c>
      <c r="AB159" s="61">
        <v>105.550003</v>
      </c>
      <c r="AC159" s="61">
        <v>105.550003</v>
      </c>
      <c r="AD159" s="61">
        <v>9700</v>
      </c>
    </row>
    <row r="160" spans="2:30" x14ac:dyDescent="0.15">
      <c r="B160" s="62">
        <v>40535</v>
      </c>
      <c r="C160" s="63">
        <v>0</v>
      </c>
      <c r="D160" s="60">
        <v>0.25</v>
      </c>
      <c r="E160" s="60">
        <f t="shared" si="4"/>
        <v>2010</v>
      </c>
      <c r="X160" s="64">
        <v>42780</v>
      </c>
      <c r="Y160" s="61">
        <v>107.5</v>
      </c>
      <c r="Z160" s="61">
        <v>108</v>
      </c>
      <c r="AA160" s="61">
        <v>105.5</v>
      </c>
      <c r="AB160" s="61">
        <v>108</v>
      </c>
      <c r="AC160" s="61">
        <v>108</v>
      </c>
      <c r="AD160" s="61">
        <v>20400</v>
      </c>
    </row>
    <row r="161" spans="2:30" x14ac:dyDescent="0.15">
      <c r="B161" s="62">
        <v>40536</v>
      </c>
      <c r="C161" s="63">
        <v>0</v>
      </c>
      <c r="D161" s="60">
        <v>0.25</v>
      </c>
      <c r="E161" s="60">
        <f t="shared" si="4"/>
        <v>2010</v>
      </c>
      <c r="X161" s="64">
        <v>42781</v>
      </c>
      <c r="Y161" s="61">
        <v>109.5</v>
      </c>
      <c r="Z161" s="61">
        <v>109.5</v>
      </c>
      <c r="AA161" s="61">
        <v>106.099998</v>
      </c>
      <c r="AB161" s="61">
        <v>108</v>
      </c>
      <c r="AC161" s="61">
        <v>108</v>
      </c>
      <c r="AD161" s="61">
        <v>8000</v>
      </c>
    </row>
    <row r="162" spans="2:30" x14ac:dyDescent="0.15">
      <c r="B162" s="62">
        <v>40537</v>
      </c>
      <c r="C162" s="63">
        <v>0</v>
      </c>
      <c r="D162" s="60">
        <v>0.25</v>
      </c>
      <c r="E162" s="60">
        <f t="shared" si="4"/>
        <v>2010</v>
      </c>
      <c r="X162" s="64">
        <v>42782</v>
      </c>
      <c r="Y162" s="61">
        <v>109</v>
      </c>
      <c r="Z162" s="61">
        <v>109.025002</v>
      </c>
      <c r="AA162" s="61">
        <v>107.25</v>
      </c>
      <c r="AB162" s="61">
        <v>108</v>
      </c>
      <c r="AC162" s="61">
        <v>108</v>
      </c>
      <c r="AD162" s="61">
        <v>12800</v>
      </c>
    </row>
    <row r="163" spans="2:30" x14ac:dyDescent="0.15">
      <c r="B163" s="62">
        <v>40538</v>
      </c>
      <c r="C163" s="63">
        <v>0</v>
      </c>
      <c r="D163" s="60">
        <v>0.26</v>
      </c>
      <c r="E163" s="60">
        <f t="shared" si="4"/>
        <v>2010</v>
      </c>
      <c r="X163" s="64">
        <v>42783</v>
      </c>
      <c r="Y163" s="61">
        <v>107.989998</v>
      </c>
      <c r="Z163" s="61">
        <v>109</v>
      </c>
      <c r="AA163" s="61">
        <v>107.849998</v>
      </c>
      <c r="AB163" s="61">
        <v>108</v>
      </c>
      <c r="AC163" s="61">
        <v>108</v>
      </c>
      <c r="AD163" s="61">
        <v>13600</v>
      </c>
    </row>
    <row r="164" spans="2:30" x14ac:dyDescent="0.15">
      <c r="B164" s="62">
        <v>40539</v>
      </c>
      <c r="C164" s="63">
        <v>0</v>
      </c>
      <c r="D164" s="60">
        <v>0.26</v>
      </c>
      <c r="E164" s="60">
        <f t="shared" si="4"/>
        <v>2010</v>
      </c>
      <c r="X164" s="64">
        <v>42787</v>
      </c>
      <c r="Y164" s="61">
        <v>111.504997</v>
      </c>
      <c r="Z164" s="61">
        <v>112</v>
      </c>
      <c r="AA164" s="61">
        <v>110.099998</v>
      </c>
      <c r="AB164" s="61">
        <v>111</v>
      </c>
      <c r="AC164" s="61">
        <v>111</v>
      </c>
      <c r="AD164" s="61">
        <v>42000</v>
      </c>
    </row>
    <row r="165" spans="2:30" x14ac:dyDescent="0.15">
      <c r="B165" s="62">
        <v>40540</v>
      </c>
      <c r="C165" s="63">
        <v>0</v>
      </c>
      <c r="D165" s="60">
        <v>0.28000000000000003</v>
      </c>
      <c r="E165" s="60">
        <f t="shared" si="4"/>
        <v>2010</v>
      </c>
      <c r="X165" s="64">
        <v>42788</v>
      </c>
      <c r="Y165" s="61">
        <v>111.495003</v>
      </c>
      <c r="Z165" s="61">
        <v>114.050003</v>
      </c>
      <c r="AA165" s="61">
        <v>111.495003</v>
      </c>
      <c r="AB165" s="61">
        <v>113.5</v>
      </c>
      <c r="AC165" s="61">
        <v>113.5</v>
      </c>
      <c r="AD165" s="61">
        <v>28500</v>
      </c>
    </row>
    <row r="166" spans="2:30" x14ac:dyDescent="0.15">
      <c r="B166" s="62">
        <v>40541</v>
      </c>
      <c r="C166" s="63">
        <v>0</v>
      </c>
      <c r="D166" s="60">
        <v>0.3</v>
      </c>
      <c r="E166" s="60">
        <f t="shared" si="4"/>
        <v>2010</v>
      </c>
      <c r="X166" s="64">
        <v>42789</v>
      </c>
      <c r="Y166" s="61">
        <v>115</v>
      </c>
      <c r="Z166" s="61">
        <v>117.300003</v>
      </c>
      <c r="AA166" s="61">
        <v>114.989998</v>
      </c>
      <c r="AB166" s="61">
        <v>117</v>
      </c>
      <c r="AC166" s="61">
        <v>117</v>
      </c>
      <c r="AD166" s="61">
        <v>49300</v>
      </c>
    </row>
    <row r="167" spans="2:30" x14ac:dyDescent="0.15">
      <c r="B167" s="62">
        <v>40542</v>
      </c>
      <c r="C167" s="63">
        <v>0</v>
      </c>
      <c r="D167" s="60">
        <v>0.3</v>
      </c>
      <c r="E167" s="60">
        <f t="shared" si="4"/>
        <v>2010</v>
      </c>
      <c r="X167" s="64">
        <v>42790</v>
      </c>
      <c r="Y167" s="61">
        <v>119.5</v>
      </c>
      <c r="Z167" s="61">
        <v>120.050003</v>
      </c>
      <c r="AA167" s="61">
        <v>118</v>
      </c>
      <c r="AB167" s="61">
        <v>118.970001</v>
      </c>
      <c r="AC167" s="61">
        <v>118.970001</v>
      </c>
      <c r="AD167" s="61">
        <v>41100</v>
      </c>
    </row>
    <row r="168" spans="2:30" x14ac:dyDescent="0.15">
      <c r="B168" s="62">
        <v>40543</v>
      </c>
      <c r="C168" s="63">
        <v>0</v>
      </c>
      <c r="D168" s="60">
        <v>0.3</v>
      </c>
      <c r="E168" s="60">
        <f t="shared" si="4"/>
        <v>2010</v>
      </c>
      <c r="X168" s="64">
        <v>42793</v>
      </c>
      <c r="Y168" s="61">
        <v>118</v>
      </c>
      <c r="Z168" s="61">
        <v>118.75</v>
      </c>
      <c r="AA168" s="61">
        <v>116.300003</v>
      </c>
      <c r="AB168" s="61">
        <v>117</v>
      </c>
      <c r="AC168" s="61">
        <v>117</v>
      </c>
      <c r="AD168" s="61">
        <v>26000</v>
      </c>
    </row>
    <row r="169" spans="2:30" x14ac:dyDescent="0.15">
      <c r="B169" s="62">
        <v>40544</v>
      </c>
      <c r="C169" s="63">
        <v>0</v>
      </c>
      <c r="D169" s="60">
        <v>0.3</v>
      </c>
      <c r="E169" s="60">
        <f t="shared" si="4"/>
        <v>2011</v>
      </c>
      <c r="X169" s="64">
        <v>42794</v>
      </c>
      <c r="Y169" s="61">
        <v>116.949997</v>
      </c>
      <c r="Z169" s="61">
        <v>117.199997</v>
      </c>
      <c r="AA169" s="61">
        <v>114</v>
      </c>
      <c r="AB169" s="61">
        <v>115</v>
      </c>
      <c r="AC169" s="61">
        <v>115</v>
      </c>
      <c r="AD169" s="61">
        <v>20300</v>
      </c>
    </row>
    <row r="170" spans="2:30" x14ac:dyDescent="0.15">
      <c r="B170" s="62">
        <v>40545</v>
      </c>
      <c r="C170" s="63">
        <v>0</v>
      </c>
      <c r="D170" s="60">
        <v>0.3</v>
      </c>
      <c r="E170" s="60">
        <f t="shared" si="4"/>
        <v>2011</v>
      </c>
      <c r="X170" s="64">
        <v>42795</v>
      </c>
      <c r="Y170" s="61">
        <v>116.5</v>
      </c>
      <c r="Z170" s="61">
        <v>118.370003</v>
      </c>
      <c r="AA170" s="61">
        <v>115.050003</v>
      </c>
      <c r="AB170" s="61">
        <v>117.050003</v>
      </c>
      <c r="AC170" s="61">
        <v>117.050003</v>
      </c>
      <c r="AD170" s="61">
        <v>33400</v>
      </c>
    </row>
    <row r="171" spans="2:30" x14ac:dyDescent="0.15">
      <c r="B171" s="62">
        <v>40546</v>
      </c>
      <c r="C171" s="63">
        <v>0</v>
      </c>
      <c r="D171" s="60">
        <v>0.28999999999999998</v>
      </c>
      <c r="E171" s="60">
        <f t="shared" si="4"/>
        <v>2011</v>
      </c>
      <c r="X171" s="64">
        <v>42796</v>
      </c>
      <c r="Y171" s="61">
        <v>119.5</v>
      </c>
      <c r="Z171" s="61">
        <v>125.449997</v>
      </c>
      <c r="AA171" s="61">
        <v>117.599998</v>
      </c>
      <c r="AB171" s="61">
        <v>125.400002</v>
      </c>
      <c r="AC171" s="61">
        <v>125.400002</v>
      </c>
      <c r="AD171" s="61">
        <v>53900</v>
      </c>
    </row>
    <row r="172" spans="2:30" x14ac:dyDescent="0.15">
      <c r="B172" s="62">
        <v>40547</v>
      </c>
      <c r="C172" s="63">
        <v>0</v>
      </c>
      <c r="D172" s="60">
        <v>0.3</v>
      </c>
      <c r="E172" s="60">
        <f t="shared" si="4"/>
        <v>2011</v>
      </c>
      <c r="X172" s="64">
        <v>42797</v>
      </c>
      <c r="Y172" s="61">
        <v>128.89999399999999</v>
      </c>
      <c r="Z172" s="61">
        <v>130.5</v>
      </c>
      <c r="AA172" s="61">
        <v>123.25</v>
      </c>
      <c r="AB172" s="61">
        <v>129</v>
      </c>
      <c r="AC172" s="61">
        <v>129</v>
      </c>
      <c r="AD172" s="61">
        <v>46100</v>
      </c>
    </row>
    <row r="173" spans="2:30" x14ac:dyDescent="0.15">
      <c r="B173" s="62">
        <v>40548</v>
      </c>
      <c r="C173" s="63">
        <v>0</v>
      </c>
      <c r="D173" s="60">
        <v>0.3</v>
      </c>
      <c r="E173" s="60">
        <f t="shared" si="4"/>
        <v>2011</v>
      </c>
      <c r="X173" s="64">
        <v>42800</v>
      </c>
      <c r="Y173" s="61">
        <v>129.47500600000001</v>
      </c>
      <c r="Z173" s="61">
        <v>139.5</v>
      </c>
      <c r="AA173" s="61">
        <v>129.47500600000001</v>
      </c>
      <c r="AB173" s="61">
        <v>139</v>
      </c>
      <c r="AC173" s="61">
        <v>139</v>
      </c>
      <c r="AD173" s="61">
        <v>53500</v>
      </c>
    </row>
    <row r="174" spans="2:30" x14ac:dyDescent="0.15">
      <c r="B174" s="62">
        <v>40549</v>
      </c>
      <c r="C174" s="63">
        <v>0</v>
      </c>
      <c r="D174" s="60">
        <v>0.3</v>
      </c>
      <c r="E174" s="60">
        <f t="shared" si="4"/>
        <v>2011</v>
      </c>
      <c r="X174" s="64">
        <v>42801</v>
      </c>
      <c r="Y174" s="61">
        <v>136.89999399999999</v>
      </c>
      <c r="Z174" s="61">
        <v>138.5</v>
      </c>
      <c r="AA174" s="61">
        <v>130.14999399999999</v>
      </c>
      <c r="AB174" s="61">
        <v>132</v>
      </c>
      <c r="AC174" s="61">
        <v>132</v>
      </c>
      <c r="AD174" s="61">
        <v>55900</v>
      </c>
    </row>
    <row r="175" spans="2:30" x14ac:dyDescent="0.15">
      <c r="B175" s="62">
        <v>40550</v>
      </c>
      <c r="C175" s="63">
        <v>0</v>
      </c>
      <c r="D175" s="60">
        <v>0.32</v>
      </c>
      <c r="E175" s="60">
        <f t="shared" si="4"/>
        <v>2011</v>
      </c>
      <c r="X175" s="64">
        <v>42802</v>
      </c>
      <c r="Y175" s="61">
        <v>128.5</v>
      </c>
      <c r="Z175" s="61">
        <v>128.5</v>
      </c>
      <c r="AA175" s="61">
        <v>120</v>
      </c>
      <c r="AB175" s="61">
        <v>123.150002</v>
      </c>
      <c r="AC175" s="61">
        <v>123.150002</v>
      </c>
      <c r="AD175" s="61">
        <v>43500</v>
      </c>
    </row>
    <row r="176" spans="2:30" x14ac:dyDescent="0.15">
      <c r="B176" s="62">
        <v>40551</v>
      </c>
      <c r="C176" s="63">
        <v>0</v>
      </c>
      <c r="D176" s="60">
        <v>0.32</v>
      </c>
      <c r="E176" s="60">
        <f t="shared" si="4"/>
        <v>2011</v>
      </c>
      <c r="X176" s="64">
        <v>42803</v>
      </c>
      <c r="Y176" s="61">
        <v>125.125</v>
      </c>
      <c r="Z176" s="61">
        <v>132</v>
      </c>
      <c r="AA176" s="61">
        <v>121.5</v>
      </c>
      <c r="AB176" s="61">
        <v>127.5</v>
      </c>
      <c r="AC176" s="61">
        <v>127.5</v>
      </c>
      <c r="AD176" s="61">
        <v>31900</v>
      </c>
    </row>
    <row r="177" spans="2:30" x14ac:dyDescent="0.15">
      <c r="B177" s="62">
        <v>40552</v>
      </c>
      <c r="C177" s="63">
        <v>0</v>
      </c>
      <c r="D177" s="60">
        <v>0.32</v>
      </c>
      <c r="E177" s="60">
        <f t="shared" si="4"/>
        <v>2011</v>
      </c>
      <c r="X177" s="64">
        <v>42804</v>
      </c>
      <c r="Y177" s="61">
        <v>132.990005</v>
      </c>
      <c r="Z177" s="61">
        <v>137</v>
      </c>
      <c r="AA177" s="61">
        <v>126</v>
      </c>
      <c r="AB177" s="61">
        <v>135</v>
      </c>
      <c r="AC177" s="61">
        <v>135</v>
      </c>
      <c r="AD177" s="61">
        <v>45300</v>
      </c>
    </row>
    <row r="178" spans="2:30" x14ac:dyDescent="0.15">
      <c r="B178" s="62">
        <v>40553</v>
      </c>
      <c r="C178" s="63">
        <v>0</v>
      </c>
      <c r="D178" s="60">
        <v>0.33</v>
      </c>
      <c r="E178" s="60">
        <f t="shared" si="4"/>
        <v>2011</v>
      </c>
      <c r="X178" s="64">
        <v>42807</v>
      </c>
      <c r="Y178" s="61">
        <v>135.25</v>
      </c>
      <c r="Z178" s="61">
        <v>136.5</v>
      </c>
      <c r="AA178" s="61">
        <v>128.509995</v>
      </c>
      <c r="AB178" s="61">
        <v>133.75</v>
      </c>
      <c r="AC178" s="61">
        <v>133.75</v>
      </c>
      <c r="AD178" s="61">
        <v>44300</v>
      </c>
    </row>
    <row r="179" spans="2:30" x14ac:dyDescent="0.15">
      <c r="B179" s="62">
        <v>40554</v>
      </c>
      <c r="C179" s="63">
        <v>0</v>
      </c>
      <c r="D179" s="60">
        <v>0.33</v>
      </c>
      <c r="E179" s="60">
        <f t="shared" si="4"/>
        <v>2011</v>
      </c>
      <c r="X179" s="64">
        <v>42808</v>
      </c>
      <c r="Y179" s="61">
        <v>135.5</v>
      </c>
      <c r="Z179" s="61">
        <v>137</v>
      </c>
      <c r="AA179" s="61">
        <v>131</v>
      </c>
      <c r="AB179" s="61">
        <v>131</v>
      </c>
      <c r="AC179" s="61">
        <v>131</v>
      </c>
      <c r="AD179" s="61">
        <v>18300</v>
      </c>
    </row>
    <row r="180" spans="2:30" x14ac:dyDescent="0.15">
      <c r="B180" s="62">
        <v>40555</v>
      </c>
      <c r="C180" s="63">
        <v>0</v>
      </c>
      <c r="D180" s="60">
        <v>0.32</v>
      </c>
      <c r="E180" s="60">
        <f t="shared" si="4"/>
        <v>2011</v>
      </c>
      <c r="X180" s="64">
        <v>42809</v>
      </c>
      <c r="Y180" s="61">
        <v>131.5</v>
      </c>
      <c r="Z180" s="61">
        <v>135.75</v>
      </c>
      <c r="AA180" s="61">
        <v>131.5</v>
      </c>
      <c r="AB180" s="61">
        <v>132.050003</v>
      </c>
      <c r="AC180" s="61">
        <v>132.050003</v>
      </c>
      <c r="AD180" s="61">
        <v>17700</v>
      </c>
    </row>
    <row r="181" spans="2:30" x14ac:dyDescent="0.15">
      <c r="B181" s="62">
        <v>40556</v>
      </c>
      <c r="C181" s="63">
        <v>0</v>
      </c>
      <c r="D181" s="60">
        <v>0.32</v>
      </c>
      <c r="E181" s="60">
        <f t="shared" si="4"/>
        <v>2011</v>
      </c>
      <c r="X181" s="64">
        <v>42810</v>
      </c>
      <c r="Y181" s="61">
        <v>129.5</v>
      </c>
      <c r="Z181" s="61">
        <v>132</v>
      </c>
      <c r="AA181" s="61">
        <v>122.5</v>
      </c>
      <c r="AB181" s="61">
        <v>122.5</v>
      </c>
      <c r="AC181" s="61">
        <v>122.5</v>
      </c>
      <c r="AD181" s="61">
        <v>37000</v>
      </c>
    </row>
    <row r="182" spans="2:30" x14ac:dyDescent="0.15">
      <c r="B182" s="62">
        <v>40557</v>
      </c>
      <c r="C182" s="63">
        <v>0</v>
      </c>
      <c r="D182" s="60">
        <v>0.4</v>
      </c>
      <c r="E182" s="60">
        <f t="shared" si="4"/>
        <v>2011</v>
      </c>
      <c r="X182" s="64">
        <v>42811</v>
      </c>
      <c r="Y182" s="61">
        <v>120.25</v>
      </c>
      <c r="Z182" s="61">
        <v>126.980003</v>
      </c>
      <c r="AA182" s="61">
        <v>117</v>
      </c>
      <c r="AB182" s="61">
        <v>118</v>
      </c>
      <c r="AC182" s="61">
        <v>118</v>
      </c>
      <c r="AD182" s="61">
        <v>62700</v>
      </c>
    </row>
    <row r="183" spans="2:30" x14ac:dyDescent="0.15">
      <c r="B183" s="62">
        <v>40558</v>
      </c>
      <c r="C183" s="63">
        <v>0</v>
      </c>
      <c r="D183" s="60">
        <v>0.39</v>
      </c>
      <c r="E183" s="60">
        <f t="shared" si="4"/>
        <v>2011</v>
      </c>
      <c r="X183" s="64">
        <v>42814</v>
      </c>
      <c r="Y183" s="61">
        <v>113</v>
      </c>
      <c r="Z183" s="61">
        <v>113.25</v>
      </c>
      <c r="AA183" s="61">
        <v>104</v>
      </c>
      <c r="AB183" s="61">
        <v>106</v>
      </c>
      <c r="AC183" s="61">
        <v>106</v>
      </c>
      <c r="AD183" s="61">
        <v>77800</v>
      </c>
    </row>
    <row r="184" spans="2:30" x14ac:dyDescent="0.15">
      <c r="B184" s="62">
        <v>40559</v>
      </c>
      <c r="C184" s="63">
        <v>0</v>
      </c>
      <c r="D184" s="60">
        <v>0.39</v>
      </c>
      <c r="E184" s="60">
        <f t="shared" si="4"/>
        <v>2011</v>
      </c>
      <c r="X184" s="64">
        <v>42815</v>
      </c>
      <c r="Y184" s="61">
        <v>109</v>
      </c>
      <c r="Z184" s="61">
        <v>123</v>
      </c>
      <c r="AA184" s="61">
        <v>109</v>
      </c>
      <c r="AB184" s="61">
        <v>123</v>
      </c>
      <c r="AC184" s="61">
        <v>123</v>
      </c>
      <c r="AD184" s="61">
        <v>39600</v>
      </c>
    </row>
    <row r="185" spans="2:30" x14ac:dyDescent="0.15">
      <c r="B185" s="62">
        <v>40560</v>
      </c>
      <c r="C185" s="63">
        <v>0</v>
      </c>
      <c r="D185" s="60">
        <v>0.35</v>
      </c>
      <c r="E185" s="60">
        <f t="shared" si="4"/>
        <v>2011</v>
      </c>
      <c r="X185" s="64">
        <v>42816</v>
      </c>
      <c r="Y185" s="61">
        <v>119.099998</v>
      </c>
      <c r="Z185" s="61">
        <v>119.474998</v>
      </c>
      <c r="AA185" s="61">
        <v>109.120003</v>
      </c>
      <c r="AB185" s="61">
        <v>111.040001</v>
      </c>
      <c r="AC185" s="61">
        <v>111.040001</v>
      </c>
      <c r="AD185" s="61">
        <v>36000</v>
      </c>
    </row>
    <row r="186" spans="2:30" x14ac:dyDescent="0.15">
      <c r="B186" s="62">
        <v>40561</v>
      </c>
      <c r="C186" s="63">
        <v>0</v>
      </c>
      <c r="D186" s="60">
        <v>0.31</v>
      </c>
      <c r="E186" s="60">
        <f t="shared" si="4"/>
        <v>2011</v>
      </c>
      <c r="X186" s="64">
        <v>42817</v>
      </c>
      <c r="Y186" s="61">
        <v>116.5</v>
      </c>
      <c r="Z186" s="61">
        <v>116.5</v>
      </c>
      <c r="AA186" s="61">
        <v>110.989998</v>
      </c>
      <c r="AB186" s="61">
        <v>112</v>
      </c>
      <c r="AC186" s="61">
        <v>112</v>
      </c>
      <c r="AD186" s="61">
        <v>7500</v>
      </c>
    </row>
    <row r="187" spans="2:30" x14ac:dyDescent="0.15">
      <c r="B187" s="62">
        <v>40562</v>
      </c>
      <c r="C187" s="63">
        <v>0</v>
      </c>
      <c r="D187" s="60">
        <v>0.31</v>
      </c>
      <c r="E187" s="60">
        <f t="shared" si="4"/>
        <v>2011</v>
      </c>
      <c r="X187" s="64">
        <v>42818</v>
      </c>
      <c r="Y187" s="61">
        <v>110</v>
      </c>
      <c r="Z187" s="61">
        <v>110.25</v>
      </c>
      <c r="AA187" s="61">
        <v>105.800003</v>
      </c>
      <c r="AB187" s="61">
        <v>109</v>
      </c>
      <c r="AC187" s="61">
        <v>109</v>
      </c>
      <c r="AD187" s="61">
        <v>22600</v>
      </c>
    </row>
    <row r="188" spans="2:30" x14ac:dyDescent="0.15">
      <c r="B188" s="62">
        <v>40563</v>
      </c>
      <c r="C188" s="63">
        <v>0</v>
      </c>
      <c r="D188" s="60">
        <v>0.39</v>
      </c>
      <c r="E188" s="60">
        <f t="shared" si="4"/>
        <v>2011</v>
      </c>
      <c r="X188" s="64">
        <v>42821</v>
      </c>
      <c r="Y188" s="61">
        <v>107.599998</v>
      </c>
      <c r="Z188" s="61">
        <v>114</v>
      </c>
      <c r="AA188" s="61">
        <v>107.099998</v>
      </c>
      <c r="AB188" s="61">
        <v>113.949997</v>
      </c>
      <c r="AC188" s="61">
        <v>113.949997</v>
      </c>
      <c r="AD188" s="61">
        <v>13500</v>
      </c>
    </row>
    <row r="189" spans="2:30" x14ac:dyDescent="0.15">
      <c r="B189" s="62">
        <v>40564</v>
      </c>
      <c r="C189" s="63">
        <v>0</v>
      </c>
      <c r="D189" s="60">
        <v>0.42</v>
      </c>
      <c r="E189" s="60">
        <f t="shared" si="4"/>
        <v>2011</v>
      </c>
      <c r="X189" s="64">
        <v>42822</v>
      </c>
      <c r="Y189" s="61">
        <v>115.150002</v>
      </c>
      <c r="Z189" s="61">
        <v>118</v>
      </c>
      <c r="AA189" s="61">
        <v>111.5</v>
      </c>
      <c r="AB189" s="61">
        <v>111.5</v>
      </c>
      <c r="AC189" s="61">
        <v>111.5</v>
      </c>
      <c r="AD189" s="61">
        <v>16300</v>
      </c>
    </row>
    <row r="190" spans="2:30" x14ac:dyDescent="0.15">
      <c r="B190" s="62">
        <v>40565</v>
      </c>
      <c r="C190" s="63">
        <v>0</v>
      </c>
      <c r="D190" s="60">
        <v>0.44</v>
      </c>
      <c r="E190" s="60">
        <f t="shared" si="4"/>
        <v>2011</v>
      </c>
      <c r="X190" s="64">
        <v>42823</v>
      </c>
      <c r="Y190" s="61">
        <v>111.510002</v>
      </c>
      <c r="Z190" s="61">
        <v>115.639999</v>
      </c>
      <c r="AA190" s="61">
        <v>111.510002</v>
      </c>
      <c r="AB190" s="61">
        <v>113.5</v>
      </c>
      <c r="AC190" s="61">
        <v>113.5</v>
      </c>
      <c r="AD190" s="61">
        <v>7800</v>
      </c>
    </row>
    <row r="191" spans="2:30" x14ac:dyDescent="0.15">
      <c r="B191" s="62">
        <v>40566</v>
      </c>
      <c r="C191" s="63">
        <v>0</v>
      </c>
      <c r="D191" s="60">
        <v>0.44</v>
      </c>
      <c r="E191" s="60">
        <f t="shared" si="4"/>
        <v>2011</v>
      </c>
      <c r="X191" s="64">
        <v>42824</v>
      </c>
      <c r="Y191" s="61">
        <v>114</v>
      </c>
      <c r="Z191" s="61">
        <v>114.25</v>
      </c>
      <c r="AA191" s="61">
        <v>111.010002</v>
      </c>
      <c r="AB191" s="61">
        <v>112</v>
      </c>
      <c r="AC191" s="61">
        <v>112</v>
      </c>
      <c r="AD191" s="61">
        <v>5200</v>
      </c>
    </row>
    <row r="192" spans="2:30" x14ac:dyDescent="0.15">
      <c r="B192" s="62">
        <v>40567</v>
      </c>
      <c r="C192" s="63">
        <v>0</v>
      </c>
      <c r="D192" s="60">
        <v>0.42</v>
      </c>
      <c r="E192" s="60">
        <f t="shared" si="4"/>
        <v>2011</v>
      </c>
      <c r="X192" s="64">
        <v>42825</v>
      </c>
      <c r="Y192" s="61">
        <v>112</v>
      </c>
      <c r="Z192" s="61">
        <v>120.900002</v>
      </c>
      <c r="AA192" s="61">
        <v>112</v>
      </c>
      <c r="AB192" s="61">
        <v>116.110001</v>
      </c>
      <c r="AC192" s="61">
        <v>116.110001</v>
      </c>
      <c r="AD192" s="61">
        <v>18900</v>
      </c>
    </row>
    <row r="193" spans="2:30" x14ac:dyDescent="0.15">
      <c r="B193" s="62">
        <v>40568</v>
      </c>
      <c r="C193" s="63">
        <v>0</v>
      </c>
      <c r="D193" s="60">
        <v>0.41</v>
      </c>
      <c r="E193" s="60">
        <f t="shared" si="4"/>
        <v>2011</v>
      </c>
      <c r="X193" s="64">
        <v>42828</v>
      </c>
      <c r="Y193" s="61">
        <v>120</v>
      </c>
      <c r="Z193" s="61">
        <v>122.120003</v>
      </c>
      <c r="AA193" s="61">
        <v>120</v>
      </c>
      <c r="AB193" s="61">
        <v>121.25</v>
      </c>
      <c r="AC193" s="61">
        <v>121.25</v>
      </c>
      <c r="AD193" s="61">
        <v>16500</v>
      </c>
    </row>
    <row r="194" spans="2:30" x14ac:dyDescent="0.15">
      <c r="B194" s="62">
        <v>40569</v>
      </c>
      <c r="C194" s="63">
        <v>0</v>
      </c>
      <c r="D194" s="60">
        <v>0.42</v>
      </c>
      <c r="E194" s="60">
        <f t="shared" si="4"/>
        <v>2011</v>
      </c>
      <c r="X194" s="64">
        <v>42829</v>
      </c>
      <c r="Y194" s="61">
        <v>121.099998</v>
      </c>
      <c r="Z194" s="61">
        <v>121.900002</v>
      </c>
      <c r="AA194" s="61">
        <v>119.5</v>
      </c>
      <c r="AB194" s="61">
        <v>120.099998</v>
      </c>
      <c r="AC194" s="61">
        <v>120.099998</v>
      </c>
      <c r="AD194" s="61">
        <v>10800</v>
      </c>
    </row>
    <row r="195" spans="2:30" x14ac:dyDescent="0.15">
      <c r="B195" s="62">
        <v>40570</v>
      </c>
      <c r="C195" s="63">
        <v>0</v>
      </c>
      <c r="D195" s="60">
        <v>0.42</v>
      </c>
      <c r="E195" s="60">
        <f t="shared" ref="E195:E258" si="5">YEAR(B195)</f>
        <v>2011</v>
      </c>
      <c r="X195" s="64">
        <v>42830</v>
      </c>
      <c r="Y195" s="61">
        <v>120.099998</v>
      </c>
      <c r="Z195" s="61">
        <v>120.099998</v>
      </c>
      <c r="AA195" s="61">
        <v>118.199997</v>
      </c>
      <c r="AB195" s="61">
        <v>118.5</v>
      </c>
      <c r="AC195" s="61">
        <v>118.5</v>
      </c>
      <c r="AD195" s="61">
        <v>5900</v>
      </c>
    </row>
    <row r="196" spans="2:30" x14ac:dyDescent="0.15">
      <c r="B196" s="62">
        <v>40571</v>
      </c>
      <c r="C196" s="63">
        <v>0</v>
      </c>
      <c r="D196" s="60">
        <v>0.45</v>
      </c>
      <c r="E196" s="60">
        <f t="shared" si="5"/>
        <v>2011</v>
      </c>
      <c r="X196" s="64">
        <v>42831</v>
      </c>
      <c r="Y196" s="61">
        <v>120.75</v>
      </c>
      <c r="Z196" s="61">
        <v>123.900002</v>
      </c>
      <c r="AA196" s="61">
        <v>120.5</v>
      </c>
      <c r="AB196" s="61">
        <v>122.400002</v>
      </c>
      <c r="AC196" s="61">
        <v>122.400002</v>
      </c>
      <c r="AD196" s="61">
        <v>15400</v>
      </c>
    </row>
    <row r="197" spans="2:30" x14ac:dyDescent="0.15">
      <c r="B197" s="62">
        <v>40572</v>
      </c>
      <c r="C197" s="63">
        <v>0</v>
      </c>
      <c r="D197" s="60">
        <v>0.44</v>
      </c>
      <c r="E197" s="60">
        <f t="shared" si="5"/>
        <v>2011</v>
      </c>
      <c r="X197" s="64">
        <v>42832</v>
      </c>
      <c r="Y197" s="61">
        <v>122.5</v>
      </c>
      <c r="Z197" s="61">
        <v>124.239998</v>
      </c>
      <c r="AA197" s="61">
        <v>121.050003</v>
      </c>
      <c r="AB197" s="61">
        <v>123</v>
      </c>
      <c r="AC197" s="61">
        <v>123</v>
      </c>
      <c r="AD197" s="61">
        <v>10400</v>
      </c>
    </row>
    <row r="198" spans="2:30" x14ac:dyDescent="0.15">
      <c r="B198" s="62">
        <v>40573</v>
      </c>
      <c r="C198" s="63">
        <v>0</v>
      </c>
      <c r="D198" s="60">
        <v>0.48</v>
      </c>
      <c r="E198" s="60">
        <f t="shared" si="5"/>
        <v>2011</v>
      </c>
      <c r="X198" s="64">
        <v>42835</v>
      </c>
      <c r="Y198" s="61">
        <v>125</v>
      </c>
      <c r="Z198" s="61">
        <v>127.5</v>
      </c>
      <c r="AA198" s="61">
        <v>122</v>
      </c>
      <c r="AB198" s="61">
        <v>125</v>
      </c>
      <c r="AC198" s="61">
        <v>125</v>
      </c>
      <c r="AD198" s="61">
        <v>13700</v>
      </c>
    </row>
    <row r="199" spans="2:30" x14ac:dyDescent="0.15">
      <c r="B199" s="62">
        <v>40574</v>
      </c>
      <c r="C199" s="63">
        <v>0</v>
      </c>
      <c r="D199" s="60">
        <v>0.52</v>
      </c>
      <c r="E199" s="60">
        <f t="shared" si="5"/>
        <v>2011</v>
      </c>
      <c r="X199" s="64">
        <v>42836</v>
      </c>
      <c r="Y199" s="61">
        <v>124</v>
      </c>
      <c r="Z199" s="61">
        <v>127.400002</v>
      </c>
      <c r="AA199" s="61">
        <v>123</v>
      </c>
      <c r="AB199" s="61">
        <v>126.019997</v>
      </c>
      <c r="AC199" s="61">
        <v>126.019997</v>
      </c>
      <c r="AD199" s="61">
        <v>11100</v>
      </c>
    </row>
    <row r="200" spans="2:30" x14ac:dyDescent="0.15">
      <c r="B200" s="62">
        <v>40575</v>
      </c>
      <c r="C200" s="63">
        <v>0</v>
      </c>
      <c r="D200" s="60">
        <v>0.7</v>
      </c>
      <c r="E200" s="60">
        <f t="shared" si="5"/>
        <v>2011</v>
      </c>
      <c r="X200" s="64">
        <v>42837</v>
      </c>
      <c r="Y200" s="61">
        <v>126.019997</v>
      </c>
      <c r="Z200" s="61">
        <v>126.94000200000001</v>
      </c>
      <c r="AA200" s="61">
        <v>126.010002</v>
      </c>
      <c r="AB200" s="61">
        <v>126.010002</v>
      </c>
      <c r="AC200" s="61">
        <v>126.010002</v>
      </c>
      <c r="AD200" s="61">
        <v>4300</v>
      </c>
    </row>
    <row r="201" spans="2:30" x14ac:dyDescent="0.15">
      <c r="B201" s="62">
        <v>40576</v>
      </c>
      <c r="C201" s="63">
        <v>0</v>
      </c>
      <c r="D201" s="60">
        <v>0.72</v>
      </c>
      <c r="E201" s="60">
        <f t="shared" si="5"/>
        <v>2011</v>
      </c>
      <c r="X201" s="64">
        <v>42838</v>
      </c>
      <c r="Y201" s="61">
        <v>126.010002</v>
      </c>
      <c r="Z201" s="61">
        <v>126.010002</v>
      </c>
      <c r="AA201" s="61">
        <v>120</v>
      </c>
      <c r="AB201" s="61">
        <v>120.010002</v>
      </c>
      <c r="AC201" s="61">
        <v>120.010002</v>
      </c>
      <c r="AD201" s="61">
        <v>15000</v>
      </c>
    </row>
    <row r="202" spans="2:30" x14ac:dyDescent="0.15">
      <c r="B202" s="62">
        <v>40577</v>
      </c>
      <c r="C202" s="63">
        <v>0</v>
      </c>
      <c r="D202" s="60">
        <v>0.69</v>
      </c>
      <c r="E202" s="60">
        <f t="shared" si="5"/>
        <v>2011</v>
      </c>
      <c r="X202" s="64">
        <v>42842</v>
      </c>
      <c r="Y202" s="61">
        <v>120.75</v>
      </c>
      <c r="Z202" s="61">
        <v>124.94000200000001</v>
      </c>
      <c r="AA202" s="61">
        <v>120.75</v>
      </c>
      <c r="AB202" s="61">
        <v>123</v>
      </c>
      <c r="AC202" s="61">
        <v>123</v>
      </c>
      <c r="AD202" s="61">
        <v>8000</v>
      </c>
    </row>
    <row r="203" spans="2:30" x14ac:dyDescent="0.15">
      <c r="B203" s="62">
        <v>40578</v>
      </c>
      <c r="C203" s="63">
        <v>0</v>
      </c>
      <c r="D203" s="60">
        <v>0.81</v>
      </c>
      <c r="E203" s="60">
        <f t="shared" si="5"/>
        <v>2011</v>
      </c>
      <c r="X203" s="64">
        <v>42843</v>
      </c>
      <c r="Y203" s="61">
        <v>125.769997</v>
      </c>
      <c r="Z203" s="61">
        <v>126.150002</v>
      </c>
      <c r="AA203" s="61">
        <v>124</v>
      </c>
      <c r="AB203" s="61">
        <v>126.129997</v>
      </c>
      <c r="AC203" s="61">
        <v>126.129997</v>
      </c>
      <c r="AD203" s="61">
        <v>11700</v>
      </c>
    </row>
    <row r="204" spans="2:30" x14ac:dyDescent="0.15">
      <c r="B204" s="62">
        <v>40579</v>
      </c>
      <c r="C204" s="63">
        <v>0</v>
      </c>
      <c r="D204" s="60">
        <v>0.92</v>
      </c>
      <c r="E204" s="60">
        <f t="shared" si="5"/>
        <v>2011</v>
      </c>
      <c r="X204" s="64">
        <v>42844</v>
      </c>
      <c r="Y204" s="61">
        <v>126.129997</v>
      </c>
      <c r="Z204" s="61">
        <v>126.129997</v>
      </c>
      <c r="AA204" s="61">
        <v>124.099998</v>
      </c>
      <c r="AB204" s="61">
        <v>125.5</v>
      </c>
      <c r="AC204" s="61">
        <v>125.5</v>
      </c>
      <c r="AD204" s="61">
        <v>4000</v>
      </c>
    </row>
    <row r="205" spans="2:30" x14ac:dyDescent="0.15">
      <c r="B205" s="62">
        <v>40580</v>
      </c>
      <c r="C205" s="63">
        <v>0</v>
      </c>
      <c r="D205" s="60">
        <v>0.9</v>
      </c>
      <c r="E205" s="60">
        <f t="shared" si="5"/>
        <v>2011</v>
      </c>
      <c r="X205" s="64">
        <v>42845</v>
      </c>
      <c r="Y205" s="61">
        <v>127.400002</v>
      </c>
      <c r="Z205" s="61">
        <v>128.89999399999999</v>
      </c>
      <c r="AA205" s="61">
        <v>126.5</v>
      </c>
      <c r="AB205" s="61">
        <v>128.39999399999999</v>
      </c>
      <c r="AC205" s="61">
        <v>128.39999399999999</v>
      </c>
      <c r="AD205" s="61">
        <v>9600</v>
      </c>
    </row>
    <row r="206" spans="2:30" x14ac:dyDescent="0.15">
      <c r="B206" s="62">
        <v>40581</v>
      </c>
      <c r="C206" s="63">
        <v>0</v>
      </c>
      <c r="D206" s="60">
        <v>0.89</v>
      </c>
      <c r="E206" s="60">
        <f t="shared" si="5"/>
        <v>2011</v>
      </c>
      <c r="X206" s="64">
        <v>42846</v>
      </c>
      <c r="Y206" s="61">
        <v>127.599998</v>
      </c>
      <c r="Z206" s="61">
        <v>128.89999399999999</v>
      </c>
      <c r="AA206" s="61">
        <v>124.800003</v>
      </c>
      <c r="AB206" s="61">
        <v>126.5</v>
      </c>
      <c r="AC206" s="61">
        <v>126.5</v>
      </c>
      <c r="AD206" s="61">
        <v>10900</v>
      </c>
    </row>
    <row r="207" spans="2:30" x14ac:dyDescent="0.15">
      <c r="B207" s="62">
        <v>40582</v>
      </c>
      <c r="C207" s="63">
        <v>0</v>
      </c>
      <c r="D207" s="60">
        <v>0.92</v>
      </c>
      <c r="E207" s="60">
        <f t="shared" si="5"/>
        <v>2011</v>
      </c>
      <c r="X207" s="64">
        <v>42849</v>
      </c>
      <c r="Y207" s="61">
        <v>127</v>
      </c>
      <c r="Z207" s="61">
        <v>128.75</v>
      </c>
      <c r="AA207" s="61">
        <v>127</v>
      </c>
      <c r="AB207" s="61">
        <v>127.449997</v>
      </c>
      <c r="AC207" s="61">
        <v>127.449997</v>
      </c>
      <c r="AD207" s="61">
        <v>6700</v>
      </c>
    </row>
    <row r="208" spans="2:30" x14ac:dyDescent="0.15">
      <c r="B208" s="62">
        <v>40583</v>
      </c>
      <c r="C208" s="63">
        <v>0</v>
      </c>
      <c r="D208" s="60">
        <v>1.0900000000000001</v>
      </c>
      <c r="E208" s="60">
        <f t="shared" si="5"/>
        <v>2011</v>
      </c>
      <c r="X208" s="64">
        <v>42850</v>
      </c>
      <c r="Y208" s="61">
        <v>127.699997</v>
      </c>
      <c r="Z208" s="61">
        <v>130.10000600000001</v>
      </c>
      <c r="AA208" s="61">
        <v>127.660004</v>
      </c>
      <c r="AB208" s="61">
        <v>128.60000600000001</v>
      </c>
      <c r="AC208" s="61">
        <v>128.60000600000001</v>
      </c>
      <c r="AD208" s="61">
        <v>20300</v>
      </c>
    </row>
    <row r="209" spans="2:30" x14ac:dyDescent="0.15">
      <c r="B209" s="62">
        <v>40584</v>
      </c>
      <c r="C209" s="63">
        <v>0</v>
      </c>
      <c r="D209" s="60">
        <v>0.98</v>
      </c>
      <c r="E209" s="60">
        <f t="shared" si="5"/>
        <v>2011</v>
      </c>
      <c r="X209" s="64">
        <v>42851</v>
      </c>
      <c r="Y209" s="61">
        <v>129.49499499999999</v>
      </c>
      <c r="Z209" s="61">
        <v>135.699997</v>
      </c>
      <c r="AA209" s="61">
        <v>129.49499499999999</v>
      </c>
      <c r="AB209" s="61">
        <v>134</v>
      </c>
      <c r="AC209" s="61">
        <v>134</v>
      </c>
      <c r="AD209" s="61">
        <v>36900</v>
      </c>
    </row>
    <row r="210" spans="2:30" x14ac:dyDescent="0.15">
      <c r="B210" s="62">
        <v>40585</v>
      </c>
      <c r="C210" s="63">
        <v>0</v>
      </c>
      <c r="D210" s="60">
        <v>1.07</v>
      </c>
      <c r="E210" s="60">
        <f t="shared" si="5"/>
        <v>2011</v>
      </c>
      <c r="X210" s="64">
        <v>42852</v>
      </c>
      <c r="Y210" s="61">
        <v>135.89999399999999</v>
      </c>
      <c r="Z210" s="61">
        <v>142</v>
      </c>
      <c r="AA210" s="61">
        <v>135.5</v>
      </c>
      <c r="AB210" s="61">
        <v>142</v>
      </c>
      <c r="AC210" s="61">
        <v>142</v>
      </c>
      <c r="AD210" s="61">
        <v>44600</v>
      </c>
    </row>
    <row r="211" spans="2:30" x14ac:dyDescent="0.15">
      <c r="B211" s="62">
        <v>40586</v>
      </c>
      <c r="C211" s="63">
        <v>0</v>
      </c>
      <c r="D211" s="60">
        <v>1.08</v>
      </c>
      <c r="E211" s="60">
        <f t="shared" si="5"/>
        <v>2011</v>
      </c>
      <c r="X211" s="64">
        <v>42853</v>
      </c>
      <c r="Y211" s="61">
        <v>140</v>
      </c>
      <c r="Z211" s="61">
        <v>143</v>
      </c>
      <c r="AA211" s="61">
        <v>137</v>
      </c>
      <c r="AB211" s="61">
        <v>137.699997</v>
      </c>
      <c r="AC211" s="61">
        <v>137.699997</v>
      </c>
      <c r="AD211" s="61">
        <v>23200</v>
      </c>
    </row>
    <row r="212" spans="2:30" x14ac:dyDescent="0.15">
      <c r="B212" s="62">
        <v>40587</v>
      </c>
      <c r="C212" s="63">
        <v>0</v>
      </c>
      <c r="D212" s="60">
        <v>1.05</v>
      </c>
      <c r="E212" s="60">
        <f t="shared" si="5"/>
        <v>2011</v>
      </c>
      <c r="X212" s="64">
        <v>42856</v>
      </c>
      <c r="Y212" s="61">
        <v>143.95500200000001</v>
      </c>
      <c r="Z212" s="61">
        <v>157</v>
      </c>
      <c r="AA212" s="61">
        <v>143.009995</v>
      </c>
      <c r="AB212" s="61">
        <v>154.490005</v>
      </c>
      <c r="AC212" s="61">
        <v>154.490005</v>
      </c>
      <c r="AD212" s="61">
        <v>53400</v>
      </c>
    </row>
    <row r="213" spans="2:30" x14ac:dyDescent="0.15">
      <c r="B213" s="62">
        <v>40588</v>
      </c>
      <c r="C213" s="63">
        <v>0</v>
      </c>
      <c r="D213" s="60">
        <v>1.07</v>
      </c>
      <c r="E213" s="60">
        <f t="shared" si="5"/>
        <v>2011</v>
      </c>
      <c r="X213" s="64">
        <v>42857</v>
      </c>
      <c r="Y213" s="61">
        <v>157.5</v>
      </c>
      <c r="Z213" s="61">
        <v>162.78999300000001</v>
      </c>
      <c r="AA213" s="61">
        <v>147.020004</v>
      </c>
      <c r="AB213" s="61">
        <v>150.39999399999999</v>
      </c>
      <c r="AC213" s="61">
        <v>150.39999399999999</v>
      </c>
      <c r="AD213" s="61">
        <v>45600</v>
      </c>
    </row>
    <row r="214" spans="2:30" x14ac:dyDescent="0.15">
      <c r="B214" s="62">
        <v>40589</v>
      </c>
      <c r="C214" s="63">
        <v>0</v>
      </c>
      <c r="D214" s="60">
        <v>1.05</v>
      </c>
      <c r="E214" s="60">
        <f t="shared" si="5"/>
        <v>2011</v>
      </c>
      <c r="X214" s="64">
        <v>42858</v>
      </c>
      <c r="Y214" s="61">
        <v>154.5</v>
      </c>
      <c r="Z214" s="61">
        <v>169</v>
      </c>
      <c r="AA214" s="61">
        <v>154</v>
      </c>
      <c r="AB214" s="61">
        <v>166.5</v>
      </c>
      <c r="AC214" s="61">
        <v>166.5</v>
      </c>
      <c r="AD214" s="61">
        <v>34100</v>
      </c>
    </row>
    <row r="215" spans="2:30" x14ac:dyDescent="0.15">
      <c r="B215" s="62">
        <v>40590</v>
      </c>
      <c r="C215" s="63">
        <v>0</v>
      </c>
      <c r="D215" s="60">
        <v>1.04</v>
      </c>
      <c r="E215" s="60">
        <f t="shared" si="5"/>
        <v>2011</v>
      </c>
      <c r="X215" s="64">
        <v>42859</v>
      </c>
      <c r="Y215" s="61">
        <v>173.10000600000001</v>
      </c>
      <c r="Z215" s="61">
        <v>191</v>
      </c>
      <c r="AA215" s="61">
        <v>167</v>
      </c>
      <c r="AB215" s="61">
        <v>170</v>
      </c>
      <c r="AC215" s="61">
        <v>170</v>
      </c>
      <c r="AD215" s="61">
        <v>56200</v>
      </c>
    </row>
    <row r="216" spans="2:30" x14ac:dyDescent="0.15">
      <c r="B216" s="62">
        <v>40591</v>
      </c>
      <c r="C216" s="63">
        <v>0</v>
      </c>
      <c r="D216" s="60">
        <v>1.04</v>
      </c>
      <c r="E216" s="60">
        <f t="shared" si="5"/>
        <v>2011</v>
      </c>
      <c r="X216" s="64">
        <v>42860</v>
      </c>
      <c r="Y216" s="61">
        <v>172.5</v>
      </c>
      <c r="Z216" s="61">
        <v>188</v>
      </c>
      <c r="AA216" s="61">
        <v>172.5</v>
      </c>
      <c r="AB216" s="61">
        <v>183</v>
      </c>
      <c r="AC216" s="61">
        <v>183</v>
      </c>
      <c r="AD216" s="61">
        <v>36000</v>
      </c>
    </row>
    <row r="217" spans="2:30" x14ac:dyDescent="0.15">
      <c r="B217" s="62">
        <v>40592</v>
      </c>
      <c r="C217" s="63">
        <v>0</v>
      </c>
      <c r="D217" s="60">
        <v>0.9</v>
      </c>
      <c r="E217" s="60">
        <f t="shared" si="5"/>
        <v>2011</v>
      </c>
      <c r="X217" s="64">
        <v>42863</v>
      </c>
      <c r="Y217" s="61">
        <v>195.445007</v>
      </c>
      <c r="Z217" s="61">
        <v>200</v>
      </c>
      <c r="AA217" s="61">
        <v>188.699997</v>
      </c>
      <c r="AB217" s="61">
        <v>200</v>
      </c>
      <c r="AC217" s="61">
        <v>200</v>
      </c>
      <c r="AD217" s="61">
        <v>44000</v>
      </c>
    </row>
    <row r="218" spans="2:30" x14ac:dyDescent="0.15">
      <c r="B218" s="62">
        <v>40593</v>
      </c>
      <c r="C218" s="63">
        <v>0</v>
      </c>
      <c r="D218" s="60">
        <v>0.95</v>
      </c>
      <c r="E218" s="60">
        <f t="shared" si="5"/>
        <v>2011</v>
      </c>
      <c r="X218" s="64">
        <v>42864</v>
      </c>
      <c r="Y218" s="61">
        <v>212.125</v>
      </c>
      <c r="Z218" s="61">
        <v>234</v>
      </c>
      <c r="AA218" s="61">
        <v>212.125</v>
      </c>
      <c r="AB218" s="61">
        <v>233</v>
      </c>
      <c r="AC218" s="61">
        <v>233</v>
      </c>
      <c r="AD218" s="61">
        <v>65400</v>
      </c>
    </row>
    <row r="219" spans="2:30" x14ac:dyDescent="0.15">
      <c r="B219" s="62">
        <v>40594</v>
      </c>
      <c r="C219" s="63">
        <v>0</v>
      </c>
      <c r="D219" s="60">
        <v>0.85</v>
      </c>
      <c r="E219" s="60">
        <f t="shared" si="5"/>
        <v>2011</v>
      </c>
      <c r="X219" s="64">
        <v>42865</v>
      </c>
      <c r="Y219" s="61">
        <v>233</v>
      </c>
      <c r="Z219" s="61">
        <v>265</v>
      </c>
      <c r="AA219" s="61">
        <v>210.5</v>
      </c>
      <c r="AB219" s="61">
        <v>220</v>
      </c>
      <c r="AC219" s="61">
        <v>220</v>
      </c>
      <c r="AD219" s="61">
        <v>128300</v>
      </c>
    </row>
    <row r="220" spans="2:30" x14ac:dyDescent="0.15">
      <c r="B220" s="62">
        <v>40595</v>
      </c>
      <c r="C220" s="63">
        <v>0</v>
      </c>
      <c r="D220" s="60">
        <v>0.83</v>
      </c>
      <c r="E220" s="60">
        <f t="shared" si="5"/>
        <v>2011</v>
      </c>
      <c r="X220" s="64">
        <v>42866</v>
      </c>
      <c r="Y220" s="61">
        <v>220.449997</v>
      </c>
      <c r="Z220" s="61">
        <v>239.89999399999999</v>
      </c>
      <c r="AA220" s="61">
        <v>213</v>
      </c>
      <c r="AB220" s="61">
        <v>214</v>
      </c>
      <c r="AC220" s="61">
        <v>214</v>
      </c>
      <c r="AD220" s="61">
        <v>60600</v>
      </c>
    </row>
    <row r="221" spans="2:30" x14ac:dyDescent="0.15">
      <c r="B221" s="62">
        <v>40596</v>
      </c>
      <c r="C221" s="63">
        <v>0</v>
      </c>
      <c r="D221" s="60">
        <v>0.87</v>
      </c>
      <c r="E221" s="60">
        <f t="shared" si="5"/>
        <v>2011</v>
      </c>
      <c r="X221" s="64">
        <v>42867</v>
      </c>
      <c r="Y221" s="61">
        <v>213.949997</v>
      </c>
      <c r="Z221" s="61">
        <v>213.949997</v>
      </c>
      <c r="AA221" s="61">
        <v>183.61000100000001</v>
      </c>
      <c r="AB221" s="61">
        <v>188</v>
      </c>
      <c r="AC221" s="61">
        <v>188</v>
      </c>
      <c r="AD221" s="61">
        <v>60900</v>
      </c>
    </row>
    <row r="222" spans="2:30" x14ac:dyDescent="0.15">
      <c r="B222" s="62">
        <v>40597</v>
      </c>
      <c r="C222" s="63">
        <v>0</v>
      </c>
      <c r="D222" s="60">
        <v>0.9</v>
      </c>
      <c r="E222" s="60">
        <f t="shared" si="5"/>
        <v>2011</v>
      </c>
      <c r="X222" s="64">
        <v>42870</v>
      </c>
      <c r="Y222" s="61">
        <v>189</v>
      </c>
      <c r="Z222" s="61">
        <v>204</v>
      </c>
      <c r="AA222" s="61">
        <v>188.550003</v>
      </c>
      <c r="AB222" s="61">
        <v>200</v>
      </c>
      <c r="AC222" s="61">
        <v>200</v>
      </c>
      <c r="AD222" s="61">
        <v>32100</v>
      </c>
    </row>
    <row r="223" spans="2:30" x14ac:dyDescent="0.15">
      <c r="B223" s="62">
        <v>40598</v>
      </c>
      <c r="C223" s="63">
        <v>0</v>
      </c>
      <c r="D223" s="60">
        <v>1</v>
      </c>
      <c r="E223" s="60">
        <f t="shared" si="5"/>
        <v>2011</v>
      </c>
      <c r="X223" s="64">
        <v>42871</v>
      </c>
      <c r="Y223" s="61">
        <v>202.89999399999999</v>
      </c>
      <c r="Z223" s="61">
        <v>205</v>
      </c>
      <c r="AA223" s="61">
        <v>198</v>
      </c>
      <c r="AB223" s="61">
        <v>205</v>
      </c>
      <c r="AC223" s="61">
        <v>205</v>
      </c>
      <c r="AD223" s="61">
        <v>41400</v>
      </c>
    </row>
    <row r="224" spans="2:30" x14ac:dyDescent="0.15">
      <c r="B224" s="62">
        <v>40599</v>
      </c>
      <c r="C224" s="63">
        <v>0</v>
      </c>
      <c r="D224" s="60">
        <v>0.91</v>
      </c>
      <c r="E224" s="60">
        <f t="shared" si="5"/>
        <v>2011</v>
      </c>
      <c r="X224" s="64">
        <v>42872</v>
      </c>
      <c r="Y224" s="61">
        <v>215.009995</v>
      </c>
      <c r="Z224" s="61">
        <v>219.990005</v>
      </c>
      <c r="AA224" s="61">
        <v>211</v>
      </c>
      <c r="AB224" s="61">
        <v>211.5</v>
      </c>
      <c r="AC224" s="61">
        <v>211.5</v>
      </c>
      <c r="AD224" s="61">
        <v>41000</v>
      </c>
    </row>
    <row r="225" spans="2:30" x14ac:dyDescent="0.15">
      <c r="B225" s="62">
        <v>40600</v>
      </c>
      <c r="C225" s="63">
        <v>0</v>
      </c>
      <c r="D225" s="60">
        <v>0.96</v>
      </c>
      <c r="E225" s="60">
        <f t="shared" si="5"/>
        <v>2011</v>
      </c>
      <c r="X225" s="64">
        <v>42873</v>
      </c>
      <c r="Y225" s="61">
        <v>215.625</v>
      </c>
      <c r="Z225" s="61">
        <v>219.89999399999999</v>
      </c>
      <c r="AA225" s="61">
        <v>212</v>
      </c>
      <c r="AB225" s="61">
        <v>215</v>
      </c>
      <c r="AC225" s="61">
        <v>215</v>
      </c>
      <c r="AD225" s="61">
        <v>48600</v>
      </c>
    </row>
    <row r="226" spans="2:30" x14ac:dyDescent="0.15">
      <c r="B226" s="62">
        <v>40601</v>
      </c>
      <c r="C226" s="63">
        <v>0</v>
      </c>
      <c r="D226" s="60">
        <v>0.89</v>
      </c>
      <c r="E226" s="60">
        <f t="shared" si="5"/>
        <v>2011</v>
      </c>
      <c r="X226" s="64">
        <v>42874</v>
      </c>
      <c r="Y226" s="61">
        <v>218.08000200000001</v>
      </c>
      <c r="Z226" s="61">
        <v>232.36999499999999</v>
      </c>
      <c r="AA226" s="61">
        <v>217.11000100000001</v>
      </c>
      <c r="AB226" s="61">
        <v>219</v>
      </c>
      <c r="AC226" s="61">
        <v>219</v>
      </c>
      <c r="AD226" s="61">
        <v>49100</v>
      </c>
    </row>
    <row r="227" spans="2:30" x14ac:dyDescent="0.15">
      <c r="B227" s="62">
        <v>40602</v>
      </c>
      <c r="C227" s="63">
        <v>0</v>
      </c>
      <c r="D227" s="60">
        <v>0.86</v>
      </c>
      <c r="E227" s="60">
        <f t="shared" si="5"/>
        <v>2011</v>
      </c>
      <c r="X227" s="64">
        <v>42877</v>
      </c>
      <c r="Y227" s="61">
        <v>250</v>
      </c>
      <c r="Z227" s="61">
        <v>264.98998999999998</v>
      </c>
      <c r="AA227" s="61">
        <v>226</v>
      </c>
      <c r="AB227" s="61">
        <v>241</v>
      </c>
      <c r="AC227" s="61">
        <v>241</v>
      </c>
      <c r="AD227" s="61">
        <v>123300</v>
      </c>
    </row>
    <row r="228" spans="2:30" x14ac:dyDescent="0.15">
      <c r="B228" s="62">
        <v>40603</v>
      </c>
      <c r="C228" s="63">
        <v>0</v>
      </c>
      <c r="D228" s="60">
        <v>0.92</v>
      </c>
      <c r="E228" s="60">
        <f t="shared" si="5"/>
        <v>2011</v>
      </c>
      <c r="X228" s="64">
        <v>42878</v>
      </c>
      <c r="Y228" s="61">
        <v>257.44500699999998</v>
      </c>
      <c r="Z228" s="61">
        <v>295</v>
      </c>
      <c r="AA228" s="61">
        <v>255.5</v>
      </c>
      <c r="AB228" s="61">
        <v>294</v>
      </c>
      <c r="AC228" s="61">
        <v>294</v>
      </c>
      <c r="AD228" s="61">
        <v>141900</v>
      </c>
    </row>
    <row r="229" spans="2:30" x14ac:dyDescent="0.15">
      <c r="B229" s="62">
        <v>40604</v>
      </c>
      <c r="C229" s="63">
        <v>0</v>
      </c>
      <c r="D229" s="60">
        <v>0.94</v>
      </c>
      <c r="E229" s="60">
        <f t="shared" si="5"/>
        <v>2011</v>
      </c>
      <c r="X229" s="64">
        <v>42879</v>
      </c>
      <c r="Y229" s="61">
        <v>315.45001200000002</v>
      </c>
      <c r="Z229" s="61">
        <v>419.95001200000002</v>
      </c>
      <c r="AA229" s="61">
        <v>310</v>
      </c>
      <c r="AB229" s="61">
        <v>415</v>
      </c>
      <c r="AC229" s="61">
        <v>415</v>
      </c>
      <c r="AD229" s="61">
        <v>337500</v>
      </c>
    </row>
    <row r="230" spans="2:30" x14ac:dyDescent="0.15">
      <c r="B230" s="62">
        <v>40605</v>
      </c>
      <c r="C230" s="63">
        <v>0</v>
      </c>
      <c r="D230" s="60">
        <v>0.94</v>
      </c>
      <c r="E230" s="60">
        <f t="shared" si="5"/>
        <v>2011</v>
      </c>
      <c r="X230" s="64">
        <v>42880</v>
      </c>
      <c r="Y230" s="61">
        <v>495</v>
      </c>
      <c r="Z230" s="61">
        <v>565</v>
      </c>
      <c r="AA230" s="61">
        <v>375</v>
      </c>
      <c r="AB230" s="61">
        <v>477</v>
      </c>
      <c r="AC230" s="61">
        <v>477</v>
      </c>
      <c r="AD230" s="61">
        <v>448000</v>
      </c>
    </row>
    <row r="231" spans="2:30" x14ac:dyDescent="0.15">
      <c r="B231" s="62">
        <v>40606</v>
      </c>
      <c r="C231" s="63">
        <v>0</v>
      </c>
      <c r="D231" s="60">
        <v>0.9</v>
      </c>
      <c r="E231" s="60">
        <f t="shared" si="5"/>
        <v>2011</v>
      </c>
      <c r="X231" s="64">
        <v>42881</v>
      </c>
      <c r="Y231" s="61">
        <v>464.50500499999998</v>
      </c>
      <c r="Z231" s="61">
        <v>464.51001000000002</v>
      </c>
      <c r="AA231" s="61">
        <v>389</v>
      </c>
      <c r="AB231" s="61">
        <v>405</v>
      </c>
      <c r="AC231" s="61">
        <v>405</v>
      </c>
      <c r="AD231" s="61">
        <v>221000</v>
      </c>
    </row>
    <row r="232" spans="2:30" x14ac:dyDescent="0.15">
      <c r="B232" s="62">
        <v>40607</v>
      </c>
      <c r="C232" s="63">
        <v>0</v>
      </c>
      <c r="D232" s="60">
        <v>0.91</v>
      </c>
      <c r="E232" s="60">
        <f t="shared" si="5"/>
        <v>2011</v>
      </c>
      <c r="X232" s="64">
        <v>42885</v>
      </c>
      <c r="Y232" s="61">
        <v>400</v>
      </c>
      <c r="Z232" s="61">
        <v>438.60000600000001</v>
      </c>
      <c r="AA232" s="61">
        <v>370</v>
      </c>
      <c r="AB232" s="61">
        <v>427</v>
      </c>
      <c r="AC232" s="61">
        <v>427</v>
      </c>
      <c r="AD232" s="61">
        <v>138200</v>
      </c>
    </row>
    <row r="233" spans="2:30" x14ac:dyDescent="0.15">
      <c r="B233" s="62">
        <v>40608</v>
      </c>
      <c r="C233" s="63">
        <v>0</v>
      </c>
      <c r="D233" s="60">
        <v>0.9</v>
      </c>
      <c r="E233" s="60">
        <f t="shared" si="5"/>
        <v>2011</v>
      </c>
      <c r="X233" s="64">
        <v>42886</v>
      </c>
      <c r="Y233" s="61">
        <v>426.5</v>
      </c>
      <c r="Z233" s="61">
        <v>496</v>
      </c>
      <c r="AA233" s="61">
        <v>426</v>
      </c>
      <c r="AB233" s="61">
        <v>484.04998799999998</v>
      </c>
      <c r="AC233" s="61">
        <v>484.04998799999998</v>
      </c>
      <c r="AD233" s="61">
        <v>123200</v>
      </c>
    </row>
    <row r="234" spans="2:30" x14ac:dyDescent="0.15">
      <c r="B234" s="62">
        <v>40609</v>
      </c>
      <c r="C234" s="63">
        <v>0</v>
      </c>
      <c r="D234" s="60">
        <v>0.88</v>
      </c>
      <c r="E234" s="60">
        <f t="shared" si="5"/>
        <v>2011</v>
      </c>
      <c r="X234" s="64">
        <v>42887</v>
      </c>
      <c r="Y234" s="61">
        <v>521.5</v>
      </c>
      <c r="Z234" s="61">
        <v>534.90002400000003</v>
      </c>
      <c r="AA234" s="61">
        <v>481</v>
      </c>
      <c r="AB234" s="61">
        <v>511.75</v>
      </c>
      <c r="AC234" s="61">
        <v>511.75</v>
      </c>
      <c r="AD234" s="61">
        <v>136200</v>
      </c>
    </row>
    <row r="235" spans="2:30" x14ac:dyDescent="0.15">
      <c r="B235" s="62">
        <v>40610</v>
      </c>
      <c r="C235" s="63">
        <v>0</v>
      </c>
      <c r="D235" s="60">
        <v>0.87</v>
      </c>
      <c r="E235" s="60">
        <f t="shared" si="5"/>
        <v>2011</v>
      </c>
      <c r="X235" s="64">
        <v>42888</v>
      </c>
      <c r="Y235" s="61">
        <v>513.5</v>
      </c>
      <c r="Z235" s="61">
        <v>521.45001200000002</v>
      </c>
      <c r="AA235" s="61">
        <v>482.10000600000001</v>
      </c>
      <c r="AB235" s="61">
        <v>500</v>
      </c>
      <c r="AC235" s="61">
        <v>500</v>
      </c>
      <c r="AD235" s="61">
        <v>86700</v>
      </c>
    </row>
    <row r="236" spans="2:30" x14ac:dyDescent="0.15">
      <c r="B236" s="62">
        <v>40611</v>
      </c>
      <c r="C236" s="63">
        <v>0</v>
      </c>
      <c r="D236" s="60">
        <v>0.86</v>
      </c>
      <c r="E236" s="60">
        <f t="shared" si="5"/>
        <v>2011</v>
      </c>
      <c r="X236" s="64">
        <v>42891</v>
      </c>
      <c r="Y236" s="61">
        <v>520</v>
      </c>
      <c r="Z236" s="61">
        <v>524</v>
      </c>
      <c r="AA236" s="61">
        <v>510</v>
      </c>
      <c r="AB236" s="61">
        <v>516</v>
      </c>
      <c r="AC236" s="61">
        <v>516</v>
      </c>
      <c r="AD236" s="61">
        <v>81900</v>
      </c>
    </row>
    <row r="237" spans="2:30" x14ac:dyDescent="0.15">
      <c r="B237" s="62">
        <v>40612</v>
      </c>
      <c r="C237" s="63">
        <v>0</v>
      </c>
      <c r="D237" s="60">
        <v>0.93</v>
      </c>
      <c r="E237" s="60">
        <f t="shared" si="5"/>
        <v>2011</v>
      </c>
      <c r="X237" s="64">
        <v>42892</v>
      </c>
      <c r="Y237" s="61">
        <v>541.72997999999995</v>
      </c>
      <c r="Z237" s="61">
        <v>560</v>
      </c>
      <c r="AA237" s="61">
        <v>525</v>
      </c>
      <c r="AB237" s="61">
        <v>546.45001200000002</v>
      </c>
      <c r="AC237" s="61">
        <v>546.45001200000002</v>
      </c>
      <c r="AD237" s="61">
        <v>113200</v>
      </c>
    </row>
    <row r="238" spans="2:30" x14ac:dyDescent="0.15">
      <c r="B238" s="62">
        <v>40613</v>
      </c>
      <c r="C238" s="63">
        <v>0</v>
      </c>
      <c r="D238" s="60">
        <v>0.88</v>
      </c>
      <c r="E238" s="60">
        <f t="shared" si="5"/>
        <v>2011</v>
      </c>
      <c r="X238" s="64">
        <v>42893</v>
      </c>
      <c r="Y238" s="61">
        <v>544.875</v>
      </c>
      <c r="Z238" s="61">
        <v>545</v>
      </c>
      <c r="AA238" s="61">
        <v>525</v>
      </c>
      <c r="AB238" s="61">
        <v>528</v>
      </c>
      <c r="AC238" s="61">
        <v>528</v>
      </c>
      <c r="AD238" s="61">
        <v>57900</v>
      </c>
    </row>
    <row r="239" spans="2:30" x14ac:dyDescent="0.15">
      <c r="B239" s="62">
        <v>40614</v>
      </c>
      <c r="C239" s="63">
        <v>0</v>
      </c>
      <c r="D239" s="60">
        <v>0.92</v>
      </c>
      <c r="E239" s="60">
        <f t="shared" si="5"/>
        <v>2011</v>
      </c>
      <c r="X239" s="64">
        <v>42894</v>
      </c>
      <c r="Y239" s="61">
        <v>528.95001200000002</v>
      </c>
      <c r="Z239" s="61">
        <v>528.95001200000002</v>
      </c>
      <c r="AA239" s="61">
        <v>467.51998900000001</v>
      </c>
      <c r="AB239" s="61">
        <v>485</v>
      </c>
      <c r="AC239" s="61">
        <v>485</v>
      </c>
      <c r="AD239" s="61">
        <v>100100</v>
      </c>
    </row>
    <row r="240" spans="2:30" x14ac:dyDescent="0.15">
      <c r="B240" s="62">
        <v>40615</v>
      </c>
      <c r="C240" s="63">
        <v>0</v>
      </c>
      <c r="D240" s="60">
        <v>0.89</v>
      </c>
      <c r="E240" s="60">
        <f t="shared" si="5"/>
        <v>2011</v>
      </c>
      <c r="X240" s="64">
        <v>42895</v>
      </c>
      <c r="Y240" s="61">
        <v>487.51998900000001</v>
      </c>
      <c r="Z240" s="61">
        <v>507.83999599999999</v>
      </c>
      <c r="AA240" s="61">
        <v>425</v>
      </c>
      <c r="AB240" s="61">
        <v>455</v>
      </c>
      <c r="AC240" s="61">
        <v>455</v>
      </c>
      <c r="AD240" s="61">
        <v>105600</v>
      </c>
    </row>
    <row r="241" spans="2:30" x14ac:dyDescent="0.15">
      <c r="B241" s="62">
        <v>40616</v>
      </c>
      <c r="C241" s="63">
        <v>0</v>
      </c>
      <c r="D241" s="60">
        <v>0.89</v>
      </c>
      <c r="E241" s="60">
        <f t="shared" si="5"/>
        <v>2011</v>
      </c>
      <c r="X241" s="64">
        <v>42898</v>
      </c>
      <c r="Y241" s="61">
        <v>448.75</v>
      </c>
      <c r="Z241" s="61">
        <v>449.5</v>
      </c>
      <c r="AA241" s="61">
        <v>377.5</v>
      </c>
      <c r="AB241" s="61">
        <v>386.80999800000001</v>
      </c>
      <c r="AC241" s="61">
        <v>386.80999800000001</v>
      </c>
      <c r="AD241" s="61">
        <v>127000</v>
      </c>
    </row>
    <row r="242" spans="2:30" x14ac:dyDescent="0.15">
      <c r="B242" s="62">
        <v>40617</v>
      </c>
      <c r="C242" s="63">
        <v>0</v>
      </c>
      <c r="D242" s="60">
        <v>0.87</v>
      </c>
      <c r="E242" s="60">
        <f t="shared" si="5"/>
        <v>2011</v>
      </c>
      <c r="X242" s="64">
        <v>42899</v>
      </c>
      <c r="Y242" s="61">
        <v>386.875</v>
      </c>
      <c r="Z242" s="61">
        <v>414</v>
      </c>
      <c r="AA242" s="61">
        <v>385</v>
      </c>
      <c r="AB242" s="61">
        <v>398.25</v>
      </c>
      <c r="AC242" s="61">
        <v>398.25</v>
      </c>
      <c r="AD242" s="61">
        <v>57500</v>
      </c>
    </row>
    <row r="243" spans="2:30" x14ac:dyDescent="0.15">
      <c r="B243" s="62">
        <v>40618</v>
      </c>
      <c r="C243" s="63">
        <v>0</v>
      </c>
      <c r="D243" s="60">
        <v>0.86</v>
      </c>
      <c r="E243" s="60">
        <f t="shared" si="5"/>
        <v>2011</v>
      </c>
      <c r="X243" s="64">
        <v>42900</v>
      </c>
      <c r="Y243" s="61">
        <v>396</v>
      </c>
      <c r="Z243" s="61">
        <v>397</v>
      </c>
      <c r="AA243" s="61">
        <v>343</v>
      </c>
      <c r="AB243" s="61">
        <v>350</v>
      </c>
      <c r="AC243" s="61">
        <v>350</v>
      </c>
      <c r="AD243" s="61">
        <v>74700</v>
      </c>
    </row>
    <row r="244" spans="2:30" x14ac:dyDescent="0.15">
      <c r="B244" s="62">
        <v>40619</v>
      </c>
      <c r="C244" s="63">
        <v>0</v>
      </c>
      <c r="D244" s="60">
        <v>0.83</v>
      </c>
      <c r="E244" s="60">
        <f t="shared" si="5"/>
        <v>2011</v>
      </c>
      <c r="X244" s="64">
        <v>42901</v>
      </c>
      <c r="Y244" s="61">
        <v>309.10000600000001</v>
      </c>
      <c r="Z244" s="61">
        <v>384.35000600000001</v>
      </c>
      <c r="AA244" s="61">
        <v>297.5</v>
      </c>
      <c r="AB244" s="61">
        <v>382.5</v>
      </c>
      <c r="AC244" s="61">
        <v>382.5</v>
      </c>
      <c r="AD244" s="61">
        <v>124000</v>
      </c>
    </row>
    <row r="245" spans="2:30" x14ac:dyDescent="0.15">
      <c r="B245" s="62">
        <v>40620</v>
      </c>
      <c r="C245" s="63">
        <v>0</v>
      </c>
      <c r="D245" s="60">
        <v>0.82</v>
      </c>
      <c r="E245" s="60">
        <f t="shared" si="5"/>
        <v>2011</v>
      </c>
      <c r="X245" s="64">
        <v>42902</v>
      </c>
      <c r="Y245" s="61">
        <v>385</v>
      </c>
      <c r="Z245" s="61">
        <v>410</v>
      </c>
      <c r="AA245" s="61">
        <v>385</v>
      </c>
      <c r="AB245" s="61">
        <v>400</v>
      </c>
      <c r="AC245" s="61">
        <v>400</v>
      </c>
      <c r="AD245" s="61">
        <v>52700</v>
      </c>
    </row>
    <row r="246" spans="2:30" x14ac:dyDescent="0.15">
      <c r="B246" s="62">
        <v>40621</v>
      </c>
      <c r="C246" s="63">
        <v>0</v>
      </c>
      <c r="D246" s="60">
        <v>0.76</v>
      </c>
      <c r="E246" s="60">
        <f t="shared" si="5"/>
        <v>2011</v>
      </c>
      <c r="X246" s="64">
        <v>42905</v>
      </c>
      <c r="Y246" s="61">
        <v>412</v>
      </c>
      <c r="Z246" s="61">
        <v>434.95001200000002</v>
      </c>
      <c r="AA246" s="61">
        <v>412</v>
      </c>
      <c r="AB246" s="61">
        <v>424</v>
      </c>
      <c r="AC246" s="61">
        <v>424</v>
      </c>
      <c r="AD246" s="61">
        <v>49000</v>
      </c>
    </row>
    <row r="247" spans="2:30" x14ac:dyDescent="0.15">
      <c r="B247" s="62">
        <v>40622</v>
      </c>
      <c r="C247" s="63">
        <v>0</v>
      </c>
      <c r="D247" s="60">
        <v>0.74</v>
      </c>
      <c r="E247" s="60">
        <f t="shared" si="5"/>
        <v>2011</v>
      </c>
      <c r="X247" s="64">
        <v>42906</v>
      </c>
      <c r="Y247" s="61">
        <v>436</v>
      </c>
      <c r="Z247" s="61">
        <v>460.95001200000002</v>
      </c>
      <c r="AA247" s="61">
        <v>433</v>
      </c>
      <c r="AB247" s="61">
        <v>459.98998999999998</v>
      </c>
      <c r="AC247" s="61">
        <v>459.98998999999998</v>
      </c>
      <c r="AD247" s="61">
        <v>54000</v>
      </c>
    </row>
    <row r="248" spans="2:30" x14ac:dyDescent="0.15">
      <c r="B248" s="62">
        <v>40623</v>
      </c>
      <c r="C248" s="63">
        <v>0</v>
      </c>
      <c r="D248" s="60">
        <v>0.76</v>
      </c>
      <c r="E248" s="60">
        <f t="shared" si="5"/>
        <v>2011</v>
      </c>
      <c r="X248" s="64">
        <v>42907</v>
      </c>
      <c r="Y248" s="61">
        <v>463.95001200000002</v>
      </c>
      <c r="Z248" s="61">
        <v>470</v>
      </c>
      <c r="AA248" s="61">
        <v>429</v>
      </c>
      <c r="AB248" s="61">
        <v>435</v>
      </c>
      <c r="AC248" s="61">
        <v>435</v>
      </c>
      <c r="AD248" s="61">
        <v>50700</v>
      </c>
    </row>
    <row r="249" spans="2:30" x14ac:dyDescent="0.15">
      <c r="B249" s="62">
        <v>40624</v>
      </c>
      <c r="C249" s="63">
        <v>0</v>
      </c>
      <c r="D249" s="60">
        <v>0.81</v>
      </c>
      <c r="E249" s="60">
        <f t="shared" si="5"/>
        <v>2011</v>
      </c>
      <c r="X249" s="64">
        <v>42908</v>
      </c>
      <c r="Y249" s="61">
        <v>438.216003</v>
      </c>
      <c r="Z249" s="61">
        <v>445.85000600000001</v>
      </c>
      <c r="AA249" s="61">
        <v>422.5</v>
      </c>
      <c r="AB249" s="61">
        <v>424.13501000000002</v>
      </c>
      <c r="AC249" s="61">
        <v>424.13501000000002</v>
      </c>
      <c r="AD249" s="61">
        <v>25900</v>
      </c>
    </row>
    <row r="250" spans="2:30" x14ac:dyDescent="0.15">
      <c r="B250" s="62">
        <v>40625</v>
      </c>
      <c r="C250" s="63">
        <v>0</v>
      </c>
      <c r="D250" s="60">
        <v>0.85</v>
      </c>
      <c r="E250" s="60">
        <f t="shared" si="5"/>
        <v>2011</v>
      </c>
      <c r="X250" s="64">
        <v>42909</v>
      </c>
      <c r="Y250" s="61">
        <v>435.5</v>
      </c>
      <c r="Z250" s="61">
        <v>438.5</v>
      </c>
      <c r="AA250" s="61">
        <v>424</v>
      </c>
      <c r="AB250" s="61">
        <v>438.29998799999998</v>
      </c>
      <c r="AC250" s="61">
        <v>438.29998799999998</v>
      </c>
      <c r="AD250" s="61">
        <v>22100</v>
      </c>
    </row>
    <row r="251" spans="2:30" x14ac:dyDescent="0.15">
      <c r="B251" s="62">
        <v>40626</v>
      </c>
      <c r="C251" s="63">
        <v>0</v>
      </c>
      <c r="D251" s="60">
        <v>0.87</v>
      </c>
      <c r="E251" s="60">
        <f t="shared" si="5"/>
        <v>2011</v>
      </c>
      <c r="X251" s="64">
        <v>42912</v>
      </c>
      <c r="Y251" s="61">
        <v>404.50500499999998</v>
      </c>
      <c r="Z251" s="61">
        <v>405</v>
      </c>
      <c r="AA251" s="61">
        <v>385.25</v>
      </c>
      <c r="AB251" s="61">
        <v>391.79998799999998</v>
      </c>
      <c r="AC251" s="61">
        <v>391.79998799999998</v>
      </c>
      <c r="AD251" s="61">
        <v>58100</v>
      </c>
    </row>
    <row r="252" spans="2:30" x14ac:dyDescent="0.15">
      <c r="B252" s="62">
        <v>40627</v>
      </c>
      <c r="C252" s="63">
        <v>0</v>
      </c>
      <c r="D252" s="60">
        <v>0.88</v>
      </c>
      <c r="E252" s="60">
        <f t="shared" si="5"/>
        <v>2011</v>
      </c>
      <c r="X252" s="64">
        <v>42913</v>
      </c>
      <c r="Y252" s="61">
        <v>388.5</v>
      </c>
      <c r="Z252" s="61">
        <v>400</v>
      </c>
      <c r="AA252" s="61">
        <v>365</v>
      </c>
      <c r="AB252" s="61">
        <v>396.75</v>
      </c>
      <c r="AC252" s="61">
        <v>396.75</v>
      </c>
      <c r="AD252" s="61">
        <v>44300</v>
      </c>
    </row>
    <row r="253" spans="2:30" x14ac:dyDescent="0.15">
      <c r="B253" s="62">
        <v>40628</v>
      </c>
      <c r="C253" s="63">
        <v>0</v>
      </c>
      <c r="D253" s="60">
        <v>0.86</v>
      </c>
      <c r="E253" s="60">
        <f t="shared" si="5"/>
        <v>2011</v>
      </c>
      <c r="X253" s="64">
        <v>42914</v>
      </c>
      <c r="Y253" s="61">
        <v>405.040009</v>
      </c>
      <c r="Z253" s="61">
        <v>420</v>
      </c>
      <c r="AA253" s="61">
        <v>403.54998799999998</v>
      </c>
      <c r="AB253" s="61">
        <v>412</v>
      </c>
      <c r="AC253" s="61">
        <v>412</v>
      </c>
      <c r="AD253" s="61">
        <v>30700</v>
      </c>
    </row>
    <row r="254" spans="2:30" x14ac:dyDescent="0.15">
      <c r="B254" s="62">
        <v>40629</v>
      </c>
      <c r="C254" s="63">
        <v>0</v>
      </c>
      <c r="D254" s="60">
        <v>0.82</v>
      </c>
      <c r="E254" s="60">
        <f t="shared" si="5"/>
        <v>2011</v>
      </c>
      <c r="X254" s="64">
        <v>42915</v>
      </c>
      <c r="Y254" s="61">
        <v>412</v>
      </c>
      <c r="Z254" s="61">
        <v>412</v>
      </c>
      <c r="AA254" s="61">
        <v>385.5</v>
      </c>
      <c r="AB254" s="61">
        <v>400</v>
      </c>
      <c r="AC254" s="61">
        <v>400</v>
      </c>
      <c r="AD254" s="61">
        <v>18700</v>
      </c>
    </row>
    <row r="255" spans="2:30" x14ac:dyDescent="0.15">
      <c r="B255" s="62">
        <v>40630</v>
      </c>
      <c r="C255" s="63">
        <v>0</v>
      </c>
      <c r="D255" s="60">
        <v>0.8</v>
      </c>
      <c r="E255" s="60">
        <f t="shared" si="5"/>
        <v>2011</v>
      </c>
      <c r="X255" s="64">
        <v>42916</v>
      </c>
      <c r="Y255" s="61">
        <v>391.26001000000002</v>
      </c>
      <c r="Z255" s="61">
        <v>397</v>
      </c>
      <c r="AA255" s="61">
        <v>386.5</v>
      </c>
      <c r="AB255" s="61">
        <v>390</v>
      </c>
      <c r="AC255" s="61">
        <v>390</v>
      </c>
      <c r="AD255" s="61">
        <v>13100</v>
      </c>
    </row>
    <row r="256" spans="2:30" x14ac:dyDescent="0.15">
      <c r="B256" s="62">
        <v>40631</v>
      </c>
      <c r="C256" s="63">
        <v>0</v>
      </c>
      <c r="D256" s="60">
        <v>0.79</v>
      </c>
      <c r="E256" s="60">
        <f t="shared" si="5"/>
        <v>2011</v>
      </c>
      <c r="X256" s="64">
        <v>42919</v>
      </c>
      <c r="Y256" s="61">
        <v>390.10000600000001</v>
      </c>
      <c r="Z256" s="61">
        <v>408.5</v>
      </c>
      <c r="AA256" s="61">
        <v>390.01998900000001</v>
      </c>
      <c r="AB256" s="61">
        <v>404</v>
      </c>
      <c r="AC256" s="61">
        <v>404</v>
      </c>
      <c r="AD256" s="61">
        <v>20600</v>
      </c>
    </row>
    <row r="257" spans="2:30" x14ac:dyDescent="0.15">
      <c r="B257" s="62">
        <v>40632</v>
      </c>
      <c r="C257" s="63">
        <v>0</v>
      </c>
      <c r="D257" s="60">
        <v>0.79</v>
      </c>
      <c r="E257" s="60">
        <f t="shared" si="5"/>
        <v>2011</v>
      </c>
      <c r="X257" s="64">
        <v>42921</v>
      </c>
      <c r="Y257" s="61">
        <v>404.25</v>
      </c>
      <c r="Z257" s="61">
        <v>410</v>
      </c>
      <c r="AA257" s="61">
        <v>395.80999800000001</v>
      </c>
      <c r="AB257" s="61">
        <v>407.35000600000001</v>
      </c>
      <c r="AC257" s="61">
        <v>407.35000600000001</v>
      </c>
      <c r="AD257" s="61">
        <v>14400</v>
      </c>
    </row>
    <row r="258" spans="2:30" x14ac:dyDescent="0.15">
      <c r="B258" s="62">
        <v>40633</v>
      </c>
      <c r="C258" s="63">
        <v>0</v>
      </c>
      <c r="D258" s="60">
        <v>0.78</v>
      </c>
      <c r="E258" s="60">
        <f t="shared" si="5"/>
        <v>2011</v>
      </c>
      <c r="X258" s="64">
        <v>42922</v>
      </c>
      <c r="Y258" s="61">
        <v>410.5</v>
      </c>
      <c r="Z258" s="61">
        <v>410.5</v>
      </c>
      <c r="AA258" s="61">
        <v>397.25</v>
      </c>
      <c r="AB258" s="61">
        <v>400</v>
      </c>
      <c r="AC258" s="61">
        <v>400</v>
      </c>
      <c r="AD258" s="61">
        <v>12300</v>
      </c>
    </row>
    <row r="259" spans="2:30" x14ac:dyDescent="0.15">
      <c r="B259" s="62">
        <v>40634</v>
      </c>
      <c r="C259" s="63">
        <v>0</v>
      </c>
      <c r="D259" s="60">
        <v>0.77</v>
      </c>
      <c r="E259" s="60">
        <f t="shared" ref="E259:E322" si="6">YEAR(B259)</f>
        <v>2011</v>
      </c>
      <c r="X259" s="64">
        <v>42923</v>
      </c>
      <c r="Y259" s="61">
        <v>396.98998999999998</v>
      </c>
      <c r="Z259" s="61">
        <v>396.98998999999998</v>
      </c>
      <c r="AA259" s="61">
        <v>380.5</v>
      </c>
      <c r="AB259" s="61">
        <v>393.01001000000002</v>
      </c>
      <c r="AC259" s="61">
        <v>393.01001000000002</v>
      </c>
      <c r="AD259" s="61">
        <v>18700</v>
      </c>
    </row>
    <row r="260" spans="2:30" x14ac:dyDescent="0.15">
      <c r="B260" s="62">
        <v>40635</v>
      </c>
      <c r="C260" s="63">
        <v>0</v>
      </c>
      <c r="D260" s="60">
        <v>0.78</v>
      </c>
      <c r="E260" s="60">
        <f t="shared" si="6"/>
        <v>2011</v>
      </c>
      <c r="X260" s="64">
        <v>42926</v>
      </c>
      <c r="Y260" s="61">
        <v>395.5</v>
      </c>
      <c r="Z260" s="61">
        <v>395.5</v>
      </c>
      <c r="AA260" s="61">
        <v>380.25</v>
      </c>
      <c r="AB260" s="61">
        <v>385</v>
      </c>
      <c r="AC260" s="61">
        <v>385</v>
      </c>
      <c r="AD260" s="61">
        <v>26400</v>
      </c>
    </row>
    <row r="261" spans="2:30" x14ac:dyDescent="0.15">
      <c r="B261" s="62">
        <v>40636</v>
      </c>
      <c r="C261" s="63">
        <v>0</v>
      </c>
      <c r="D261" s="60">
        <v>0.78</v>
      </c>
      <c r="E261" s="60">
        <f t="shared" si="6"/>
        <v>2011</v>
      </c>
      <c r="X261" s="64">
        <v>42927</v>
      </c>
      <c r="Y261" s="61">
        <v>387</v>
      </c>
      <c r="Z261" s="61">
        <v>387</v>
      </c>
      <c r="AA261" s="61">
        <v>375.25</v>
      </c>
      <c r="AB261" s="61">
        <v>376</v>
      </c>
      <c r="AC261" s="61">
        <v>376</v>
      </c>
      <c r="AD261" s="61">
        <v>20700</v>
      </c>
    </row>
    <row r="262" spans="2:30" x14ac:dyDescent="0.15">
      <c r="B262" s="62">
        <v>40637</v>
      </c>
      <c r="C262" s="63">
        <v>0</v>
      </c>
      <c r="D262" s="60">
        <v>0.68</v>
      </c>
      <c r="E262" s="60">
        <f t="shared" si="6"/>
        <v>2011</v>
      </c>
      <c r="X262" s="64">
        <v>42928</v>
      </c>
      <c r="Y262" s="61">
        <v>378</v>
      </c>
      <c r="Z262" s="61">
        <v>399.91000400000001</v>
      </c>
      <c r="AA262" s="61">
        <v>375.04998799999998</v>
      </c>
      <c r="AB262" s="61">
        <v>399.91000400000001</v>
      </c>
      <c r="AC262" s="61">
        <v>399.91000400000001</v>
      </c>
      <c r="AD262" s="61">
        <v>28600</v>
      </c>
    </row>
    <row r="263" spans="2:30" x14ac:dyDescent="0.15">
      <c r="B263" s="62">
        <v>40638</v>
      </c>
      <c r="C263" s="63">
        <v>0</v>
      </c>
      <c r="D263" s="60">
        <v>0.71</v>
      </c>
      <c r="E263" s="60">
        <f t="shared" si="6"/>
        <v>2011</v>
      </c>
      <c r="X263" s="64">
        <v>42929</v>
      </c>
      <c r="Y263" s="61">
        <v>398.89001500000001</v>
      </c>
      <c r="Z263" s="61">
        <v>398.89001500000001</v>
      </c>
      <c r="AA263" s="61">
        <v>383</v>
      </c>
      <c r="AB263" s="61">
        <v>391.5</v>
      </c>
      <c r="AC263" s="61">
        <v>391.5</v>
      </c>
      <c r="AD263" s="61">
        <v>15600</v>
      </c>
    </row>
    <row r="264" spans="2:30" x14ac:dyDescent="0.15">
      <c r="B264" s="62">
        <v>40639</v>
      </c>
      <c r="C264" s="63">
        <v>0</v>
      </c>
      <c r="D264" s="60">
        <v>0.74</v>
      </c>
      <c r="E264" s="60">
        <f t="shared" si="6"/>
        <v>2011</v>
      </c>
      <c r="X264" s="64">
        <v>42930</v>
      </c>
      <c r="Y264" s="61">
        <v>379.5</v>
      </c>
      <c r="Z264" s="61">
        <v>382.75</v>
      </c>
      <c r="AA264" s="61">
        <v>373.10000600000001</v>
      </c>
      <c r="AB264" s="61">
        <v>375</v>
      </c>
      <c r="AC264" s="61">
        <v>375</v>
      </c>
      <c r="AD264" s="61">
        <v>26800</v>
      </c>
    </row>
    <row r="265" spans="2:30" x14ac:dyDescent="0.15">
      <c r="B265" s="62">
        <v>40640</v>
      </c>
      <c r="C265" s="63">
        <v>0</v>
      </c>
      <c r="D265" s="60">
        <v>0.75</v>
      </c>
      <c r="E265" s="60">
        <f t="shared" si="6"/>
        <v>2011</v>
      </c>
      <c r="X265" s="64">
        <v>42933</v>
      </c>
      <c r="Y265" s="61">
        <v>352.875</v>
      </c>
      <c r="Z265" s="61">
        <v>359.75</v>
      </c>
      <c r="AA265" s="61">
        <v>252</v>
      </c>
      <c r="AB265" s="61">
        <v>346</v>
      </c>
      <c r="AC265" s="61">
        <v>346</v>
      </c>
      <c r="AD265" s="61">
        <v>62500</v>
      </c>
    </row>
    <row r="266" spans="2:30" x14ac:dyDescent="0.15">
      <c r="B266" s="62">
        <v>40641</v>
      </c>
      <c r="C266" s="63">
        <v>0</v>
      </c>
      <c r="D266" s="60">
        <v>0.75</v>
      </c>
      <c r="E266" s="60">
        <f t="shared" si="6"/>
        <v>2011</v>
      </c>
      <c r="X266" s="64">
        <v>42934</v>
      </c>
      <c r="Y266" s="61">
        <v>352.25500499999998</v>
      </c>
      <c r="Z266" s="61">
        <v>378</v>
      </c>
      <c r="AA266" s="61">
        <v>352.01001000000002</v>
      </c>
      <c r="AB266" s="61">
        <v>378</v>
      </c>
      <c r="AC266" s="61">
        <v>378</v>
      </c>
      <c r="AD266" s="61">
        <v>62000</v>
      </c>
    </row>
    <row r="267" spans="2:30" x14ac:dyDescent="0.15">
      <c r="B267" s="62">
        <v>40642</v>
      </c>
      <c r="C267" s="63">
        <v>0</v>
      </c>
      <c r="D267" s="60">
        <v>0.73</v>
      </c>
      <c r="E267" s="60">
        <f t="shared" si="6"/>
        <v>2011</v>
      </c>
      <c r="X267" s="64">
        <v>42935</v>
      </c>
      <c r="Y267" s="61">
        <v>381.45001200000002</v>
      </c>
      <c r="Z267" s="61">
        <v>386.75</v>
      </c>
      <c r="AA267" s="61">
        <v>358</v>
      </c>
      <c r="AB267" s="61">
        <v>358</v>
      </c>
      <c r="AC267" s="61">
        <v>358</v>
      </c>
      <c r="AD267" s="61">
        <v>45700</v>
      </c>
    </row>
    <row r="268" spans="2:30" x14ac:dyDescent="0.15">
      <c r="B268" s="62">
        <v>40643</v>
      </c>
      <c r="C268" s="63">
        <v>0</v>
      </c>
      <c r="D268" s="60">
        <v>0.74</v>
      </c>
      <c r="E268" s="60">
        <f t="shared" si="6"/>
        <v>2011</v>
      </c>
      <c r="X268" s="64">
        <v>42936</v>
      </c>
      <c r="Y268" s="61">
        <v>379.92498799999998</v>
      </c>
      <c r="Z268" s="61">
        <v>393.01001000000002</v>
      </c>
      <c r="AA268" s="61">
        <v>379.92498799999998</v>
      </c>
      <c r="AB268" s="61">
        <v>390.04998799999998</v>
      </c>
      <c r="AC268" s="61">
        <v>390.04998799999998</v>
      </c>
      <c r="AD268" s="61">
        <v>63400</v>
      </c>
    </row>
    <row r="269" spans="2:30" x14ac:dyDescent="0.15">
      <c r="B269" s="62">
        <v>40644</v>
      </c>
      <c r="C269" s="63">
        <v>0</v>
      </c>
      <c r="D269" s="60">
        <v>0.77</v>
      </c>
      <c r="E269" s="60">
        <f t="shared" si="6"/>
        <v>2011</v>
      </c>
      <c r="X269" s="64">
        <v>42937</v>
      </c>
      <c r="Y269" s="61">
        <v>397.75</v>
      </c>
      <c r="Z269" s="61">
        <v>414.39999399999999</v>
      </c>
      <c r="AA269" s="61">
        <v>390.29998799999998</v>
      </c>
      <c r="AB269" s="61">
        <v>396</v>
      </c>
      <c r="AC269" s="61">
        <v>396</v>
      </c>
      <c r="AD269" s="61">
        <v>45800</v>
      </c>
    </row>
    <row r="270" spans="2:30" x14ac:dyDescent="0.15">
      <c r="B270" s="62">
        <v>40645</v>
      </c>
      <c r="C270" s="63">
        <v>0</v>
      </c>
      <c r="D270" s="60">
        <v>0.86</v>
      </c>
      <c r="E270" s="60">
        <f t="shared" si="6"/>
        <v>2011</v>
      </c>
      <c r="X270" s="64">
        <v>42940</v>
      </c>
      <c r="Y270" s="61">
        <v>405.10000600000001</v>
      </c>
      <c r="Z270" s="61">
        <v>430</v>
      </c>
      <c r="AA270" s="61">
        <v>405.10000600000001</v>
      </c>
      <c r="AB270" s="61">
        <v>418</v>
      </c>
      <c r="AC270" s="61">
        <v>418</v>
      </c>
      <c r="AD270" s="61">
        <v>39100</v>
      </c>
    </row>
    <row r="271" spans="2:30" x14ac:dyDescent="0.15">
      <c r="B271" s="62">
        <v>40646</v>
      </c>
      <c r="C271" s="63">
        <v>0</v>
      </c>
      <c r="D271" s="60">
        <v>0.92</v>
      </c>
      <c r="E271" s="60">
        <f t="shared" si="6"/>
        <v>2011</v>
      </c>
      <c r="X271" s="64">
        <v>42941</v>
      </c>
      <c r="Y271" s="61">
        <v>408</v>
      </c>
      <c r="Z271" s="61">
        <v>408.25</v>
      </c>
      <c r="AA271" s="61">
        <v>391</v>
      </c>
      <c r="AB271" s="61">
        <v>404</v>
      </c>
      <c r="AC271" s="61">
        <v>404</v>
      </c>
      <c r="AD271" s="61">
        <v>34000</v>
      </c>
    </row>
    <row r="272" spans="2:30" x14ac:dyDescent="0.15">
      <c r="B272" s="62">
        <v>40647</v>
      </c>
      <c r="C272" s="63">
        <v>0</v>
      </c>
      <c r="D272" s="60">
        <v>1</v>
      </c>
      <c r="E272" s="60">
        <f t="shared" si="6"/>
        <v>2011</v>
      </c>
      <c r="X272" s="64">
        <v>42942</v>
      </c>
      <c r="Y272" s="61">
        <v>397.10000600000001</v>
      </c>
      <c r="Z272" s="61">
        <v>406.98001099999999</v>
      </c>
      <c r="AA272" s="61">
        <v>394</v>
      </c>
      <c r="AB272" s="61">
        <v>400.5</v>
      </c>
      <c r="AC272" s="61">
        <v>400.5</v>
      </c>
      <c r="AD272" s="61">
        <v>15300</v>
      </c>
    </row>
    <row r="273" spans="2:30" x14ac:dyDescent="0.15">
      <c r="B273" s="62">
        <v>40648</v>
      </c>
      <c r="C273" s="63">
        <v>0</v>
      </c>
      <c r="D273" s="60">
        <v>0.99</v>
      </c>
      <c r="E273" s="60">
        <f t="shared" si="6"/>
        <v>2011</v>
      </c>
      <c r="X273" s="64">
        <v>42943</v>
      </c>
      <c r="Y273" s="61">
        <v>406.10000600000001</v>
      </c>
      <c r="Z273" s="61">
        <v>414.5</v>
      </c>
      <c r="AA273" s="61">
        <v>403.02999899999998</v>
      </c>
      <c r="AB273" s="61">
        <v>405</v>
      </c>
      <c r="AC273" s="61">
        <v>405</v>
      </c>
      <c r="AD273" s="61">
        <v>16400</v>
      </c>
    </row>
    <row r="274" spans="2:30" x14ac:dyDescent="0.15">
      <c r="B274" s="62">
        <v>40649</v>
      </c>
      <c r="C274" s="63">
        <v>0</v>
      </c>
      <c r="D274" s="60">
        <v>1.05</v>
      </c>
      <c r="E274" s="60">
        <f t="shared" si="6"/>
        <v>2011</v>
      </c>
      <c r="X274" s="64">
        <v>42944</v>
      </c>
      <c r="Y274" s="61">
        <v>425.49499500000002</v>
      </c>
      <c r="Z274" s="61">
        <v>430</v>
      </c>
      <c r="AA274" s="61">
        <v>410.01998900000001</v>
      </c>
      <c r="AB274" s="61">
        <v>420</v>
      </c>
      <c r="AC274" s="61">
        <v>420</v>
      </c>
      <c r="AD274" s="61">
        <v>32900</v>
      </c>
    </row>
    <row r="275" spans="2:30" x14ac:dyDescent="0.15">
      <c r="B275" s="62">
        <v>40650</v>
      </c>
      <c r="C275" s="63">
        <v>0</v>
      </c>
      <c r="D275" s="60">
        <v>1.1100000000000001</v>
      </c>
      <c r="E275" s="60">
        <f t="shared" si="6"/>
        <v>2011</v>
      </c>
      <c r="X275" s="64">
        <v>42947</v>
      </c>
      <c r="Y275" s="61">
        <v>426</v>
      </c>
      <c r="Z275" s="61">
        <v>426.44000199999999</v>
      </c>
      <c r="AA275" s="61">
        <v>402.98001099999999</v>
      </c>
      <c r="AB275" s="61">
        <v>420</v>
      </c>
      <c r="AC275" s="61">
        <v>420</v>
      </c>
      <c r="AD275" s="61">
        <v>34000</v>
      </c>
    </row>
    <row r="276" spans="2:30" x14ac:dyDescent="0.15">
      <c r="B276" s="62">
        <v>40651</v>
      </c>
      <c r="C276" s="63">
        <v>0</v>
      </c>
      <c r="D276" s="60">
        <v>1.1599999999999999</v>
      </c>
      <c r="E276" s="60">
        <f t="shared" si="6"/>
        <v>2011</v>
      </c>
      <c r="X276" s="64">
        <v>42948</v>
      </c>
      <c r="Y276" s="61">
        <v>415.23998999999998</v>
      </c>
      <c r="Z276" s="61">
        <v>426.5</v>
      </c>
      <c r="AA276" s="61">
        <v>399</v>
      </c>
      <c r="AB276" s="61">
        <v>424</v>
      </c>
      <c r="AC276" s="61">
        <v>424</v>
      </c>
      <c r="AD276" s="61">
        <v>28300</v>
      </c>
    </row>
    <row r="277" spans="2:30" x14ac:dyDescent="0.15">
      <c r="B277" s="62">
        <v>40652</v>
      </c>
      <c r="C277" s="63">
        <v>0</v>
      </c>
      <c r="D277" s="60">
        <v>1.2</v>
      </c>
      <c r="E277" s="60">
        <f t="shared" si="6"/>
        <v>2011</v>
      </c>
      <c r="X277" s="64">
        <v>42949</v>
      </c>
      <c r="Y277" s="61">
        <v>426.10998499999999</v>
      </c>
      <c r="Z277" s="61">
        <v>461.10000600000001</v>
      </c>
      <c r="AA277" s="61">
        <v>426.10998499999999</v>
      </c>
      <c r="AB277" s="61">
        <v>443.10000600000001</v>
      </c>
      <c r="AC277" s="61">
        <v>443.10000600000001</v>
      </c>
      <c r="AD277" s="61">
        <v>61100</v>
      </c>
    </row>
    <row r="278" spans="2:30" x14ac:dyDescent="0.15">
      <c r="B278" s="62">
        <v>40653</v>
      </c>
      <c r="C278" s="63">
        <v>0</v>
      </c>
      <c r="D278" s="60">
        <v>1.1399999999999999</v>
      </c>
      <c r="E278" s="60">
        <f t="shared" si="6"/>
        <v>2011</v>
      </c>
      <c r="X278" s="64">
        <v>42950</v>
      </c>
      <c r="Y278" s="61">
        <v>458</v>
      </c>
      <c r="Z278" s="61">
        <v>475.5</v>
      </c>
      <c r="AA278" s="61">
        <v>458</v>
      </c>
      <c r="AB278" s="61">
        <v>472</v>
      </c>
      <c r="AC278" s="61">
        <v>472</v>
      </c>
      <c r="AD278" s="61">
        <v>34700</v>
      </c>
    </row>
    <row r="279" spans="2:30" x14ac:dyDescent="0.15">
      <c r="B279" s="62">
        <v>40654</v>
      </c>
      <c r="C279" s="63">
        <v>0</v>
      </c>
      <c r="D279" s="60">
        <v>1.21</v>
      </c>
      <c r="E279" s="60">
        <f t="shared" si="6"/>
        <v>2011</v>
      </c>
      <c r="X279" s="64">
        <v>42951</v>
      </c>
      <c r="Y279" s="61">
        <v>477</v>
      </c>
      <c r="Z279" s="61">
        <v>480</v>
      </c>
      <c r="AA279" s="61">
        <v>472</v>
      </c>
      <c r="AB279" s="61">
        <v>475</v>
      </c>
      <c r="AC279" s="61">
        <v>475</v>
      </c>
      <c r="AD279" s="61">
        <v>29200</v>
      </c>
    </row>
    <row r="280" spans="2:30" x14ac:dyDescent="0.15">
      <c r="B280" s="62">
        <v>40655</v>
      </c>
      <c r="C280" s="63">
        <v>0</v>
      </c>
      <c r="D280" s="60">
        <v>1.41</v>
      </c>
      <c r="E280" s="60">
        <f t="shared" si="6"/>
        <v>2011</v>
      </c>
      <c r="X280" s="64">
        <v>42954</v>
      </c>
      <c r="Y280" s="61">
        <v>525.25</v>
      </c>
      <c r="Z280" s="61">
        <v>550</v>
      </c>
      <c r="AA280" s="61">
        <v>511.10998499999999</v>
      </c>
      <c r="AB280" s="61">
        <v>539</v>
      </c>
      <c r="AC280" s="61">
        <v>539</v>
      </c>
      <c r="AD280" s="61">
        <v>80100</v>
      </c>
    </row>
    <row r="281" spans="2:30" x14ac:dyDescent="0.15">
      <c r="B281" s="62">
        <v>40656</v>
      </c>
      <c r="C281" s="63">
        <v>0</v>
      </c>
      <c r="D281" s="60">
        <v>1.7</v>
      </c>
      <c r="E281" s="60">
        <f t="shared" si="6"/>
        <v>2011</v>
      </c>
      <c r="X281" s="64">
        <v>42955</v>
      </c>
      <c r="Y281" s="61">
        <v>541.48999000000003</v>
      </c>
      <c r="Z281" s="61">
        <v>549.25</v>
      </c>
      <c r="AA281" s="61">
        <v>525</v>
      </c>
      <c r="AB281" s="61">
        <v>529</v>
      </c>
      <c r="AC281" s="61">
        <v>529</v>
      </c>
      <c r="AD281" s="61">
        <v>58200</v>
      </c>
    </row>
    <row r="282" spans="2:30" x14ac:dyDescent="0.15">
      <c r="B282" s="62">
        <v>40657</v>
      </c>
      <c r="C282" s="63">
        <v>0</v>
      </c>
      <c r="D282" s="60">
        <v>1.63</v>
      </c>
      <c r="E282" s="60">
        <f t="shared" si="6"/>
        <v>2011</v>
      </c>
      <c r="X282" s="64">
        <v>42956</v>
      </c>
      <c r="Y282" s="61">
        <v>526.75</v>
      </c>
      <c r="Z282" s="61">
        <v>529</v>
      </c>
      <c r="AA282" s="61">
        <v>512.75</v>
      </c>
      <c r="AB282" s="61">
        <v>520</v>
      </c>
      <c r="AC282" s="61">
        <v>520</v>
      </c>
      <c r="AD282" s="61">
        <v>32300</v>
      </c>
    </row>
    <row r="283" spans="2:30" x14ac:dyDescent="0.15">
      <c r="B283" s="62">
        <v>40658</v>
      </c>
      <c r="C283" s="63">
        <v>0</v>
      </c>
      <c r="D283" s="60">
        <v>1.56</v>
      </c>
      <c r="E283" s="60">
        <f t="shared" si="6"/>
        <v>2011</v>
      </c>
      <c r="X283" s="64">
        <v>42957</v>
      </c>
      <c r="Y283" s="61">
        <v>520.95001200000002</v>
      </c>
      <c r="Z283" s="61">
        <v>563</v>
      </c>
      <c r="AA283" s="61">
        <v>520.90002400000003</v>
      </c>
      <c r="AB283" s="61">
        <v>560</v>
      </c>
      <c r="AC283" s="61">
        <v>560</v>
      </c>
      <c r="AD283" s="61">
        <v>62900</v>
      </c>
    </row>
    <row r="284" spans="2:30" x14ac:dyDescent="0.15">
      <c r="B284" s="62">
        <v>40659</v>
      </c>
      <c r="C284" s="63">
        <v>0</v>
      </c>
      <c r="D284" s="60">
        <v>1.79</v>
      </c>
      <c r="E284" s="60">
        <f t="shared" si="6"/>
        <v>2011</v>
      </c>
      <c r="X284" s="64">
        <v>42958</v>
      </c>
      <c r="Y284" s="61">
        <v>580.49499500000002</v>
      </c>
      <c r="Z284" s="61">
        <v>624.5</v>
      </c>
      <c r="AA284" s="61">
        <v>580.48999000000003</v>
      </c>
      <c r="AB284" s="61">
        <v>616.54998799999998</v>
      </c>
      <c r="AC284" s="61">
        <v>616.54998799999998</v>
      </c>
      <c r="AD284" s="61">
        <v>95100</v>
      </c>
    </row>
    <row r="285" spans="2:30" x14ac:dyDescent="0.15">
      <c r="B285" s="62">
        <v>40660</v>
      </c>
      <c r="C285" s="63">
        <v>0</v>
      </c>
      <c r="D285" s="60">
        <v>1.9</v>
      </c>
      <c r="E285" s="60">
        <f t="shared" si="6"/>
        <v>2011</v>
      </c>
      <c r="X285" s="64">
        <v>42961</v>
      </c>
      <c r="Y285" s="61">
        <v>730</v>
      </c>
      <c r="Z285" s="61">
        <v>765</v>
      </c>
      <c r="AA285" s="61">
        <v>651.25</v>
      </c>
      <c r="AB285" s="61">
        <v>740</v>
      </c>
      <c r="AC285" s="61">
        <v>740</v>
      </c>
      <c r="AD285" s="61">
        <v>141700</v>
      </c>
    </row>
    <row r="286" spans="2:30" x14ac:dyDescent="0.15">
      <c r="B286" s="62">
        <v>40661</v>
      </c>
      <c r="C286" s="63">
        <v>0</v>
      </c>
      <c r="D286" s="60">
        <v>2.21</v>
      </c>
      <c r="E286" s="60">
        <f t="shared" si="6"/>
        <v>2011</v>
      </c>
      <c r="X286" s="64">
        <v>42962</v>
      </c>
      <c r="Y286" s="61">
        <v>713.79998799999998</v>
      </c>
      <c r="Z286" s="61">
        <v>721</v>
      </c>
      <c r="AA286" s="61">
        <v>620</v>
      </c>
      <c r="AB286" s="61">
        <v>685.01000999999997</v>
      </c>
      <c r="AC286" s="61">
        <v>685.01000999999997</v>
      </c>
      <c r="AD286" s="61">
        <v>127100</v>
      </c>
    </row>
    <row r="287" spans="2:30" x14ac:dyDescent="0.15">
      <c r="B287" s="62">
        <v>40662</v>
      </c>
      <c r="C287" s="63">
        <v>0</v>
      </c>
      <c r="D287" s="60">
        <v>2.88</v>
      </c>
      <c r="E287" s="60">
        <f t="shared" si="6"/>
        <v>2011</v>
      </c>
      <c r="X287" s="64">
        <v>42963</v>
      </c>
      <c r="Y287" s="61">
        <v>699</v>
      </c>
      <c r="Z287" s="61">
        <v>746.5</v>
      </c>
      <c r="AA287" s="61">
        <v>698.98999000000003</v>
      </c>
      <c r="AB287" s="61">
        <v>733</v>
      </c>
      <c r="AC287" s="61">
        <v>733</v>
      </c>
      <c r="AD287" s="61">
        <v>74100</v>
      </c>
    </row>
    <row r="288" spans="2:30" x14ac:dyDescent="0.15">
      <c r="B288" s="62">
        <v>40663</v>
      </c>
      <c r="C288" s="63">
        <v>0</v>
      </c>
      <c r="D288" s="60">
        <v>3.5</v>
      </c>
      <c r="E288" s="60">
        <f t="shared" si="6"/>
        <v>2011</v>
      </c>
      <c r="X288" s="64">
        <v>42964</v>
      </c>
      <c r="Y288" s="61">
        <v>740</v>
      </c>
      <c r="Z288" s="61">
        <v>777</v>
      </c>
      <c r="AA288" s="61">
        <v>696.15002400000003</v>
      </c>
      <c r="AB288" s="61">
        <v>743</v>
      </c>
      <c r="AC288" s="61">
        <v>743</v>
      </c>
      <c r="AD288" s="61">
        <v>101200</v>
      </c>
    </row>
    <row r="289" spans="2:30" x14ac:dyDescent="0.15">
      <c r="B289" s="62">
        <v>40664</v>
      </c>
      <c r="C289" s="63">
        <v>0</v>
      </c>
      <c r="D289" s="60">
        <v>3.03</v>
      </c>
      <c r="E289" s="60">
        <f t="shared" si="6"/>
        <v>2011</v>
      </c>
      <c r="X289" s="64">
        <v>42965</v>
      </c>
      <c r="Y289" s="61">
        <v>744</v>
      </c>
      <c r="Z289" s="61">
        <v>753</v>
      </c>
      <c r="AA289" s="61">
        <v>703.5</v>
      </c>
      <c r="AB289" s="61">
        <v>703.5</v>
      </c>
      <c r="AC289" s="61">
        <v>703.5</v>
      </c>
      <c r="AD289" s="61">
        <v>85200</v>
      </c>
    </row>
    <row r="290" spans="2:30" x14ac:dyDescent="0.15">
      <c r="B290" s="62">
        <v>40665</v>
      </c>
      <c r="C290" s="63">
        <v>0</v>
      </c>
      <c r="D290" s="60">
        <v>3.2</v>
      </c>
      <c r="E290" s="60">
        <f t="shared" si="6"/>
        <v>2011</v>
      </c>
      <c r="X290" s="64">
        <v>42968</v>
      </c>
      <c r="Y290" s="61">
        <v>703</v>
      </c>
      <c r="Z290" s="61">
        <v>708</v>
      </c>
      <c r="AA290" s="61">
        <v>680.26000999999997</v>
      </c>
      <c r="AB290" s="61">
        <v>699</v>
      </c>
      <c r="AC290" s="61">
        <v>699</v>
      </c>
      <c r="AD290" s="61">
        <v>71300</v>
      </c>
    </row>
    <row r="291" spans="2:30" x14ac:dyDescent="0.15">
      <c r="B291" s="62">
        <v>40666</v>
      </c>
      <c r="C291" s="63">
        <v>0</v>
      </c>
      <c r="D291" s="60">
        <v>3.41</v>
      </c>
      <c r="E291" s="60">
        <f t="shared" si="6"/>
        <v>2011</v>
      </c>
      <c r="X291" s="64">
        <v>42969</v>
      </c>
      <c r="Y291" s="61">
        <v>694.98999000000003</v>
      </c>
      <c r="Z291" s="61">
        <v>720</v>
      </c>
      <c r="AA291" s="61">
        <v>679</v>
      </c>
      <c r="AB291" s="61">
        <v>717.75</v>
      </c>
      <c r="AC291" s="61">
        <v>717.75</v>
      </c>
      <c r="AD291" s="61">
        <v>60300</v>
      </c>
    </row>
    <row r="292" spans="2:30" x14ac:dyDescent="0.15">
      <c r="B292" s="62">
        <v>40667</v>
      </c>
      <c r="C292" s="63">
        <v>0</v>
      </c>
      <c r="D292" s="60">
        <v>3.41</v>
      </c>
      <c r="E292" s="60">
        <f t="shared" si="6"/>
        <v>2011</v>
      </c>
      <c r="X292" s="64">
        <v>42970</v>
      </c>
      <c r="Y292" s="61">
        <v>725.90002400000003</v>
      </c>
      <c r="Z292" s="61">
        <v>744</v>
      </c>
      <c r="AA292" s="61">
        <v>720.20001200000002</v>
      </c>
      <c r="AB292" s="61">
        <v>730</v>
      </c>
      <c r="AC292" s="61">
        <v>730</v>
      </c>
      <c r="AD292" s="61">
        <v>32900</v>
      </c>
    </row>
    <row r="293" spans="2:30" x14ac:dyDescent="0.15">
      <c r="B293" s="62">
        <v>40668</v>
      </c>
      <c r="C293" s="63">
        <v>0</v>
      </c>
      <c r="D293" s="60">
        <v>3.33</v>
      </c>
      <c r="E293" s="60">
        <f t="shared" si="6"/>
        <v>2011</v>
      </c>
      <c r="X293" s="64">
        <v>42971</v>
      </c>
      <c r="Y293" s="61">
        <v>739.82501200000002</v>
      </c>
      <c r="Z293" s="61">
        <v>766</v>
      </c>
      <c r="AA293" s="61">
        <v>738.90002400000003</v>
      </c>
      <c r="AB293" s="61">
        <v>750</v>
      </c>
      <c r="AC293" s="61">
        <v>750</v>
      </c>
      <c r="AD293" s="61">
        <v>45300</v>
      </c>
    </row>
    <row r="294" spans="2:30" x14ac:dyDescent="0.15">
      <c r="B294" s="62">
        <v>40669</v>
      </c>
      <c r="C294" s="63">
        <v>0</v>
      </c>
      <c r="D294" s="60">
        <v>3.45</v>
      </c>
      <c r="E294" s="60">
        <f t="shared" si="6"/>
        <v>2011</v>
      </c>
      <c r="X294" s="64">
        <v>42972</v>
      </c>
      <c r="Y294" s="61">
        <v>767</v>
      </c>
      <c r="Z294" s="61">
        <v>778</v>
      </c>
      <c r="AA294" s="61">
        <v>755</v>
      </c>
      <c r="AB294" s="61">
        <v>755</v>
      </c>
      <c r="AC294" s="61">
        <v>755</v>
      </c>
      <c r="AD294" s="61">
        <v>57700</v>
      </c>
    </row>
    <row r="295" spans="2:30" x14ac:dyDescent="0.15">
      <c r="B295" s="62">
        <v>40670</v>
      </c>
      <c r="C295" s="63">
        <v>0</v>
      </c>
      <c r="D295" s="60">
        <v>3.64</v>
      </c>
      <c r="E295" s="60">
        <f t="shared" si="6"/>
        <v>2011</v>
      </c>
      <c r="X295" s="64">
        <v>42975</v>
      </c>
      <c r="Y295" s="61">
        <v>764.96002199999998</v>
      </c>
      <c r="Z295" s="61">
        <v>773.01000999999997</v>
      </c>
      <c r="AA295" s="61">
        <v>755.5</v>
      </c>
      <c r="AB295" s="61">
        <v>766.25</v>
      </c>
      <c r="AC295" s="61">
        <v>766.25</v>
      </c>
      <c r="AD295" s="61">
        <v>35900</v>
      </c>
    </row>
    <row r="296" spans="2:30" x14ac:dyDescent="0.15">
      <c r="B296" s="62">
        <v>40671</v>
      </c>
      <c r="C296" s="63">
        <v>0</v>
      </c>
      <c r="D296" s="60">
        <v>3.87</v>
      </c>
      <c r="E296" s="60">
        <f t="shared" si="6"/>
        <v>2011</v>
      </c>
      <c r="X296" s="64">
        <v>42976</v>
      </c>
      <c r="Y296" s="61">
        <v>783.25</v>
      </c>
      <c r="Z296" s="61">
        <v>843</v>
      </c>
      <c r="AA296" s="61">
        <v>783.25</v>
      </c>
      <c r="AB296" s="61">
        <v>832.98999000000003</v>
      </c>
      <c r="AC296" s="61">
        <v>832.98999000000003</v>
      </c>
      <c r="AD296" s="61">
        <v>87900</v>
      </c>
    </row>
    <row r="297" spans="2:30" x14ac:dyDescent="0.15">
      <c r="B297" s="62">
        <v>40672</v>
      </c>
      <c r="C297" s="63">
        <v>0</v>
      </c>
      <c r="D297" s="60">
        <v>3.8</v>
      </c>
      <c r="E297" s="60">
        <f t="shared" si="6"/>
        <v>2011</v>
      </c>
      <c r="X297" s="64">
        <v>42977</v>
      </c>
      <c r="Y297" s="61">
        <v>841.29998799999998</v>
      </c>
      <c r="Z297" s="61">
        <v>932.29998799999998</v>
      </c>
      <c r="AA297" s="61">
        <v>840</v>
      </c>
      <c r="AB297" s="61">
        <v>927</v>
      </c>
      <c r="AC297" s="61">
        <v>927</v>
      </c>
      <c r="AD297" s="61">
        <v>105000</v>
      </c>
    </row>
    <row r="298" spans="2:30" x14ac:dyDescent="0.15">
      <c r="B298" s="62">
        <v>40673</v>
      </c>
      <c r="C298" s="63">
        <v>0</v>
      </c>
      <c r="D298" s="60">
        <v>5.81</v>
      </c>
      <c r="E298" s="60">
        <f t="shared" si="6"/>
        <v>2011</v>
      </c>
      <c r="X298" s="64">
        <v>42978</v>
      </c>
      <c r="Y298" s="61">
        <v>988.99499500000002</v>
      </c>
      <c r="Z298" s="61">
        <v>1064.9499510000001</v>
      </c>
      <c r="AA298" s="61">
        <v>970</v>
      </c>
      <c r="AB298" s="61">
        <v>1005</v>
      </c>
      <c r="AC298" s="61">
        <v>1005</v>
      </c>
      <c r="AD298" s="61">
        <v>165800</v>
      </c>
    </row>
    <row r="299" spans="2:30" x14ac:dyDescent="0.15">
      <c r="B299" s="62">
        <v>40674</v>
      </c>
      <c r="C299" s="63">
        <v>0</v>
      </c>
      <c r="D299" s="60">
        <v>5.5</v>
      </c>
      <c r="E299" s="60">
        <f t="shared" si="6"/>
        <v>2011</v>
      </c>
      <c r="X299" s="64">
        <v>42979</v>
      </c>
      <c r="Y299" s="61">
        <v>1003.125</v>
      </c>
      <c r="Z299" s="61">
        <v>1025.73999</v>
      </c>
      <c r="AA299" s="61">
        <v>760</v>
      </c>
      <c r="AB299" s="61">
        <v>800</v>
      </c>
      <c r="AC299" s="61">
        <v>800</v>
      </c>
      <c r="AD299" s="61">
        <v>283100</v>
      </c>
    </row>
    <row r="300" spans="2:30" x14ac:dyDescent="0.15">
      <c r="B300" s="62">
        <v>40675</v>
      </c>
      <c r="C300" s="63">
        <v>0</v>
      </c>
      <c r="D300" s="60">
        <v>6.3</v>
      </c>
      <c r="E300" s="60">
        <f t="shared" si="6"/>
        <v>2011</v>
      </c>
      <c r="X300" s="64">
        <v>42983</v>
      </c>
      <c r="Y300" s="61">
        <v>689.5</v>
      </c>
      <c r="Z300" s="61">
        <v>800</v>
      </c>
      <c r="AA300" s="61">
        <v>663</v>
      </c>
      <c r="AB300" s="61">
        <v>775</v>
      </c>
      <c r="AC300" s="61">
        <v>775</v>
      </c>
      <c r="AD300" s="61">
        <v>147900</v>
      </c>
    </row>
    <row r="301" spans="2:30" x14ac:dyDescent="0.15">
      <c r="B301" s="62">
        <v>40676</v>
      </c>
      <c r="C301" s="63">
        <v>0</v>
      </c>
      <c r="D301" s="60">
        <v>8.1999999999999993</v>
      </c>
      <c r="E301" s="60">
        <f t="shared" si="6"/>
        <v>2011</v>
      </c>
      <c r="X301" s="64">
        <v>42984</v>
      </c>
      <c r="Y301" s="61">
        <v>821</v>
      </c>
      <c r="Z301" s="61">
        <v>855</v>
      </c>
      <c r="AA301" s="61">
        <v>815.20001200000002</v>
      </c>
      <c r="AB301" s="61">
        <v>830.25</v>
      </c>
      <c r="AC301" s="61">
        <v>830.25</v>
      </c>
      <c r="AD301" s="61">
        <v>61900</v>
      </c>
    </row>
    <row r="302" spans="2:30" x14ac:dyDescent="0.15">
      <c r="B302" s="62">
        <v>40677</v>
      </c>
      <c r="C302" s="63">
        <v>0</v>
      </c>
      <c r="D302" s="60">
        <v>7.2</v>
      </c>
      <c r="E302" s="60">
        <f t="shared" si="6"/>
        <v>2011</v>
      </c>
      <c r="X302" s="64">
        <v>42985</v>
      </c>
      <c r="Y302" s="61">
        <v>858</v>
      </c>
      <c r="Z302" s="61">
        <v>882.95001200000002</v>
      </c>
      <c r="AA302" s="61">
        <v>790</v>
      </c>
      <c r="AB302" s="61">
        <v>790</v>
      </c>
      <c r="AC302" s="61">
        <v>790</v>
      </c>
      <c r="AD302" s="61">
        <v>73700</v>
      </c>
    </row>
    <row r="303" spans="2:30" x14ac:dyDescent="0.15">
      <c r="B303" s="62">
        <v>40678</v>
      </c>
      <c r="C303" s="63">
        <v>0</v>
      </c>
      <c r="D303" s="60">
        <v>6.99</v>
      </c>
      <c r="E303" s="60">
        <f t="shared" si="6"/>
        <v>2011</v>
      </c>
      <c r="X303" s="64">
        <v>42986</v>
      </c>
      <c r="Y303" s="61">
        <v>790.26000999999997</v>
      </c>
      <c r="Z303" s="61">
        <v>790.26000999999997</v>
      </c>
      <c r="AA303" s="61">
        <v>701.01000999999997</v>
      </c>
      <c r="AB303" s="61">
        <v>719.02002000000005</v>
      </c>
      <c r="AC303" s="61">
        <v>719.02002000000005</v>
      </c>
      <c r="AD303" s="61">
        <v>87800</v>
      </c>
    </row>
    <row r="304" spans="2:30" x14ac:dyDescent="0.15">
      <c r="B304" s="62">
        <v>40679</v>
      </c>
      <c r="C304" s="63">
        <v>0</v>
      </c>
      <c r="D304" s="60">
        <v>8.0299999999999994</v>
      </c>
      <c r="E304" s="60">
        <f t="shared" si="6"/>
        <v>2011</v>
      </c>
      <c r="X304" s="64">
        <v>42989</v>
      </c>
      <c r="Y304" s="61">
        <v>700</v>
      </c>
      <c r="Z304" s="61">
        <v>733</v>
      </c>
      <c r="AA304" s="61">
        <v>676</v>
      </c>
      <c r="AB304" s="61">
        <v>690</v>
      </c>
      <c r="AC304" s="61">
        <v>690</v>
      </c>
      <c r="AD304" s="61">
        <v>75000</v>
      </c>
    </row>
    <row r="305" spans="2:30" x14ac:dyDescent="0.15">
      <c r="B305" s="62">
        <v>40680</v>
      </c>
      <c r="C305" s="63">
        <v>0</v>
      </c>
      <c r="D305" s="60">
        <v>7.19</v>
      </c>
      <c r="E305" s="60">
        <f t="shared" si="6"/>
        <v>2011</v>
      </c>
      <c r="X305" s="64">
        <v>42990</v>
      </c>
      <c r="Y305" s="61">
        <v>710</v>
      </c>
      <c r="Z305" s="61">
        <v>732.69000200000005</v>
      </c>
      <c r="AA305" s="61">
        <v>680.29998799999998</v>
      </c>
      <c r="AB305" s="61">
        <v>695</v>
      </c>
      <c r="AC305" s="61">
        <v>695</v>
      </c>
      <c r="AD305" s="61">
        <v>64100</v>
      </c>
    </row>
    <row r="306" spans="2:30" x14ac:dyDescent="0.15">
      <c r="B306" s="62">
        <v>40681</v>
      </c>
      <c r="C306" s="63">
        <v>0</v>
      </c>
      <c r="D306" s="60">
        <v>6.88</v>
      </c>
      <c r="E306" s="60">
        <f t="shared" si="6"/>
        <v>2011</v>
      </c>
      <c r="X306" s="64">
        <v>42991</v>
      </c>
      <c r="Y306" s="61">
        <v>650</v>
      </c>
      <c r="Z306" s="61">
        <v>650</v>
      </c>
      <c r="AA306" s="61">
        <v>566</v>
      </c>
      <c r="AB306" s="61">
        <v>566</v>
      </c>
      <c r="AC306" s="61">
        <v>566</v>
      </c>
      <c r="AD306" s="61">
        <v>168900</v>
      </c>
    </row>
    <row r="307" spans="2:30" x14ac:dyDescent="0.15">
      <c r="B307" s="62">
        <v>40682</v>
      </c>
      <c r="C307" s="63">
        <v>0</v>
      </c>
      <c r="D307" s="60">
        <v>6.8</v>
      </c>
      <c r="E307" s="60">
        <f t="shared" si="6"/>
        <v>2011</v>
      </c>
      <c r="X307" s="64">
        <v>42992</v>
      </c>
      <c r="Y307" s="61">
        <v>499.11999500000002</v>
      </c>
      <c r="Z307" s="61">
        <v>549.90002400000003</v>
      </c>
      <c r="AA307" s="61">
        <v>481</v>
      </c>
      <c r="AB307" s="61">
        <v>518.38000499999998</v>
      </c>
      <c r="AC307" s="61">
        <v>518.38000499999998</v>
      </c>
      <c r="AD307" s="61">
        <v>139700</v>
      </c>
    </row>
    <row r="308" spans="2:30" x14ac:dyDescent="0.15">
      <c r="B308" s="62">
        <v>40683</v>
      </c>
      <c r="C308" s="63">
        <v>0</v>
      </c>
      <c r="D308" s="60">
        <v>5.59</v>
      </c>
      <c r="E308" s="60">
        <f t="shared" si="6"/>
        <v>2011</v>
      </c>
      <c r="X308" s="64">
        <v>42993</v>
      </c>
      <c r="Y308" s="61">
        <v>515.52502400000003</v>
      </c>
      <c r="Z308" s="61">
        <v>647.79998799999998</v>
      </c>
      <c r="AA308" s="61">
        <v>508.01001000000002</v>
      </c>
      <c r="AB308" s="61">
        <v>630.00500499999998</v>
      </c>
      <c r="AC308" s="61">
        <v>630.00500499999998</v>
      </c>
      <c r="AD308" s="61">
        <v>161200</v>
      </c>
    </row>
    <row r="309" spans="2:30" x14ac:dyDescent="0.15">
      <c r="B309" s="62">
        <v>40684</v>
      </c>
      <c r="C309" s="63">
        <v>0</v>
      </c>
      <c r="D309" s="60">
        <v>6.12</v>
      </c>
      <c r="E309" s="60">
        <f t="shared" si="6"/>
        <v>2011</v>
      </c>
      <c r="X309" s="64">
        <v>42996</v>
      </c>
      <c r="Y309" s="61">
        <v>705.45001200000002</v>
      </c>
      <c r="Z309" s="61">
        <v>759</v>
      </c>
      <c r="AA309" s="61">
        <v>705.40002400000003</v>
      </c>
      <c r="AB309" s="61">
        <v>744.97997999999995</v>
      </c>
      <c r="AC309" s="61">
        <v>744.97997999999995</v>
      </c>
      <c r="AD309" s="61">
        <v>117700</v>
      </c>
    </row>
    <row r="310" spans="2:30" x14ac:dyDescent="0.15">
      <c r="B310" s="62">
        <v>40685</v>
      </c>
      <c r="C310" s="63">
        <v>0</v>
      </c>
      <c r="D310" s="60">
        <v>6.69</v>
      </c>
      <c r="E310" s="60">
        <f t="shared" si="6"/>
        <v>2011</v>
      </c>
      <c r="X310" s="64">
        <v>42997</v>
      </c>
      <c r="Y310" s="61">
        <v>740.27502400000003</v>
      </c>
      <c r="Z310" s="61">
        <v>744.5</v>
      </c>
      <c r="AA310" s="61">
        <v>675</v>
      </c>
      <c r="AB310" s="61">
        <v>705</v>
      </c>
      <c r="AC310" s="61">
        <v>705</v>
      </c>
      <c r="AD310" s="61">
        <v>68500</v>
      </c>
    </row>
    <row r="311" spans="2:30" x14ac:dyDescent="0.15">
      <c r="B311" s="62">
        <v>40686</v>
      </c>
      <c r="C311" s="63">
        <v>0</v>
      </c>
      <c r="D311" s="60">
        <v>7.15</v>
      </c>
      <c r="E311" s="60">
        <f t="shared" si="6"/>
        <v>2011</v>
      </c>
      <c r="X311" s="64">
        <v>42998</v>
      </c>
      <c r="Y311" s="61">
        <v>708.47497599999997</v>
      </c>
      <c r="Z311" s="61">
        <v>740</v>
      </c>
      <c r="AA311" s="61">
        <v>705</v>
      </c>
      <c r="AB311" s="61">
        <v>710</v>
      </c>
      <c r="AC311" s="61">
        <v>710</v>
      </c>
      <c r="AD311" s="61">
        <v>37400</v>
      </c>
    </row>
    <row r="312" spans="2:30" x14ac:dyDescent="0.15">
      <c r="B312" s="62">
        <v>40687</v>
      </c>
      <c r="C312" s="63">
        <v>0</v>
      </c>
      <c r="D312" s="60">
        <v>7.42</v>
      </c>
      <c r="E312" s="60">
        <f t="shared" si="6"/>
        <v>2011</v>
      </c>
      <c r="X312" s="64">
        <v>42999</v>
      </c>
      <c r="Y312" s="61">
        <v>704.49499500000002</v>
      </c>
      <c r="Z312" s="61">
        <v>704.5</v>
      </c>
      <c r="AA312" s="61">
        <v>648</v>
      </c>
      <c r="AB312" s="61">
        <v>655.01000999999997</v>
      </c>
      <c r="AC312" s="61">
        <v>655.01000999999997</v>
      </c>
      <c r="AD312" s="61">
        <v>66200</v>
      </c>
    </row>
    <row r="313" spans="2:30" x14ac:dyDescent="0.15">
      <c r="B313" s="62">
        <v>40688</v>
      </c>
      <c r="C313" s="63">
        <v>0</v>
      </c>
      <c r="D313" s="60">
        <v>8.4</v>
      </c>
      <c r="E313" s="60">
        <f t="shared" si="6"/>
        <v>2011</v>
      </c>
      <c r="X313" s="64">
        <v>43000</v>
      </c>
      <c r="Y313" s="61">
        <v>635.00500499999998</v>
      </c>
      <c r="Z313" s="61">
        <v>664</v>
      </c>
      <c r="AA313" s="61">
        <v>607.01000999999997</v>
      </c>
      <c r="AB313" s="61">
        <v>663</v>
      </c>
      <c r="AC313" s="61">
        <v>663</v>
      </c>
      <c r="AD313" s="61">
        <v>43900</v>
      </c>
    </row>
    <row r="314" spans="2:30" x14ac:dyDescent="0.15">
      <c r="B314" s="62">
        <v>40689</v>
      </c>
      <c r="C314" s="63">
        <v>0</v>
      </c>
      <c r="D314" s="60">
        <v>8.8000000000000007</v>
      </c>
      <c r="E314" s="60">
        <f t="shared" si="6"/>
        <v>2011</v>
      </c>
      <c r="X314" s="64">
        <v>43003</v>
      </c>
      <c r="Y314" s="61">
        <v>707.50500499999998</v>
      </c>
      <c r="Z314" s="61">
        <v>717.40002400000003</v>
      </c>
      <c r="AA314" s="61">
        <v>690</v>
      </c>
      <c r="AB314" s="61">
        <v>690.09997599999997</v>
      </c>
      <c r="AC314" s="61">
        <v>690.09997599999997</v>
      </c>
      <c r="AD314" s="61">
        <v>54600</v>
      </c>
    </row>
    <row r="315" spans="2:30" x14ac:dyDescent="0.15">
      <c r="B315" s="62">
        <v>40690</v>
      </c>
      <c r="C315" s="63">
        <v>0</v>
      </c>
      <c r="D315" s="60">
        <v>8.5</v>
      </c>
      <c r="E315" s="60">
        <f t="shared" si="6"/>
        <v>2011</v>
      </c>
      <c r="X315" s="64">
        <v>43004</v>
      </c>
      <c r="Y315" s="61">
        <v>714.25</v>
      </c>
      <c r="Z315" s="61">
        <v>725</v>
      </c>
      <c r="AA315" s="61">
        <v>691</v>
      </c>
      <c r="AB315" s="61">
        <v>692.5</v>
      </c>
      <c r="AC315" s="61">
        <v>692.5</v>
      </c>
      <c r="AD315" s="61">
        <v>27600</v>
      </c>
    </row>
    <row r="316" spans="2:30" x14ac:dyDescent="0.15">
      <c r="B316" s="62">
        <v>40691</v>
      </c>
      <c r="C316" s="63">
        <v>0</v>
      </c>
      <c r="D316" s="60">
        <v>8.3000000000000007</v>
      </c>
      <c r="E316" s="60">
        <f t="shared" si="6"/>
        <v>2011</v>
      </c>
      <c r="X316" s="64">
        <v>43005</v>
      </c>
      <c r="Y316" s="61">
        <v>726.05999799999995</v>
      </c>
      <c r="Z316" s="61">
        <v>745.40002400000003</v>
      </c>
      <c r="AA316" s="61">
        <v>715</v>
      </c>
      <c r="AB316" s="61">
        <v>739.5</v>
      </c>
      <c r="AC316" s="61">
        <v>739.5</v>
      </c>
      <c r="AD316" s="61">
        <v>56400</v>
      </c>
    </row>
    <row r="317" spans="2:30" x14ac:dyDescent="0.15">
      <c r="B317" s="62">
        <v>40692</v>
      </c>
      <c r="C317" s="63">
        <v>0</v>
      </c>
      <c r="D317" s="60">
        <v>8.43</v>
      </c>
      <c r="E317" s="60">
        <f t="shared" si="6"/>
        <v>2011</v>
      </c>
      <c r="X317" s="64">
        <v>43006</v>
      </c>
      <c r="Y317" s="61">
        <v>741.75</v>
      </c>
      <c r="Z317" s="61">
        <v>742</v>
      </c>
      <c r="AA317" s="61">
        <v>710</v>
      </c>
      <c r="AB317" s="61">
        <v>715.5</v>
      </c>
      <c r="AC317" s="61">
        <v>715.5</v>
      </c>
      <c r="AD317" s="61">
        <v>32700</v>
      </c>
    </row>
    <row r="318" spans="2:30" x14ac:dyDescent="0.15">
      <c r="B318" s="62">
        <v>40693</v>
      </c>
      <c r="C318" s="63">
        <v>0</v>
      </c>
      <c r="D318" s="60">
        <v>8.8000000000000007</v>
      </c>
      <c r="E318" s="60">
        <f t="shared" si="6"/>
        <v>2011</v>
      </c>
      <c r="X318" s="64">
        <v>43007</v>
      </c>
      <c r="Y318" s="61">
        <v>722.75</v>
      </c>
      <c r="Z318" s="61">
        <v>725</v>
      </c>
      <c r="AA318" s="61">
        <v>698.5</v>
      </c>
      <c r="AB318" s="61">
        <v>702</v>
      </c>
      <c r="AC318" s="61">
        <v>702</v>
      </c>
      <c r="AD318" s="61">
        <v>32091</v>
      </c>
    </row>
    <row r="319" spans="2:30" x14ac:dyDescent="0.15">
      <c r="B319" s="62">
        <v>40694</v>
      </c>
      <c r="C319" s="63">
        <v>0</v>
      </c>
      <c r="D319" s="60">
        <v>8.74</v>
      </c>
      <c r="E319" s="60">
        <f t="shared" si="6"/>
        <v>2011</v>
      </c>
    </row>
    <row r="320" spans="2:30" x14ac:dyDescent="0.15">
      <c r="B320" s="62">
        <v>40695</v>
      </c>
      <c r="C320" s="63">
        <v>0</v>
      </c>
      <c r="D320" s="60">
        <v>9.57</v>
      </c>
      <c r="E320" s="60">
        <f t="shared" si="6"/>
        <v>2011</v>
      </c>
    </row>
    <row r="321" spans="2:5" x14ac:dyDescent="0.15">
      <c r="B321" s="62">
        <v>40696</v>
      </c>
      <c r="C321" s="63">
        <v>0</v>
      </c>
      <c r="D321" s="60">
        <v>10.6</v>
      </c>
      <c r="E321" s="60">
        <f t="shared" si="6"/>
        <v>2011</v>
      </c>
    </row>
    <row r="322" spans="2:5" x14ac:dyDescent="0.15">
      <c r="B322" s="62">
        <v>40697</v>
      </c>
      <c r="C322" s="63">
        <v>0</v>
      </c>
      <c r="D322" s="60">
        <v>14.29</v>
      </c>
      <c r="E322" s="60">
        <f t="shared" si="6"/>
        <v>2011</v>
      </c>
    </row>
    <row r="323" spans="2:5" x14ac:dyDescent="0.15">
      <c r="B323" s="62">
        <v>40698</v>
      </c>
      <c r="C323" s="63">
        <v>0</v>
      </c>
      <c r="D323" s="60">
        <v>18.89</v>
      </c>
      <c r="E323" s="60">
        <f t="shared" ref="E323:E386" si="7">YEAR(B323)</f>
        <v>2011</v>
      </c>
    </row>
    <row r="324" spans="2:5" x14ac:dyDescent="0.15">
      <c r="B324" s="62">
        <v>40699</v>
      </c>
      <c r="C324" s="63">
        <v>0</v>
      </c>
      <c r="D324" s="60">
        <v>16.7</v>
      </c>
      <c r="E324" s="60">
        <f t="shared" si="7"/>
        <v>2011</v>
      </c>
    </row>
    <row r="325" spans="2:5" x14ac:dyDescent="0.15">
      <c r="B325" s="62">
        <v>40700</v>
      </c>
      <c r="C325" s="63">
        <v>0</v>
      </c>
      <c r="D325" s="60">
        <v>18.55</v>
      </c>
      <c r="E325" s="60">
        <f t="shared" si="7"/>
        <v>2011</v>
      </c>
    </row>
    <row r="326" spans="2:5" x14ac:dyDescent="0.15">
      <c r="B326" s="62">
        <v>40701</v>
      </c>
      <c r="C326" s="63">
        <v>0</v>
      </c>
      <c r="D326" s="60">
        <v>23.92</v>
      </c>
      <c r="E326" s="60">
        <f t="shared" si="7"/>
        <v>2011</v>
      </c>
    </row>
    <row r="327" spans="2:5" x14ac:dyDescent="0.15">
      <c r="B327" s="62">
        <v>40702</v>
      </c>
      <c r="C327" s="63">
        <v>0</v>
      </c>
      <c r="D327" s="60">
        <v>29.6</v>
      </c>
      <c r="E327" s="60">
        <f t="shared" si="7"/>
        <v>2011</v>
      </c>
    </row>
    <row r="328" spans="2:5" x14ac:dyDescent="0.15">
      <c r="B328" s="62">
        <v>40703</v>
      </c>
      <c r="C328" s="63">
        <v>0</v>
      </c>
      <c r="D328" s="60">
        <v>28.92</v>
      </c>
      <c r="E328" s="60">
        <f t="shared" si="7"/>
        <v>2011</v>
      </c>
    </row>
    <row r="329" spans="2:5" x14ac:dyDescent="0.15">
      <c r="B329" s="62">
        <v>40704</v>
      </c>
      <c r="C329" s="63">
        <v>0</v>
      </c>
      <c r="D329" s="60">
        <v>23.95</v>
      </c>
      <c r="E329" s="60">
        <f t="shared" si="7"/>
        <v>2011</v>
      </c>
    </row>
    <row r="330" spans="2:5" x14ac:dyDescent="0.15">
      <c r="B330" s="62">
        <v>40705</v>
      </c>
      <c r="C330" s="63">
        <v>0</v>
      </c>
      <c r="D330" s="60">
        <v>14.65</v>
      </c>
      <c r="E330" s="60">
        <f t="shared" si="7"/>
        <v>2011</v>
      </c>
    </row>
    <row r="331" spans="2:5" x14ac:dyDescent="0.15">
      <c r="B331" s="62">
        <v>40706</v>
      </c>
      <c r="C331" s="63">
        <v>0</v>
      </c>
      <c r="D331" s="60">
        <v>18.55</v>
      </c>
      <c r="E331" s="60">
        <f t="shared" si="7"/>
        <v>2011</v>
      </c>
    </row>
    <row r="332" spans="2:5" x14ac:dyDescent="0.15">
      <c r="B332" s="62">
        <v>40707</v>
      </c>
      <c r="C332" s="63">
        <v>0</v>
      </c>
      <c r="D332" s="60">
        <v>19.84</v>
      </c>
      <c r="E332" s="60">
        <f t="shared" si="7"/>
        <v>2011</v>
      </c>
    </row>
    <row r="333" spans="2:5" x14ac:dyDescent="0.15">
      <c r="B333" s="62">
        <v>40708</v>
      </c>
      <c r="C333" s="63">
        <v>0</v>
      </c>
      <c r="D333" s="60">
        <v>19.28</v>
      </c>
      <c r="E333" s="60">
        <f t="shared" si="7"/>
        <v>2011</v>
      </c>
    </row>
    <row r="334" spans="2:5" x14ac:dyDescent="0.15">
      <c r="B334" s="62">
        <v>40709</v>
      </c>
      <c r="C334" s="63">
        <v>0</v>
      </c>
      <c r="D334" s="60">
        <v>19.489999999999998</v>
      </c>
      <c r="E334" s="60">
        <f t="shared" si="7"/>
        <v>2011</v>
      </c>
    </row>
    <row r="335" spans="2:5" x14ac:dyDescent="0.15">
      <c r="B335" s="62">
        <v>40710</v>
      </c>
      <c r="C335" s="63">
        <v>0</v>
      </c>
      <c r="D335" s="60">
        <v>17</v>
      </c>
      <c r="E335" s="60">
        <f t="shared" si="7"/>
        <v>2011</v>
      </c>
    </row>
    <row r="336" spans="2:5" x14ac:dyDescent="0.15">
      <c r="B336" s="62">
        <v>40711</v>
      </c>
      <c r="C336" s="63">
        <v>0</v>
      </c>
      <c r="D336" s="60">
        <v>15.68</v>
      </c>
      <c r="E336" s="60">
        <f t="shared" si="7"/>
        <v>2011</v>
      </c>
    </row>
    <row r="337" spans="2:5" x14ac:dyDescent="0.15">
      <c r="B337" s="62">
        <v>40712</v>
      </c>
      <c r="C337" s="63">
        <v>0</v>
      </c>
      <c r="D337" s="60">
        <v>16.89</v>
      </c>
      <c r="E337" s="60">
        <f t="shared" si="7"/>
        <v>2011</v>
      </c>
    </row>
    <row r="338" spans="2:5" x14ac:dyDescent="0.15">
      <c r="B338" s="62">
        <v>40713</v>
      </c>
      <c r="C338" s="63">
        <v>0</v>
      </c>
      <c r="D338" s="60">
        <v>17.510000000000002</v>
      </c>
      <c r="E338" s="60">
        <f t="shared" si="7"/>
        <v>2011</v>
      </c>
    </row>
    <row r="339" spans="2:5" x14ac:dyDescent="0.15">
      <c r="B339" s="62">
        <v>40714</v>
      </c>
      <c r="C339" s="63">
        <v>0</v>
      </c>
      <c r="D339" s="60">
        <v>17.510000000000002</v>
      </c>
      <c r="E339" s="60">
        <f t="shared" si="7"/>
        <v>2011</v>
      </c>
    </row>
    <row r="340" spans="2:5" x14ac:dyDescent="0.15">
      <c r="B340" s="62">
        <v>40715</v>
      </c>
      <c r="C340" s="63">
        <v>0</v>
      </c>
      <c r="D340" s="60">
        <v>17.510000000000002</v>
      </c>
      <c r="E340" s="60">
        <f t="shared" si="7"/>
        <v>2011</v>
      </c>
    </row>
    <row r="341" spans="2:5" x14ac:dyDescent="0.15">
      <c r="B341" s="62">
        <v>40716</v>
      </c>
      <c r="C341" s="63">
        <v>0</v>
      </c>
      <c r="D341" s="60">
        <v>17.510000000000002</v>
      </c>
      <c r="E341" s="60">
        <f t="shared" si="7"/>
        <v>2011</v>
      </c>
    </row>
    <row r="342" spans="2:5" x14ac:dyDescent="0.15">
      <c r="B342" s="62">
        <v>40717</v>
      </c>
      <c r="C342" s="63">
        <v>0</v>
      </c>
      <c r="D342" s="60">
        <v>17.510000000000002</v>
      </c>
      <c r="E342" s="60">
        <f t="shared" si="7"/>
        <v>2011</v>
      </c>
    </row>
    <row r="343" spans="2:5" x14ac:dyDescent="0.15">
      <c r="B343" s="62">
        <v>40718</v>
      </c>
      <c r="C343" s="63">
        <v>0</v>
      </c>
      <c r="D343" s="60">
        <v>17.510000000000002</v>
      </c>
      <c r="E343" s="60">
        <f t="shared" si="7"/>
        <v>2011</v>
      </c>
    </row>
    <row r="344" spans="2:5" x14ac:dyDescent="0.15">
      <c r="B344" s="62">
        <v>40719</v>
      </c>
      <c r="C344" s="63">
        <v>0</v>
      </c>
      <c r="D344" s="60">
        <v>17.510000000000002</v>
      </c>
      <c r="E344" s="60">
        <f t="shared" si="7"/>
        <v>2011</v>
      </c>
    </row>
    <row r="345" spans="2:5" x14ac:dyDescent="0.15">
      <c r="B345" s="62">
        <v>40720</v>
      </c>
      <c r="C345" s="63">
        <v>0</v>
      </c>
      <c r="D345" s="60">
        <v>16.45</v>
      </c>
      <c r="E345" s="60">
        <f t="shared" si="7"/>
        <v>2011</v>
      </c>
    </row>
    <row r="346" spans="2:5" x14ac:dyDescent="0.15">
      <c r="B346" s="62">
        <v>40721</v>
      </c>
      <c r="C346" s="63">
        <v>0</v>
      </c>
      <c r="D346" s="60">
        <v>16.75</v>
      </c>
      <c r="E346" s="60">
        <f t="shared" si="7"/>
        <v>2011</v>
      </c>
    </row>
    <row r="347" spans="2:5" x14ac:dyDescent="0.15">
      <c r="B347" s="62">
        <v>40722</v>
      </c>
      <c r="C347" s="63">
        <v>0</v>
      </c>
      <c r="D347" s="60">
        <v>16.95</v>
      </c>
      <c r="E347" s="60">
        <f t="shared" si="7"/>
        <v>2011</v>
      </c>
    </row>
    <row r="348" spans="2:5" x14ac:dyDescent="0.15">
      <c r="B348" s="62">
        <v>40723</v>
      </c>
      <c r="C348" s="63">
        <v>0</v>
      </c>
      <c r="D348" s="60">
        <v>16.84</v>
      </c>
      <c r="E348" s="60">
        <f t="shared" si="7"/>
        <v>2011</v>
      </c>
    </row>
    <row r="349" spans="2:5" x14ac:dyDescent="0.15">
      <c r="B349" s="62">
        <v>40724</v>
      </c>
      <c r="C349" s="63">
        <v>0</v>
      </c>
      <c r="D349" s="60">
        <v>16.100000000000001</v>
      </c>
      <c r="E349" s="60">
        <f t="shared" si="7"/>
        <v>2011</v>
      </c>
    </row>
    <row r="350" spans="2:5" x14ac:dyDescent="0.15">
      <c r="B350" s="62">
        <v>40725</v>
      </c>
      <c r="C350" s="63">
        <v>0</v>
      </c>
      <c r="D350" s="60">
        <v>15.4</v>
      </c>
      <c r="E350" s="60">
        <f t="shared" si="7"/>
        <v>2011</v>
      </c>
    </row>
    <row r="351" spans="2:5" x14ac:dyDescent="0.15">
      <c r="B351" s="62">
        <v>40726</v>
      </c>
      <c r="C351" s="63">
        <v>0</v>
      </c>
      <c r="D351" s="60">
        <v>15.4</v>
      </c>
      <c r="E351" s="60">
        <f t="shared" si="7"/>
        <v>2011</v>
      </c>
    </row>
    <row r="352" spans="2:5" x14ac:dyDescent="0.15">
      <c r="B352" s="62">
        <v>40727</v>
      </c>
      <c r="C352" s="63">
        <v>0</v>
      </c>
      <c r="D352" s="60">
        <v>15.44</v>
      </c>
      <c r="E352" s="60">
        <f t="shared" si="7"/>
        <v>2011</v>
      </c>
    </row>
    <row r="353" spans="2:5" x14ac:dyDescent="0.15">
      <c r="B353" s="62">
        <v>40728</v>
      </c>
      <c r="C353" s="63">
        <v>0</v>
      </c>
      <c r="D353" s="60">
        <v>13.86</v>
      </c>
      <c r="E353" s="60">
        <f t="shared" si="7"/>
        <v>2011</v>
      </c>
    </row>
    <row r="354" spans="2:5" x14ac:dyDescent="0.15">
      <c r="B354" s="62">
        <v>40729</v>
      </c>
      <c r="C354" s="63">
        <v>0</v>
      </c>
      <c r="D354" s="60">
        <v>12.91</v>
      </c>
      <c r="E354" s="60">
        <f t="shared" si="7"/>
        <v>2011</v>
      </c>
    </row>
    <row r="355" spans="2:5" x14ac:dyDescent="0.15">
      <c r="B355" s="62">
        <v>40730</v>
      </c>
      <c r="C355" s="63">
        <v>0</v>
      </c>
      <c r="D355" s="60">
        <v>14.78</v>
      </c>
      <c r="E355" s="60">
        <f t="shared" si="7"/>
        <v>2011</v>
      </c>
    </row>
    <row r="356" spans="2:5" x14ac:dyDescent="0.15">
      <c r="B356" s="62">
        <v>40731</v>
      </c>
      <c r="C356" s="63">
        <v>0</v>
      </c>
      <c r="D356" s="60">
        <v>14.78</v>
      </c>
      <c r="E356" s="60">
        <f t="shared" si="7"/>
        <v>2011</v>
      </c>
    </row>
    <row r="357" spans="2:5" x14ac:dyDescent="0.15">
      <c r="B357" s="62">
        <v>40732</v>
      </c>
      <c r="C357" s="63">
        <v>0</v>
      </c>
      <c r="D357" s="60">
        <v>14.31</v>
      </c>
      <c r="E357" s="60">
        <f t="shared" si="7"/>
        <v>2011</v>
      </c>
    </row>
    <row r="358" spans="2:5" x14ac:dyDescent="0.15">
      <c r="B358" s="62">
        <v>40733</v>
      </c>
      <c r="C358" s="63">
        <v>0</v>
      </c>
      <c r="D358" s="60">
        <v>14.38</v>
      </c>
      <c r="E358" s="60">
        <f t="shared" si="7"/>
        <v>2011</v>
      </c>
    </row>
    <row r="359" spans="2:5" x14ac:dyDescent="0.15">
      <c r="B359" s="62">
        <v>40734</v>
      </c>
      <c r="C359" s="63">
        <v>0</v>
      </c>
      <c r="D359" s="60">
        <v>14.9</v>
      </c>
      <c r="E359" s="60">
        <f t="shared" si="7"/>
        <v>2011</v>
      </c>
    </row>
    <row r="360" spans="2:5" x14ac:dyDescent="0.15">
      <c r="B360" s="62">
        <v>40735</v>
      </c>
      <c r="C360" s="63">
        <v>0</v>
      </c>
      <c r="D360" s="60">
        <v>14.21</v>
      </c>
      <c r="E360" s="60">
        <f t="shared" si="7"/>
        <v>2011</v>
      </c>
    </row>
    <row r="361" spans="2:5" x14ac:dyDescent="0.15">
      <c r="B361" s="62">
        <v>40736</v>
      </c>
      <c r="C361" s="63">
        <v>0</v>
      </c>
      <c r="D361" s="60">
        <v>14.01</v>
      </c>
      <c r="E361" s="60">
        <f t="shared" si="7"/>
        <v>2011</v>
      </c>
    </row>
    <row r="362" spans="2:5" x14ac:dyDescent="0.15">
      <c r="B362" s="62">
        <v>40737</v>
      </c>
      <c r="C362" s="63">
        <v>0</v>
      </c>
      <c r="D362" s="60">
        <v>13.95</v>
      </c>
      <c r="E362" s="60">
        <f t="shared" si="7"/>
        <v>2011</v>
      </c>
    </row>
    <row r="363" spans="2:5" x14ac:dyDescent="0.15">
      <c r="B363" s="62">
        <v>40738</v>
      </c>
      <c r="C363" s="63">
        <v>0</v>
      </c>
      <c r="D363" s="60">
        <v>13.99</v>
      </c>
      <c r="E363" s="60">
        <f t="shared" si="7"/>
        <v>2011</v>
      </c>
    </row>
    <row r="364" spans="2:5" x14ac:dyDescent="0.15">
      <c r="B364" s="62">
        <v>40739</v>
      </c>
      <c r="C364" s="63">
        <v>0</v>
      </c>
      <c r="D364" s="60">
        <v>13.81</v>
      </c>
      <c r="E364" s="60">
        <f t="shared" si="7"/>
        <v>2011</v>
      </c>
    </row>
    <row r="365" spans="2:5" x14ac:dyDescent="0.15">
      <c r="B365" s="62">
        <v>40740</v>
      </c>
      <c r="C365" s="63">
        <v>0</v>
      </c>
      <c r="D365" s="60">
        <v>13.72</v>
      </c>
      <c r="E365" s="60">
        <f t="shared" si="7"/>
        <v>2011</v>
      </c>
    </row>
    <row r="366" spans="2:5" x14ac:dyDescent="0.15">
      <c r="B366" s="62">
        <v>40741</v>
      </c>
      <c r="C366" s="63">
        <v>0</v>
      </c>
      <c r="D366" s="60">
        <v>13.16</v>
      </c>
      <c r="E366" s="60">
        <f t="shared" si="7"/>
        <v>2011</v>
      </c>
    </row>
    <row r="367" spans="2:5" x14ac:dyDescent="0.15">
      <c r="B367" s="62">
        <v>40742</v>
      </c>
      <c r="C367" s="63">
        <v>0</v>
      </c>
      <c r="D367" s="60">
        <v>13.48</v>
      </c>
      <c r="E367" s="60">
        <f t="shared" si="7"/>
        <v>2011</v>
      </c>
    </row>
    <row r="368" spans="2:5" x14ac:dyDescent="0.15">
      <c r="B368" s="62">
        <v>40743</v>
      </c>
      <c r="C368" s="63">
        <v>0</v>
      </c>
      <c r="D368" s="60">
        <v>13.85</v>
      </c>
      <c r="E368" s="60">
        <f t="shared" si="7"/>
        <v>2011</v>
      </c>
    </row>
    <row r="369" spans="2:5" x14ac:dyDescent="0.15">
      <c r="B369" s="62">
        <v>40744</v>
      </c>
      <c r="C369" s="63">
        <v>0</v>
      </c>
      <c r="D369" s="60">
        <v>13.69</v>
      </c>
      <c r="E369" s="60">
        <f t="shared" si="7"/>
        <v>2011</v>
      </c>
    </row>
    <row r="370" spans="2:5" x14ac:dyDescent="0.15">
      <c r="B370" s="62">
        <v>40745</v>
      </c>
      <c r="C370" s="63">
        <v>0</v>
      </c>
      <c r="D370" s="60">
        <v>13.61</v>
      </c>
      <c r="E370" s="60">
        <f t="shared" si="7"/>
        <v>2011</v>
      </c>
    </row>
    <row r="371" spans="2:5" x14ac:dyDescent="0.15">
      <c r="B371" s="62">
        <v>40746</v>
      </c>
      <c r="C371" s="63">
        <v>0</v>
      </c>
      <c r="D371" s="60">
        <v>13.7</v>
      </c>
      <c r="E371" s="60">
        <f t="shared" si="7"/>
        <v>2011</v>
      </c>
    </row>
    <row r="372" spans="2:5" x14ac:dyDescent="0.15">
      <c r="B372" s="62">
        <v>40747</v>
      </c>
      <c r="C372" s="63">
        <v>0</v>
      </c>
      <c r="D372" s="60">
        <v>13.68</v>
      </c>
      <c r="E372" s="60">
        <f t="shared" si="7"/>
        <v>2011</v>
      </c>
    </row>
    <row r="373" spans="2:5" x14ac:dyDescent="0.15">
      <c r="B373" s="62">
        <v>40748</v>
      </c>
      <c r="C373" s="63">
        <v>0</v>
      </c>
      <c r="D373" s="60">
        <v>13.98</v>
      </c>
      <c r="E373" s="60">
        <f t="shared" si="7"/>
        <v>2011</v>
      </c>
    </row>
    <row r="374" spans="2:5" x14ac:dyDescent="0.15">
      <c r="B374" s="62">
        <v>40749</v>
      </c>
      <c r="C374" s="63">
        <v>0</v>
      </c>
      <c r="D374" s="60">
        <v>14.05</v>
      </c>
      <c r="E374" s="60">
        <f t="shared" si="7"/>
        <v>2011</v>
      </c>
    </row>
    <row r="375" spans="2:5" x14ac:dyDescent="0.15">
      <c r="B375" s="62">
        <v>40750</v>
      </c>
      <c r="C375" s="63">
        <v>0</v>
      </c>
      <c r="D375" s="60">
        <v>13.88</v>
      </c>
      <c r="E375" s="60">
        <f t="shared" si="7"/>
        <v>2011</v>
      </c>
    </row>
    <row r="376" spans="2:5" x14ac:dyDescent="0.15">
      <c r="B376" s="62">
        <v>40751</v>
      </c>
      <c r="C376" s="63">
        <v>0</v>
      </c>
      <c r="D376" s="60">
        <v>13.94</v>
      </c>
      <c r="E376" s="60">
        <f t="shared" si="7"/>
        <v>2011</v>
      </c>
    </row>
    <row r="377" spans="2:5" x14ac:dyDescent="0.15">
      <c r="B377" s="62">
        <v>40752</v>
      </c>
      <c r="C377" s="63">
        <v>0</v>
      </c>
      <c r="D377" s="60">
        <v>13.49</v>
      </c>
      <c r="E377" s="60">
        <f t="shared" si="7"/>
        <v>2011</v>
      </c>
    </row>
    <row r="378" spans="2:5" x14ac:dyDescent="0.15">
      <c r="B378" s="62">
        <v>40753</v>
      </c>
      <c r="C378" s="63">
        <v>0</v>
      </c>
      <c r="D378" s="60">
        <v>13.5</v>
      </c>
      <c r="E378" s="60">
        <f t="shared" si="7"/>
        <v>2011</v>
      </c>
    </row>
    <row r="379" spans="2:5" x14ac:dyDescent="0.15">
      <c r="B379" s="62">
        <v>40754</v>
      </c>
      <c r="C379" s="63">
        <v>0</v>
      </c>
      <c r="D379" s="60">
        <v>13.53</v>
      </c>
      <c r="E379" s="60">
        <f t="shared" si="7"/>
        <v>2011</v>
      </c>
    </row>
    <row r="380" spans="2:5" x14ac:dyDescent="0.15">
      <c r="B380" s="62">
        <v>40755</v>
      </c>
      <c r="C380" s="63">
        <v>0</v>
      </c>
      <c r="D380" s="60">
        <v>13.35</v>
      </c>
      <c r="E380" s="60">
        <f t="shared" si="7"/>
        <v>2011</v>
      </c>
    </row>
    <row r="381" spans="2:5" x14ac:dyDescent="0.15">
      <c r="B381" s="62">
        <v>40756</v>
      </c>
      <c r="C381" s="63">
        <v>0</v>
      </c>
      <c r="D381" s="60">
        <v>13.09</v>
      </c>
      <c r="E381" s="60">
        <f t="shared" si="7"/>
        <v>2011</v>
      </c>
    </row>
    <row r="382" spans="2:5" x14ac:dyDescent="0.15">
      <c r="B382" s="62">
        <v>40757</v>
      </c>
      <c r="C382" s="63">
        <v>0</v>
      </c>
      <c r="D382" s="60">
        <v>12.05</v>
      </c>
      <c r="E382" s="60">
        <f t="shared" si="7"/>
        <v>2011</v>
      </c>
    </row>
    <row r="383" spans="2:5" x14ac:dyDescent="0.15">
      <c r="B383" s="62">
        <v>40758</v>
      </c>
      <c r="C383" s="63">
        <v>0</v>
      </c>
      <c r="D383" s="60">
        <v>9.26</v>
      </c>
      <c r="E383" s="60">
        <f t="shared" si="7"/>
        <v>2011</v>
      </c>
    </row>
    <row r="384" spans="2:5" x14ac:dyDescent="0.15">
      <c r="B384" s="62">
        <v>40759</v>
      </c>
      <c r="C384" s="63">
        <v>0</v>
      </c>
      <c r="D384" s="60">
        <v>10.75</v>
      </c>
      <c r="E384" s="60">
        <f t="shared" si="7"/>
        <v>2011</v>
      </c>
    </row>
    <row r="385" spans="2:5" x14ac:dyDescent="0.15">
      <c r="B385" s="62">
        <v>40760</v>
      </c>
      <c r="C385" s="63">
        <v>0</v>
      </c>
      <c r="D385" s="60">
        <v>9.8000000000000007</v>
      </c>
      <c r="E385" s="60">
        <f t="shared" si="7"/>
        <v>2011</v>
      </c>
    </row>
    <row r="386" spans="2:5" x14ac:dyDescent="0.15">
      <c r="B386" s="62">
        <v>40761</v>
      </c>
      <c r="C386" s="63">
        <v>0</v>
      </c>
      <c r="D386" s="60">
        <v>6.55</v>
      </c>
      <c r="E386" s="60">
        <f t="shared" si="7"/>
        <v>2011</v>
      </c>
    </row>
    <row r="387" spans="2:5" x14ac:dyDescent="0.15">
      <c r="B387" s="62">
        <v>40762</v>
      </c>
      <c r="C387" s="63">
        <v>0</v>
      </c>
      <c r="D387" s="60">
        <v>7.9</v>
      </c>
      <c r="E387" s="60">
        <f t="shared" ref="E387:E450" si="8">YEAR(B387)</f>
        <v>2011</v>
      </c>
    </row>
    <row r="388" spans="2:5" x14ac:dyDescent="0.15">
      <c r="B388" s="62">
        <v>40763</v>
      </c>
      <c r="C388" s="63">
        <v>0</v>
      </c>
      <c r="D388" s="60">
        <v>7.8</v>
      </c>
      <c r="E388" s="60">
        <f t="shared" si="8"/>
        <v>2011</v>
      </c>
    </row>
    <row r="389" spans="2:5" x14ac:dyDescent="0.15">
      <c r="B389" s="62">
        <v>40764</v>
      </c>
      <c r="C389" s="63">
        <v>0</v>
      </c>
      <c r="D389" s="60">
        <v>9.99</v>
      </c>
      <c r="E389" s="60">
        <f t="shared" si="8"/>
        <v>2011</v>
      </c>
    </row>
    <row r="390" spans="2:5" x14ac:dyDescent="0.15">
      <c r="B390" s="62">
        <v>40765</v>
      </c>
      <c r="C390" s="63">
        <v>0</v>
      </c>
      <c r="D390" s="60">
        <v>9.98</v>
      </c>
      <c r="E390" s="60">
        <f t="shared" si="8"/>
        <v>2011</v>
      </c>
    </row>
    <row r="391" spans="2:5" x14ac:dyDescent="0.15">
      <c r="B391" s="62">
        <v>40766</v>
      </c>
      <c r="C391" s="63">
        <v>0</v>
      </c>
      <c r="D391" s="60">
        <v>9.4600000000000009</v>
      </c>
      <c r="E391" s="60">
        <f t="shared" si="8"/>
        <v>2011</v>
      </c>
    </row>
    <row r="392" spans="2:5" x14ac:dyDescent="0.15">
      <c r="B392" s="62">
        <v>40767</v>
      </c>
      <c r="C392" s="63">
        <v>0</v>
      </c>
      <c r="D392" s="60">
        <v>9.4600000000000009</v>
      </c>
      <c r="E392" s="60">
        <f t="shared" si="8"/>
        <v>2011</v>
      </c>
    </row>
    <row r="393" spans="2:5" x14ac:dyDescent="0.15">
      <c r="B393" s="62">
        <v>40768</v>
      </c>
      <c r="C393" s="63">
        <v>0</v>
      </c>
      <c r="D393" s="60">
        <v>10.130000000000001</v>
      </c>
      <c r="E393" s="60">
        <f t="shared" si="8"/>
        <v>2011</v>
      </c>
    </row>
    <row r="394" spans="2:5" x14ac:dyDescent="0.15">
      <c r="B394" s="62">
        <v>40769</v>
      </c>
      <c r="C394" s="63">
        <v>0</v>
      </c>
      <c r="D394" s="60">
        <v>10.8</v>
      </c>
      <c r="E394" s="60">
        <f t="shared" si="8"/>
        <v>2011</v>
      </c>
    </row>
    <row r="395" spans="2:5" x14ac:dyDescent="0.15">
      <c r="B395" s="62">
        <v>40770</v>
      </c>
      <c r="C395" s="63">
        <v>0</v>
      </c>
      <c r="D395" s="60">
        <v>11.15</v>
      </c>
      <c r="E395" s="60">
        <f t="shared" si="8"/>
        <v>2011</v>
      </c>
    </row>
    <row r="396" spans="2:5" x14ac:dyDescent="0.15">
      <c r="B396" s="62">
        <v>40771</v>
      </c>
      <c r="C396" s="63">
        <v>0</v>
      </c>
      <c r="D396" s="60">
        <v>10.96</v>
      </c>
      <c r="E396" s="60">
        <f t="shared" si="8"/>
        <v>2011</v>
      </c>
    </row>
    <row r="397" spans="2:5" x14ac:dyDescent="0.15">
      <c r="B397" s="62">
        <v>40772</v>
      </c>
      <c r="C397" s="63">
        <v>0</v>
      </c>
      <c r="D397" s="60">
        <v>10.95</v>
      </c>
      <c r="E397" s="60">
        <f t="shared" si="8"/>
        <v>2011</v>
      </c>
    </row>
    <row r="398" spans="2:5" x14ac:dyDescent="0.15">
      <c r="B398" s="62">
        <v>40773</v>
      </c>
      <c r="C398" s="63">
        <v>0</v>
      </c>
      <c r="D398" s="60">
        <v>10.83</v>
      </c>
      <c r="E398" s="60">
        <f t="shared" si="8"/>
        <v>2011</v>
      </c>
    </row>
    <row r="399" spans="2:5" x14ac:dyDescent="0.15">
      <c r="B399" s="62">
        <v>40774</v>
      </c>
      <c r="C399" s="63">
        <v>0</v>
      </c>
      <c r="D399" s="60">
        <v>11.65</v>
      </c>
      <c r="E399" s="60">
        <f t="shared" si="8"/>
        <v>2011</v>
      </c>
    </row>
    <row r="400" spans="2:5" x14ac:dyDescent="0.15">
      <c r="B400" s="62">
        <v>40775</v>
      </c>
      <c r="C400" s="63">
        <v>0</v>
      </c>
      <c r="D400" s="60">
        <v>11.45</v>
      </c>
      <c r="E400" s="60">
        <f t="shared" si="8"/>
        <v>2011</v>
      </c>
    </row>
    <row r="401" spans="2:5" x14ac:dyDescent="0.15">
      <c r="B401" s="62">
        <v>40776</v>
      </c>
      <c r="C401" s="63">
        <v>0</v>
      </c>
      <c r="D401" s="60">
        <v>11.31</v>
      </c>
      <c r="E401" s="60">
        <f t="shared" si="8"/>
        <v>2011</v>
      </c>
    </row>
    <row r="402" spans="2:5" x14ac:dyDescent="0.15">
      <c r="B402" s="62">
        <v>40777</v>
      </c>
      <c r="C402" s="63">
        <v>0</v>
      </c>
      <c r="D402" s="60">
        <v>10.89</v>
      </c>
      <c r="E402" s="60">
        <f t="shared" si="8"/>
        <v>2011</v>
      </c>
    </row>
    <row r="403" spans="2:5" x14ac:dyDescent="0.15">
      <c r="B403" s="62">
        <v>40778</v>
      </c>
      <c r="C403" s="63">
        <v>0</v>
      </c>
      <c r="D403" s="60">
        <v>10.94</v>
      </c>
      <c r="E403" s="60">
        <f t="shared" si="8"/>
        <v>2011</v>
      </c>
    </row>
    <row r="404" spans="2:5" x14ac:dyDescent="0.15">
      <c r="B404" s="62">
        <v>40779</v>
      </c>
      <c r="C404" s="63">
        <v>0</v>
      </c>
      <c r="D404" s="60">
        <v>10.85</v>
      </c>
      <c r="E404" s="60">
        <f t="shared" si="8"/>
        <v>2011</v>
      </c>
    </row>
    <row r="405" spans="2:5" x14ac:dyDescent="0.15">
      <c r="B405" s="62">
        <v>40780</v>
      </c>
      <c r="C405" s="63">
        <v>0</v>
      </c>
      <c r="D405" s="60">
        <v>9.66</v>
      </c>
      <c r="E405" s="60">
        <f t="shared" si="8"/>
        <v>2011</v>
      </c>
    </row>
    <row r="406" spans="2:5" x14ac:dyDescent="0.15">
      <c r="B406" s="62">
        <v>40781</v>
      </c>
      <c r="C406" s="63">
        <v>0</v>
      </c>
      <c r="D406" s="60">
        <v>8.18</v>
      </c>
      <c r="E406" s="60">
        <f t="shared" si="8"/>
        <v>2011</v>
      </c>
    </row>
    <row r="407" spans="2:5" x14ac:dyDescent="0.15">
      <c r="B407" s="62">
        <v>40782</v>
      </c>
      <c r="C407" s="63">
        <v>0</v>
      </c>
      <c r="D407" s="60">
        <v>8.59</v>
      </c>
      <c r="E407" s="60">
        <f t="shared" si="8"/>
        <v>2011</v>
      </c>
    </row>
    <row r="408" spans="2:5" x14ac:dyDescent="0.15">
      <c r="B408" s="62">
        <v>40783</v>
      </c>
      <c r="C408" s="63">
        <v>0</v>
      </c>
      <c r="D408" s="60">
        <v>9.07</v>
      </c>
      <c r="E408" s="60">
        <f t="shared" si="8"/>
        <v>2011</v>
      </c>
    </row>
    <row r="409" spans="2:5" x14ac:dyDescent="0.15">
      <c r="B409" s="62">
        <v>40784</v>
      </c>
      <c r="C409" s="63">
        <v>0</v>
      </c>
      <c r="D409" s="60">
        <v>8.9700000000000006</v>
      </c>
      <c r="E409" s="60">
        <f t="shared" si="8"/>
        <v>2011</v>
      </c>
    </row>
    <row r="410" spans="2:5" x14ac:dyDescent="0.15">
      <c r="B410" s="62">
        <v>40785</v>
      </c>
      <c r="C410" s="63">
        <v>0</v>
      </c>
      <c r="D410" s="60">
        <v>8.7899999999999991</v>
      </c>
      <c r="E410" s="60">
        <f t="shared" si="8"/>
        <v>2011</v>
      </c>
    </row>
    <row r="411" spans="2:5" x14ac:dyDescent="0.15">
      <c r="B411" s="62">
        <v>40786</v>
      </c>
      <c r="C411" s="63">
        <v>0</v>
      </c>
      <c r="D411" s="60">
        <v>8.1999999999999993</v>
      </c>
      <c r="E411" s="60">
        <f t="shared" si="8"/>
        <v>2011</v>
      </c>
    </row>
    <row r="412" spans="2:5" x14ac:dyDescent="0.15">
      <c r="B412" s="62">
        <v>40787</v>
      </c>
      <c r="C412" s="63">
        <v>0</v>
      </c>
      <c r="D412" s="60">
        <v>8.2100000000000009</v>
      </c>
      <c r="E412" s="60">
        <f t="shared" si="8"/>
        <v>2011</v>
      </c>
    </row>
    <row r="413" spans="2:5" x14ac:dyDescent="0.15">
      <c r="B413" s="62">
        <v>40788</v>
      </c>
      <c r="C413" s="63">
        <v>0</v>
      </c>
      <c r="D413" s="60">
        <v>8.64</v>
      </c>
      <c r="E413" s="60">
        <f t="shared" si="8"/>
        <v>2011</v>
      </c>
    </row>
    <row r="414" spans="2:5" x14ac:dyDescent="0.15">
      <c r="B414" s="62">
        <v>40789</v>
      </c>
      <c r="C414" s="63">
        <v>0</v>
      </c>
      <c r="D414" s="60">
        <v>8.48</v>
      </c>
      <c r="E414" s="60">
        <f t="shared" si="8"/>
        <v>2011</v>
      </c>
    </row>
    <row r="415" spans="2:5" x14ac:dyDescent="0.15">
      <c r="B415" s="62">
        <v>40790</v>
      </c>
      <c r="C415" s="63">
        <v>0</v>
      </c>
      <c r="D415" s="60">
        <v>8.18</v>
      </c>
      <c r="E415" s="60">
        <f t="shared" si="8"/>
        <v>2011</v>
      </c>
    </row>
    <row r="416" spans="2:5" x14ac:dyDescent="0.15">
      <c r="B416" s="62">
        <v>40791</v>
      </c>
      <c r="C416" s="63">
        <v>0</v>
      </c>
      <c r="D416" s="60">
        <v>7.61</v>
      </c>
      <c r="E416" s="60">
        <f t="shared" si="8"/>
        <v>2011</v>
      </c>
    </row>
    <row r="417" spans="2:5" x14ac:dyDescent="0.15">
      <c r="B417" s="62">
        <v>40792</v>
      </c>
      <c r="C417" s="63">
        <v>0</v>
      </c>
      <c r="D417" s="60">
        <v>6.86</v>
      </c>
      <c r="E417" s="60">
        <f t="shared" si="8"/>
        <v>2011</v>
      </c>
    </row>
    <row r="418" spans="2:5" x14ac:dyDescent="0.15">
      <c r="B418" s="62">
        <v>40793</v>
      </c>
      <c r="C418" s="63">
        <v>0</v>
      </c>
      <c r="D418" s="60">
        <v>7.19</v>
      </c>
      <c r="E418" s="60">
        <f t="shared" si="8"/>
        <v>2011</v>
      </c>
    </row>
    <row r="419" spans="2:5" x14ac:dyDescent="0.15">
      <c r="B419" s="62">
        <v>40794</v>
      </c>
      <c r="C419" s="63">
        <v>0</v>
      </c>
      <c r="D419" s="60">
        <v>6.53</v>
      </c>
      <c r="E419" s="60">
        <f t="shared" si="8"/>
        <v>2011</v>
      </c>
    </row>
    <row r="420" spans="2:5" x14ac:dyDescent="0.15">
      <c r="B420" s="62">
        <v>40795</v>
      </c>
      <c r="C420" s="63">
        <v>0</v>
      </c>
      <c r="D420" s="60">
        <v>5.03</v>
      </c>
      <c r="E420" s="60">
        <f t="shared" si="8"/>
        <v>2011</v>
      </c>
    </row>
    <row r="421" spans="2:5" x14ac:dyDescent="0.15">
      <c r="B421" s="62">
        <v>40796</v>
      </c>
      <c r="C421" s="63">
        <v>0</v>
      </c>
      <c r="D421" s="60">
        <v>4.7699999999999996</v>
      </c>
      <c r="E421" s="60">
        <f t="shared" si="8"/>
        <v>2011</v>
      </c>
    </row>
    <row r="422" spans="2:5" x14ac:dyDescent="0.15">
      <c r="B422" s="62">
        <v>40797</v>
      </c>
      <c r="C422" s="63">
        <v>0</v>
      </c>
      <c r="D422" s="60">
        <v>5.86</v>
      </c>
      <c r="E422" s="60">
        <f t="shared" si="8"/>
        <v>2011</v>
      </c>
    </row>
    <row r="423" spans="2:5" x14ac:dyDescent="0.15">
      <c r="B423" s="62">
        <v>40798</v>
      </c>
      <c r="C423" s="63">
        <v>0</v>
      </c>
      <c r="D423" s="60">
        <v>6.08</v>
      </c>
      <c r="E423" s="60">
        <f t="shared" si="8"/>
        <v>2011</v>
      </c>
    </row>
    <row r="424" spans="2:5" x14ac:dyDescent="0.15">
      <c r="B424" s="62">
        <v>40799</v>
      </c>
      <c r="C424" s="63">
        <v>0</v>
      </c>
      <c r="D424" s="60">
        <v>5.8</v>
      </c>
      <c r="E424" s="60">
        <f t="shared" si="8"/>
        <v>2011</v>
      </c>
    </row>
    <row r="425" spans="2:5" x14ac:dyDescent="0.15">
      <c r="B425" s="62">
        <v>40800</v>
      </c>
      <c r="C425" s="63">
        <v>0</v>
      </c>
      <c r="D425" s="60">
        <v>5.62</v>
      </c>
      <c r="E425" s="60">
        <f t="shared" si="8"/>
        <v>2011</v>
      </c>
    </row>
    <row r="426" spans="2:5" x14ac:dyDescent="0.15">
      <c r="B426" s="62">
        <v>40801</v>
      </c>
      <c r="C426" s="63">
        <v>0</v>
      </c>
      <c r="D426" s="60">
        <v>4.84</v>
      </c>
      <c r="E426" s="60">
        <f t="shared" si="8"/>
        <v>2011</v>
      </c>
    </row>
    <row r="427" spans="2:5" x14ac:dyDescent="0.15">
      <c r="B427" s="62">
        <v>40802</v>
      </c>
      <c r="C427" s="63">
        <v>0</v>
      </c>
      <c r="D427" s="60">
        <v>4.82</v>
      </c>
      <c r="E427" s="60">
        <f t="shared" si="8"/>
        <v>2011</v>
      </c>
    </row>
    <row r="428" spans="2:5" x14ac:dyDescent="0.15">
      <c r="B428" s="62">
        <v>40803</v>
      </c>
      <c r="C428" s="63">
        <v>0</v>
      </c>
      <c r="D428" s="60">
        <v>4.7699999999999996</v>
      </c>
      <c r="E428" s="60">
        <f t="shared" si="8"/>
        <v>2011</v>
      </c>
    </row>
    <row r="429" spans="2:5" x14ac:dyDescent="0.15">
      <c r="B429" s="62">
        <v>40804</v>
      </c>
      <c r="C429" s="63">
        <v>0</v>
      </c>
      <c r="D429" s="60">
        <v>5.2</v>
      </c>
      <c r="E429" s="60">
        <f t="shared" si="8"/>
        <v>2011</v>
      </c>
    </row>
    <row r="430" spans="2:5" x14ac:dyDescent="0.15">
      <c r="B430" s="62">
        <v>40805</v>
      </c>
      <c r="C430" s="63">
        <v>0</v>
      </c>
      <c r="D430" s="60">
        <v>5.46</v>
      </c>
      <c r="E430" s="60">
        <f t="shared" si="8"/>
        <v>2011</v>
      </c>
    </row>
    <row r="431" spans="2:5" x14ac:dyDescent="0.15">
      <c r="B431" s="62">
        <v>40806</v>
      </c>
      <c r="C431" s="63">
        <v>0</v>
      </c>
      <c r="D431" s="60">
        <v>6.11</v>
      </c>
      <c r="E431" s="60">
        <f t="shared" si="8"/>
        <v>2011</v>
      </c>
    </row>
    <row r="432" spans="2:5" x14ac:dyDescent="0.15">
      <c r="B432" s="62">
        <v>40807</v>
      </c>
      <c r="C432" s="63">
        <v>0</v>
      </c>
      <c r="D432" s="60">
        <v>5.61</v>
      </c>
      <c r="E432" s="60">
        <f t="shared" si="8"/>
        <v>2011</v>
      </c>
    </row>
    <row r="433" spans="2:5" x14ac:dyDescent="0.15">
      <c r="B433" s="62">
        <v>40808</v>
      </c>
      <c r="C433" s="63">
        <v>0</v>
      </c>
      <c r="D433" s="60">
        <v>5.43</v>
      </c>
      <c r="E433" s="60">
        <f t="shared" si="8"/>
        <v>2011</v>
      </c>
    </row>
    <row r="434" spans="2:5" x14ac:dyDescent="0.15">
      <c r="B434" s="62">
        <v>40809</v>
      </c>
      <c r="C434" s="63">
        <v>0</v>
      </c>
      <c r="D434" s="60">
        <v>5.55</v>
      </c>
      <c r="E434" s="60">
        <f t="shared" si="8"/>
        <v>2011</v>
      </c>
    </row>
    <row r="435" spans="2:5" x14ac:dyDescent="0.15">
      <c r="B435" s="62">
        <v>40810</v>
      </c>
      <c r="C435" s="63">
        <v>0</v>
      </c>
      <c r="D435" s="60">
        <v>5.47</v>
      </c>
      <c r="E435" s="60">
        <f t="shared" si="8"/>
        <v>2011</v>
      </c>
    </row>
    <row r="436" spans="2:5" x14ac:dyDescent="0.15">
      <c r="B436" s="62">
        <v>40811</v>
      </c>
      <c r="C436" s="63">
        <v>0</v>
      </c>
      <c r="D436" s="60">
        <v>5.33</v>
      </c>
      <c r="E436" s="60">
        <f t="shared" si="8"/>
        <v>2011</v>
      </c>
    </row>
    <row r="437" spans="2:5" x14ac:dyDescent="0.15">
      <c r="B437" s="62">
        <v>40812</v>
      </c>
      <c r="C437" s="63">
        <v>0</v>
      </c>
      <c r="D437" s="60">
        <v>4.87</v>
      </c>
      <c r="E437" s="60">
        <f t="shared" si="8"/>
        <v>2011</v>
      </c>
    </row>
    <row r="438" spans="2:5" x14ac:dyDescent="0.15">
      <c r="B438" s="62">
        <v>40813</v>
      </c>
      <c r="C438" s="63">
        <v>0</v>
      </c>
      <c r="D438" s="60">
        <v>4.92</v>
      </c>
      <c r="E438" s="60">
        <f t="shared" si="8"/>
        <v>2011</v>
      </c>
    </row>
    <row r="439" spans="2:5" x14ac:dyDescent="0.15">
      <c r="B439" s="62">
        <v>40814</v>
      </c>
      <c r="C439" s="63">
        <v>0</v>
      </c>
      <c r="D439" s="60">
        <v>4.7699999999999996</v>
      </c>
      <c r="E439" s="60">
        <f t="shared" si="8"/>
        <v>2011</v>
      </c>
    </row>
    <row r="440" spans="2:5" x14ac:dyDescent="0.15">
      <c r="B440" s="62">
        <v>40815</v>
      </c>
      <c r="C440" s="63">
        <v>0</v>
      </c>
      <c r="D440" s="60">
        <v>4.78</v>
      </c>
      <c r="E440" s="60">
        <f t="shared" si="8"/>
        <v>2011</v>
      </c>
    </row>
    <row r="441" spans="2:5" x14ac:dyDescent="0.15">
      <c r="B441" s="62">
        <v>40816</v>
      </c>
      <c r="C441" s="63">
        <v>0</v>
      </c>
      <c r="D441" s="60">
        <v>5.14</v>
      </c>
      <c r="E441" s="60">
        <f t="shared" si="8"/>
        <v>2011</v>
      </c>
    </row>
    <row r="442" spans="2:5" x14ac:dyDescent="0.15">
      <c r="B442" s="62">
        <v>40817</v>
      </c>
      <c r="C442" s="63">
        <v>0</v>
      </c>
      <c r="D442" s="60">
        <v>5.03</v>
      </c>
      <c r="E442" s="60">
        <f t="shared" si="8"/>
        <v>2011</v>
      </c>
    </row>
    <row r="443" spans="2:5" x14ac:dyDescent="0.15">
      <c r="B443" s="62">
        <v>40818</v>
      </c>
      <c r="C443" s="63">
        <v>0</v>
      </c>
      <c r="D443" s="60">
        <v>5.03</v>
      </c>
      <c r="E443" s="60">
        <f t="shared" si="8"/>
        <v>2011</v>
      </c>
    </row>
    <row r="444" spans="2:5" x14ac:dyDescent="0.15">
      <c r="B444" s="62">
        <v>40819</v>
      </c>
      <c r="C444" s="63">
        <v>0</v>
      </c>
      <c r="D444" s="60">
        <v>5.0199999999999996</v>
      </c>
      <c r="E444" s="60">
        <f t="shared" si="8"/>
        <v>2011</v>
      </c>
    </row>
    <row r="445" spans="2:5" x14ac:dyDescent="0.15">
      <c r="B445" s="62">
        <v>40820</v>
      </c>
      <c r="C445" s="63">
        <v>0</v>
      </c>
      <c r="D445" s="60">
        <v>4.96</v>
      </c>
      <c r="E445" s="60">
        <f t="shared" si="8"/>
        <v>2011</v>
      </c>
    </row>
    <row r="446" spans="2:5" x14ac:dyDescent="0.15">
      <c r="B446" s="62">
        <v>40821</v>
      </c>
      <c r="C446" s="63">
        <v>0</v>
      </c>
      <c r="D446" s="60">
        <v>4.87</v>
      </c>
      <c r="E446" s="60">
        <f t="shared" si="8"/>
        <v>2011</v>
      </c>
    </row>
    <row r="447" spans="2:5" x14ac:dyDescent="0.15">
      <c r="B447" s="62">
        <v>40822</v>
      </c>
      <c r="C447" s="63">
        <v>0</v>
      </c>
      <c r="D447" s="60">
        <v>4.7300000000000004</v>
      </c>
      <c r="E447" s="60">
        <f t="shared" si="8"/>
        <v>2011</v>
      </c>
    </row>
    <row r="448" spans="2:5" x14ac:dyDescent="0.15">
      <c r="B448" s="62">
        <v>40823</v>
      </c>
      <c r="C448" s="63">
        <v>0</v>
      </c>
      <c r="D448" s="60">
        <v>4.2699999999999996</v>
      </c>
      <c r="E448" s="60">
        <f t="shared" si="8"/>
        <v>2011</v>
      </c>
    </row>
    <row r="449" spans="2:5" x14ac:dyDescent="0.15">
      <c r="B449" s="62">
        <v>40824</v>
      </c>
      <c r="C449" s="63">
        <v>0</v>
      </c>
      <c r="D449" s="60">
        <v>4.01</v>
      </c>
      <c r="E449" s="60">
        <f t="shared" si="8"/>
        <v>2011</v>
      </c>
    </row>
    <row r="450" spans="2:5" x14ac:dyDescent="0.15">
      <c r="B450" s="62">
        <v>40825</v>
      </c>
      <c r="C450" s="63">
        <v>0</v>
      </c>
      <c r="D450" s="60">
        <v>4.0999999999999996</v>
      </c>
      <c r="E450" s="60">
        <f t="shared" si="8"/>
        <v>2011</v>
      </c>
    </row>
    <row r="451" spans="2:5" x14ac:dyDescent="0.15">
      <c r="B451" s="62">
        <v>40826</v>
      </c>
      <c r="C451" s="63">
        <v>0</v>
      </c>
      <c r="D451" s="60">
        <v>4.0999999999999996</v>
      </c>
      <c r="E451" s="60">
        <f t="shared" ref="E451:E514" si="9">YEAR(B451)</f>
        <v>2011</v>
      </c>
    </row>
    <row r="452" spans="2:5" x14ac:dyDescent="0.15">
      <c r="B452" s="62">
        <v>40827</v>
      </c>
      <c r="C452" s="63">
        <v>0</v>
      </c>
      <c r="D452" s="60">
        <v>3.93</v>
      </c>
      <c r="E452" s="60">
        <f t="shared" si="9"/>
        <v>2011</v>
      </c>
    </row>
    <row r="453" spans="2:5" x14ac:dyDescent="0.15">
      <c r="B453" s="62">
        <v>40828</v>
      </c>
      <c r="C453" s="63">
        <v>0</v>
      </c>
      <c r="D453" s="60">
        <v>4.1500000000000004</v>
      </c>
      <c r="E453" s="60">
        <f t="shared" si="9"/>
        <v>2011</v>
      </c>
    </row>
    <row r="454" spans="2:5" x14ac:dyDescent="0.15">
      <c r="B454" s="62">
        <v>40829</v>
      </c>
      <c r="C454" s="63">
        <v>0</v>
      </c>
      <c r="D454" s="60">
        <v>4.05</v>
      </c>
      <c r="E454" s="60">
        <f t="shared" si="9"/>
        <v>2011</v>
      </c>
    </row>
    <row r="455" spans="2:5" x14ac:dyDescent="0.15">
      <c r="B455" s="62">
        <v>40830</v>
      </c>
      <c r="C455" s="63">
        <v>0</v>
      </c>
      <c r="D455" s="60">
        <v>3.99</v>
      </c>
      <c r="E455" s="60">
        <f t="shared" si="9"/>
        <v>2011</v>
      </c>
    </row>
    <row r="456" spans="2:5" x14ac:dyDescent="0.15">
      <c r="B456" s="62">
        <v>40831</v>
      </c>
      <c r="C456" s="63">
        <v>0</v>
      </c>
      <c r="D456" s="60">
        <v>3.84</v>
      </c>
      <c r="E456" s="60">
        <f t="shared" si="9"/>
        <v>2011</v>
      </c>
    </row>
    <row r="457" spans="2:5" x14ac:dyDescent="0.15">
      <c r="B457" s="62">
        <v>40832</v>
      </c>
      <c r="C457" s="63">
        <v>0</v>
      </c>
      <c r="D457" s="60">
        <v>3.56</v>
      </c>
      <c r="E457" s="60">
        <f t="shared" si="9"/>
        <v>2011</v>
      </c>
    </row>
    <row r="458" spans="2:5" x14ac:dyDescent="0.15">
      <c r="B458" s="62">
        <v>40833</v>
      </c>
      <c r="C458" s="63">
        <v>0</v>
      </c>
      <c r="D458" s="60">
        <v>2.56</v>
      </c>
      <c r="E458" s="60">
        <f t="shared" si="9"/>
        <v>2011</v>
      </c>
    </row>
    <row r="459" spans="2:5" x14ac:dyDescent="0.15">
      <c r="B459" s="62">
        <v>40834</v>
      </c>
      <c r="C459" s="63">
        <v>0</v>
      </c>
      <c r="D459" s="60">
        <v>2.42</v>
      </c>
      <c r="E459" s="60">
        <f t="shared" si="9"/>
        <v>2011</v>
      </c>
    </row>
    <row r="460" spans="2:5" x14ac:dyDescent="0.15">
      <c r="B460" s="62">
        <v>40835</v>
      </c>
      <c r="C460" s="63">
        <v>0</v>
      </c>
      <c r="D460" s="60">
        <v>2.27</v>
      </c>
      <c r="E460" s="60">
        <f t="shared" si="9"/>
        <v>2011</v>
      </c>
    </row>
    <row r="461" spans="2:5" x14ac:dyDescent="0.15">
      <c r="B461" s="62">
        <v>40836</v>
      </c>
      <c r="C461" s="63">
        <v>0</v>
      </c>
      <c r="D461" s="60">
        <v>2.35</v>
      </c>
      <c r="E461" s="60">
        <f t="shared" si="9"/>
        <v>2011</v>
      </c>
    </row>
    <row r="462" spans="2:5" x14ac:dyDescent="0.15">
      <c r="B462" s="62">
        <v>40837</v>
      </c>
      <c r="C462" s="63">
        <v>0</v>
      </c>
      <c r="D462" s="60">
        <v>2.57</v>
      </c>
      <c r="E462" s="60">
        <f t="shared" si="9"/>
        <v>2011</v>
      </c>
    </row>
    <row r="463" spans="2:5" x14ac:dyDescent="0.15">
      <c r="B463" s="62">
        <v>40838</v>
      </c>
      <c r="C463" s="63">
        <v>0</v>
      </c>
      <c r="D463" s="60">
        <v>3.16</v>
      </c>
      <c r="E463" s="60">
        <f t="shared" si="9"/>
        <v>2011</v>
      </c>
    </row>
    <row r="464" spans="2:5" x14ac:dyDescent="0.15">
      <c r="B464" s="62">
        <v>40839</v>
      </c>
      <c r="C464" s="63">
        <v>0</v>
      </c>
      <c r="D464" s="60">
        <v>3.17</v>
      </c>
      <c r="E464" s="60">
        <f t="shared" si="9"/>
        <v>2011</v>
      </c>
    </row>
    <row r="465" spans="2:5" x14ac:dyDescent="0.15">
      <c r="B465" s="62">
        <v>40840</v>
      </c>
      <c r="C465" s="63">
        <v>0</v>
      </c>
      <c r="D465" s="60">
        <v>2.54</v>
      </c>
      <c r="E465" s="60">
        <f t="shared" si="9"/>
        <v>2011</v>
      </c>
    </row>
    <row r="466" spans="2:5" x14ac:dyDescent="0.15">
      <c r="B466" s="62">
        <v>40841</v>
      </c>
      <c r="C466" s="63">
        <v>0</v>
      </c>
      <c r="D466" s="60">
        <v>2.77</v>
      </c>
      <c r="E466" s="60">
        <f t="shared" si="9"/>
        <v>2011</v>
      </c>
    </row>
    <row r="467" spans="2:5" x14ac:dyDescent="0.15">
      <c r="B467" s="62">
        <v>40842</v>
      </c>
      <c r="C467" s="63">
        <v>0</v>
      </c>
      <c r="D467" s="60">
        <v>2.77</v>
      </c>
      <c r="E467" s="60">
        <f t="shared" si="9"/>
        <v>2011</v>
      </c>
    </row>
    <row r="468" spans="2:5" x14ac:dyDescent="0.15">
      <c r="B468" s="62">
        <v>40843</v>
      </c>
      <c r="C468" s="63">
        <v>0</v>
      </c>
      <c r="D468" s="60">
        <v>3.04</v>
      </c>
      <c r="E468" s="60">
        <f t="shared" si="9"/>
        <v>2011</v>
      </c>
    </row>
    <row r="469" spans="2:5" x14ac:dyDescent="0.15">
      <c r="B469" s="62">
        <v>40844</v>
      </c>
      <c r="C469" s="63">
        <v>0</v>
      </c>
      <c r="D469" s="60">
        <v>3.19</v>
      </c>
      <c r="E469" s="60">
        <f t="shared" si="9"/>
        <v>2011</v>
      </c>
    </row>
    <row r="470" spans="2:5" x14ac:dyDescent="0.15">
      <c r="B470" s="62">
        <v>40845</v>
      </c>
      <c r="C470" s="63">
        <v>0</v>
      </c>
      <c r="D470" s="60">
        <v>3.58</v>
      </c>
      <c r="E470" s="60">
        <f t="shared" si="9"/>
        <v>2011</v>
      </c>
    </row>
    <row r="471" spans="2:5" x14ac:dyDescent="0.15">
      <c r="B471" s="62">
        <v>40846</v>
      </c>
      <c r="C471" s="63">
        <v>0</v>
      </c>
      <c r="D471" s="60">
        <v>3.27</v>
      </c>
      <c r="E471" s="60">
        <f t="shared" si="9"/>
        <v>2011</v>
      </c>
    </row>
    <row r="472" spans="2:5" x14ac:dyDescent="0.15">
      <c r="B472" s="62">
        <v>40847</v>
      </c>
      <c r="C472" s="63">
        <v>0</v>
      </c>
      <c r="D472" s="60">
        <v>3.25</v>
      </c>
      <c r="E472" s="60">
        <f t="shared" si="9"/>
        <v>2011</v>
      </c>
    </row>
    <row r="473" spans="2:5" x14ac:dyDescent="0.15">
      <c r="B473" s="62">
        <v>40848</v>
      </c>
      <c r="C473" s="63">
        <v>0</v>
      </c>
      <c r="D473" s="60">
        <v>3.15</v>
      </c>
      <c r="E473" s="60">
        <f t="shared" si="9"/>
        <v>2011</v>
      </c>
    </row>
    <row r="474" spans="2:5" x14ac:dyDescent="0.15">
      <c r="B474" s="62">
        <v>40849</v>
      </c>
      <c r="C474" s="63">
        <v>0</v>
      </c>
      <c r="D474" s="60">
        <v>3.25</v>
      </c>
      <c r="E474" s="60">
        <f t="shared" si="9"/>
        <v>2011</v>
      </c>
    </row>
    <row r="475" spans="2:5" x14ac:dyDescent="0.15">
      <c r="B475" s="62">
        <v>40850</v>
      </c>
      <c r="C475" s="63">
        <v>0</v>
      </c>
      <c r="D475" s="60">
        <v>3.15</v>
      </c>
      <c r="E475" s="60">
        <f t="shared" si="9"/>
        <v>2011</v>
      </c>
    </row>
    <row r="476" spans="2:5" x14ac:dyDescent="0.15">
      <c r="B476" s="62">
        <v>40851</v>
      </c>
      <c r="C476" s="63">
        <v>0</v>
      </c>
      <c r="D476" s="60">
        <v>3.11</v>
      </c>
      <c r="E476" s="60">
        <f t="shared" si="9"/>
        <v>2011</v>
      </c>
    </row>
    <row r="477" spans="2:5" x14ac:dyDescent="0.15">
      <c r="B477" s="62">
        <v>40852</v>
      </c>
      <c r="C477" s="63">
        <v>0</v>
      </c>
      <c r="D477" s="60">
        <v>2.97</v>
      </c>
      <c r="E477" s="60">
        <f t="shared" si="9"/>
        <v>2011</v>
      </c>
    </row>
    <row r="478" spans="2:5" x14ac:dyDescent="0.15">
      <c r="B478" s="62">
        <v>40853</v>
      </c>
      <c r="C478" s="63">
        <v>0</v>
      </c>
      <c r="D478" s="60">
        <v>2.96</v>
      </c>
      <c r="E478" s="60">
        <f t="shared" si="9"/>
        <v>2011</v>
      </c>
    </row>
    <row r="479" spans="2:5" x14ac:dyDescent="0.15">
      <c r="B479" s="62">
        <v>40854</v>
      </c>
      <c r="C479" s="63">
        <v>0</v>
      </c>
      <c r="D479" s="60">
        <v>3.01</v>
      </c>
      <c r="E479" s="60">
        <f t="shared" si="9"/>
        <v>2011</v>
      </c>
    </row>
    <row r="480" spans="2:5" x14ac:dyDescent="0.15">
      <c r="B480" s="62">
        <v>40855</v>
      </c>
      <c r="C480" s="63">
        <v>0</v>
      </c>
      <c r="D480" s="60">
        <v>3.03</v>
      </c>
      <c r="E480" s="60">
        <f t="shared" si="9"/>
        <v>2011</v>
      </c>
    </row>
    <row r="481" spans="2:5" x14ac:dyDescent="0.15">
      <c r="B481" s="62">
        <v>40856</v>
      </c>
      <c r="C481" s="63">
        <v>0</v>
      </c>
      <c r="D481" s="60">
        <v>2.95</v>
      </c>
      <c r="E481" s="60">
        <f t="shared" si="9"/>
        <v>2011</v>
      </c>
    </row>
    <row r="482" spans="2:5" x14ac:dyDescent="0.15">
      <c r="B482" s="62">
        <v>40857</v>
      </c>
      <c r="C482" s="63">
        <v>0</v>
      </c>
      <c r="D482" s="60">
        <v>2.84</v>
      </c>
      <c r="E482" s="60">
        <f t="shared" si="9"/>
        <v>2011</v>
      </c>
    </row>
    <row r="483" spans="2:5" x14ac:dyDescent="0.15">
      <c r="B483" s="62">
        <v>40858</v>
      </c>
      <c r="C483" s="63">
        <v>0</v>
      </c>
      <c r="D483" s="60">
        <v>3.08</v>
      </c>
      <c r="E483" s="60">
        <f t="shared" si="9"/>
        <v>2011</v>
      </c>
    </row>
    <row r="484" spans="2:5" x14ac:dyDescent="0.15">
      <c r="B484" s="62">
        <v>40859</v>
      </c>
      <c r="C484" s="63">
        <v>0</v>
      </c>
      <c r="D484" s="60">
        <v>3.03</v>
      </c>
      <c r="E484" s="60">
        <f t="shared" si="9"/>
        <v>2011</v>
      </c>
    </row>
    <row r="485" spans="2:5" x14ac:dyDescent="0.15">
      <c r="B485" s="62">
        <v>40860</v>
      </c>
      <c r="C485" s="63">
        <v>0</v>
      </c>
      <c r="D485" s="60">
        <v>3</v>
      </c>
      <c r="E485" s="60">
        <f t="shared" si="9"/>
        <v>2011</v>
      </c>
    </row>
    <row r="486" spans="2:5" x14ac:dyDescent="0.15">
      <c r="B486" s="62">
        <v>40861</v>
      </c>
      <c r="C486" s="63">
        <v>0</v>
      </c>
      <c r="D486" s="60">
        <v>2.2200000000000002</v>
      </c>
      <c r="E486" s="60">
        <f t="shared" si="9"/>
        <v>2011</v>
      </c>
    </row>
    <row r="487" spans="2:5" x14ac:dyDescent="0.15">
      <c r="B487" s="62">
        <v>40862</v>
      </c>
      <c r="C487" s="63">
        <v>0</v>
      </c>
      <c r="D487" s="60">
        <v>2.33</v>
      </c>
      <c r="E487" s="60">
        <f t="shared" si="9"/>
        <v>2011</v>
      </c>
    </row>
    <row r="488" spans="2:5" x14ac:dyDescent="0.15">
      <c r="B488" s="62">
        <v>40863</v>
      </c>
      <c r="C488" s="63">
        <v>0</v>
      </c>
      <c r="D488" s="60">
        <v>2.56</v>
      </c>
      <c r="E488" s="60">
        <f t="shared" si="9"/>
        <v>2011</v>
      </c>
    </row>
    <row r="489" spans="2:5" x14ac:dyDescent="0.15">
      <c r="B489" s="62">
        <v>40864</v>
      </c>
      <c r="C489" s="63">
        <v>0</v>
      </c>
      <c r="D489" s="60">
        <v>2.25</v>
      </c>
      <c r="E489" s="60">
        <f t="shared" si="9"/>
        <v>2011</v>
      </c>
    </row>
    <row r="490" spans="2:5" x14ac:dyDescent="0.15">
      <c r="B490" s="62">
        <v>40865</v>
      </c>
      <c r="C490" s="63">
        <v>0</v>
      </c>
      <c r="D490" s="60">
        <v>2.0499999999999998</v>
      </c>
      <c r="E490" s="60">
        <f t="shared" si="9"/>
        <v>2011</v>
      </c>
    </row>
    <row r="491" spans="2:5" x14ac:dyDescent="0.15">
      <c r="B491" s="62">
        <v>40866</v>
      </c>
      <c r="C491" s="63">
        <v>0</v>
      </c>
      <c r="D491" s="60">
        <v>2.2000000000000002</v>
      </c>
      <c r="E491" s="60">
        <f t="shared" si="9"/>
        <v>2011</v>
      </c>
    </row>
    <row r="492" spans="2:5" x14ac:dyDescent="0.15">
      <c r="B492" s="62">
        <v>40867</v>
      </c>
      <c r="C492" s="63">
        <v>0</v>
      </c>
      <c r="D492" s="60">
        <v>2.2000000000000002</v>
      </c>
      <c r="E492" s="60">
        <f t="shared" si="9"/>
        <v>2011</v>
      </c>
    </row>
    <row r="493" spans="2:5" x14ac:dyDescent="0.15">
      <c r="B493" s="62">
        <v>40868</v>
      </c>
      <c r="C493" s="63">
        <v>0</v>
      </c>
      <c r="D493" s="60">
        <v>2.29</v>
      </c>
      <c r="E493" s="60">
        <f t="shared" si="9"/>
        <v>2011</v>
      </c>
    </row>
    <row r="494" spans="2:5" x14ac:dyDescent="0.15">
      <c r="B494" s="62">
        <v>40869</v>
      </c>
      <c r="C494" s="63">
        <v>0</v>
      </c>
      <c r="D494" s="60">
        <v>2.33</v>
      </c>
      <c r="E494" s="60">
        <f t="shared" si="9"/>
        <v>2011</v>
      </c>
    </row>
    <row r="495" spans="2:5" x14ac:dyDescent="0.15">
      <c r="B495" s="62">
        <v>40870</v>
      </c>
      <c r="C495" s="63">
        <v>0</v>
      </c>
      <c r="D495" s="60">
        <v>2.33</v>
      </c>
      <c r="E495" s="60">
        <f t="shared" si="9"/>
        <v>2011</v>
      </c>
    </row>
    <row r="496" spans="2:5" x14ac:dyDescent="0.15">
      <c r="B496" s="62">
        <v>40871</v>
      </c>
      <c r="C496" s="63">
        <v>0</v>
      </c>
      <c r="D496" s="60">
        <v>2.4300000000000002</v>
      </c>
      <c r="E496" s="60">
        <f t="shared" si="9"/>
        <v>2011</v>
      </c>
    </row>
    <row r="497" spans="2:5" x14ac:dyDescent="0.15">
      <c r="B497" s="62">
        <v>40872</v>
      </c>
      <c r="C497" s="63">
        <v>0</v>
      </c>
      <c r="D497" s="60">
        <v>2.5099999999999998</v>
      </c>
      <c r="E497" s="60">
        <f t="shared" si="9"/>
        <v>2011</v>
      </c>
    </row>
    <row r="498" spans="2:5" x14ac:dyDescent="0.15">
      <c r="B498" s="62">
        <v>40873</v>
      </c>
      <c r="C498" s="63">
        <v>0</v>
      </c>
      <c r="D498" s="60">
        <v>2.4700000000000002</v>
      </c>
      <c r="E498" s="60">
        <f t="shared" si="9"/>
        <v>2011</v>
      </c>
    </row>
    <row r="499" spans="2:5" x14ac:dyDescent="0.15">
      <c r="B499" s="62">
        <v>40874</v>
      </c>
      <c r="C499" s="63">
        <v>0</v>
      </c>
      <c r="D499" s="60">
        <v>2.48</v>
      </c>
      <c r="E499" s="60">
        <f t="shared" si="9"/>
        <v>2011</v>
      </c>
    </row>
    <row r="500" spans="2:5" x14ac:dyDescent="0.15">
      <c r="B500" s="62">
        <v>40875</v>
      </c>
      <c r="C500" s="63">
        <v>0</v>
      </c>
      <c r="D500" s="60">
        <v>2.5499999999999998</v>
      </c>
      <c r="E500" s="60">
        <f t="shared" si="9"/>
        <v>2011</v>
      </c>
    </row>
    <row r="501" spans="2:5" x14ac:dyDescent="0.15">
      <c r="B501" s="62">
        <v>40876</v>
      </c>
      <c r="C501" s="63">
        <v>0</v>
      </c>
      <c r="D501" s="60">
        <v>2.75</v>
      </c>
      <c r="E501" s="60">
        <f t="shared" si="9"/>
        <v>2011</v>
      </c>
    </row>
    <row r="502" spans="2:5" x14ac:dyDescent="0.15">
      <c r="B502" s="62">
        <v>40877</v>
      </c>
      <c r="C502" s="63">
        <v>0</v>
      </c>
      <c r="D502" s="60">
        <v>2.97</v>
      </c>
      <c r="E502" s="60">
        <f t="shared" si="9"/>
        <v>2011</v>
      </c>
    </row>
    <row r="503" spans="2:5" x14ac:dyDescent="0.15">
      <c r="B503" s="62">
        <v>40878</v>
      </c>
      <c r="C503" s="63">
        <v>0</v>
      </c>
      <c r="D503" s="60">
        <v>3.06</v>
      </c>
      <c r="E503" s="60">
        <f t="shared" si="9"/>
        <v>2011</v>
      </c>
    </row>
    <row r="504" spans="2:5" x14ac:dyDescent="0.15">
      <c r="B504" s="62">
        <v>40879</v>
      </c>
      <c r="C504" s="63">
        <v>0</v>
      </c>
      <c r="D504" s="60">
        <v>3.12</v>
      </c>
      <c r="E504" s="60">
        <f t="shared" si="9"/>
        <v>2011</v>
      </c>
    </row>
    <row r="505" spans="2:5" x14ac:dyDescent="0.15">
      <c r="B505" s="62">
        <v>40880</v>
      </c>
      <c r="C505" s="63">
        <v>0</v>
      </c>
      <c r="D505" s="60">
        <v>2.79</v>
      </c>
      <c r="E505" s="60">
        <f t="shared" si="9"/>
        <v>2011</v>
      </c>
    </row>
    <row r="506" spans="2:5" x14ac:dyDescent="0.15">
      <c r="B506" s="62">
        <v>40881</v>
      </c>
      <c r="C506" s="63">
        <v>0</v>
      </c>
      <c r="D506" s="60">
        <v>2.83</v>
      </c>
      <c r="E506" s="60">
        <f t="shared" si="9"/>
        <v>2011</v>
      </c>
    </row>
    <row r="507" spans="2:5" x14ac:dyDescent="0.15">
      <c r="B507" s="62">
        <v>40882</v>
      </c>
      <c r="C507" s="63">
        <v>0</v>
      </c>
      <c r="D507" s="60">
        <v>2.88</v>
      </c>
      <c r="E507" s="60">
        <f t="shared" si="9"/>
        <v>2011</v>
      </c>
    </row>
    <row r="508" spans="2:5" x14ac:dyDescent="0.15">
      <c r="B508" s="62">
        <v>40883</v>
      </c>
      <c r="C508" s="63">
        <v>0</v>
      </c>
      <c r="D508" s="60">
        <v>3.03</v>
      </c>
      <c r="E508" s="60">
        <f t="shared" si="9"/>
        <v>2011</v>
      </c>
    </row>
    <row r="509" spans="2:5" x14ac:dyDescent="0.15">
      <c r="B509" s="62">
        <v>40884</v>
      </c>
      <c r="C509" s="63">
        <v>0</v>
      </c>
      <c r="D509" s="60">
        <v>2.99</v>
      </c>
      <c r="E509" s="60">
        <f t="shared" si="9"/>
        <v>2011</v>
      </c>
    </row>
    <row r="510" spans="2:5" x14ac:dyDescent="0.15">
      <c r="B510" s="62">
        <v>40885</v>
      </c>
      <c r="C510" s="63">
        <v>0</v>
      </c>
      <c r="D510" s="60">
        <v>2.98</v>
      </c>
      <c r="E510" s="60">
        <f t="shared" si="9"/>
        <v>2011</v>
      </c>
    </row>
    <row r="511" spans="2:5" x14ac:dyDescent="0.15">
      <c r="B511" s="62">
        <v>40886</v>
      </c>
      <c r="C511" s="63">
        <v>0</v>
      </c>
      <c r="D511" s="60">
        <v>2.97</v>
      </c>
      <c r="E511" s="60">
        <f t="shared" si="9"/>
        <v>2011</v>
      </c>
    </row>
    <row r="512" spans="2:5" x14ac:dyDescent="0.15">
      <c r="B512" s="62">
        <v>40887</v>
      </c>
      <c r="C512" s="63">
        <v>0</v>
      </c>
      <c r="D512" s="60">
        <v>3.05</v>
      </c>
      <c r="E512" s="60">
        <f t="shared" si="9"/>
        <v>2011</v>
      </c>
    </row>
    <row r="513" spans="2:5" x14ac:dyDescent="0.15">
      <c r="B513" s="62">
        <v>40888</v>
      </c>
      <c r="C513" s="63">
        <v>0</v>
      </c>
      <c r="D513" s="60">
        <v>3.25</v>
      </c>
      <c r="E513" s="60">
        <f t="shared" si="9"/>
        <v>2011</v>
      </c>
    </row>
    <row r="514" spans="2:5" x14ac:dyDescent="0.15">
      <c r="B514" s="62">
        <v>40889</v>
      </c>
      <c r="C514" s="63">
        <v>0</v>
      </c>
      <c r="D514" s="60">
        <v>3.13</v>
      </c>
      <c r="E514" s="60">
        <f t="shared" si="9"/>
        <v>2011</v>
      </c>
    </row>
    <row r="515" spans="2:5" x14ac:dyDescent="0.15">
      <c r="B515" s="62">
        <v>40890</v>
      </c>
      <c r="C515" s="63">
        <v>0</v>
      </c>
      <c r="D515" s="60">
        <v>3.25</v>
      </c>
      <c r="E515" s="60">
        <f t="shared" ref="E515:E578" si="10">YEAR(B515)</f>
        <v>2011</v>
      </c>
    </row>
    <row r="516" spans="2:5" x14ac:dyDescent="0.15">
      <c r="B516" s="62">
        <v>40891</v>
      </c>
      <c r="C516" s="63">
        <v>0</v>
      </c>
      <c r="D516" s="60">
        <v>3.15</v>
      </c>
      <c r="E516" s="60">
        <f t="shared" si="10"/>
        <v>2011</v>
      </c>
    </row>
    <row r="517" spans="2:5" x14ac:dyDescent="0.15">
      <c r="B517" s="62">
        <v>40892</v>
      </c>
      <c r="C517" s="63">
        <v>0</v>
      </c>
      <c r="D517" s="60">
        <v>3.2</v>
      </c>
      <c r="E517" s="60">
        <f t="shared" si="10"/>
        <v>2011</v>
      </c>
    </row>
    <row r="518" spans="2:5" x14ac:dyDescent="0.15">
      <c r="B518" s="62">
        <v>40893</v>
      </c>
      <c r="C518" s="63">
        <v>0</v>
      </c>
      <c r="D518" s="60">
        <v>3.2</v>
      </c>
      <c r="E518" s="60">
        <f t="shared" si="10"/>
        <v>2011</v>
      </c>
    </row>
    <row r="519" spans="2:5" x14ac:dyDescent="0.15">
      <c r="B519" s="62">
        <v>40894</v>
      </c>
      <c r="C519" s="63">
        <v>0</v>
      </c>
      <c r="D519" s="60">
        <v>3.2</v>
      </c>
      <c r="E519" s="60">
        <f t="shared" si="10"/>
        <v>2011</v>
      </c>
    </row>
    <row r="520" spans="2:5" x14ac:dyDescent="0.15">
      <c r="B520" s="62">
        <v>40895</v>
      </c>
      <c r="C520" s="63">
        <v>0</v>
      </c>
      <c r="D520" s="60">
        <v>3.19</v>
      </c>
      <c r="E520" s="60">
        <f t="shared" si="10"/>
        <v>2011</v>
      </c>
    </row>
    <row r="521" spans="2:5" x14ac:dyDescent="0.15">
      <c r="B521" s="62">
        <v>40896</v>
      </c>
      <c r="C521" s="63">
        <v>0</v>
      </c>
      <c r="D521" s="60">
        <v>3.52</v>
      </c>
      <c r="E521" s="60">
        <f t="shared" si="10"/>
        <v>2011</v>
      </c>
    </row>
    <row r="522" spans="2:5" x14ac:dyDescent="0.15">
      <c r="B522" s="62">
        <v>40897</v>
      </c>
      <c r="C522" s="63">
        <v>0</v>
      </c>
      <c r="D522" s="60">
        <v>3.95</v>
      </c>
      <c r="E522" s="60">
        <f t="shared" si="10"/>
        <v>2011</v>
      </c>
    </row>
    <row r="523" spans="2:5" x14ac:dyDescent="0.15">
      <c r="B523" s="62">
        <v>40898</v>
      </c>
      <c r="C523" s="63">
        <v>0</v>
      </c>
      <c r="D523" s="60">
        <v>3.89</v>
      </c>
      <c r="E523" s="60">
        <f t="shared" si="10"/>
        <v>2011</v>
      </c>
    </row>
    <row r="524" spans="2:5" x14ac:dyDescent="0.15">
      <c r="B524" s="62">
        <v>40899</v>
      </c>
      <c r="C524" s="63">
        <v>0</v>
      </c>
      <c r="D524" s="60">
        <v>3.89</v>
      </c>
      <c r="E524" s="60">
        <f t="shared" si="10"/>
        <v>2011</v>
      </c>
    </row>
    <row r="525" spans="2:5" x14ac:dyDescent="0.15">
      <c r="B525" s="62">
        <v>40900</v>
      </c>
      <c r="C525" s="63">
        <v>0</v>
      </c>
      <c r="D525" s="60">
        <v>3.95</v>
      </c>
      <c r="E525" s="60">
        <f t="shared" si="10"/>
        <v>2011</v>
      </c>
    </row>
    <row r="526" spans="2:5" x14ac:dyDescent="0.15">
      <c r="B526" s="62">
        <v>40901</v>
      </c>
      <c r="C526" s="63">
        <v>0</v>
      </c>
      <c r="D526" s="60">
        <v>3.94</v>
      </c>
      <c r="E526" s="60">
        <f t="shared" si="10"/>
        <v>2011</v>
      </c>
    </row>
    <row r="527" spans="2:5" x14ac:dyDescent="0.15">
      <c r="B527" s="62">
        <v>40902</v>
      </c>
      <c r="C527" s="63">
        <v>0</v>
      </c>
      <c r="D527" s="60">
        <v>4.22</v>
      </c>
      <c r="E527" s="60">
        <f t="shared" si="10"/>
        <v>2011</v>
      </c>
    </row>
    <row r="528" spans="2:5" x14ac:dyDescent="0.15">
      <c r="B528" s="62">
        <v>40903</v>
      </c>
      <c r="C528" s="63">
        <v>0</v>
      </c>
      <c r="D528" s="60">
        <v>4.0199999999999996</v>
      </c>
      <c r="E528" s="60">
        <f t="shared" si="10"/>
        <v>2011</v>
      </c>
    </row>
    <row r="529" spans="2:5" x14ac:dyDescent="0.15">
      <c r="B529" s="62">
        <v>40904</v>
      </c>
      <c r="C529" s="63">
        <v>0</v>
      </c>
      <c r="D529" s="60">
        <v>4.07</v>
      </c>
      <c r="E529" s="60">
        <f t="shared" si="10"/>
        <v>2011</v>
      </c>
    </row>
    <row r="530" spans="2:5" x14ac:dyDescent="0.15">
      <c r="B530" s="62">
        <v>40905</v>
      </c>
      <c r="C530" s="63">
        <v>0</v>
      </c>
      <c r="D530" s="60">
        <v>4.1900000000000004</v>
      </c>
      <c r="E530" s="60">
        <f t="shared" si="10"/>
        <v>2011</v>
      </c>
    </row>
    <row r="531" spans="2:5" x14ac:dyDescent="0.15">
      <c r="B531" s="62">
        <v>40906</v>
      </c>
      <c r="C531" s="63">
        <v>0</v>
      </c>
      <c r="D531" s="60">
        <v>4.17</v>
      </c>
      <c r="E531" s="60">
        <f t="shared" si="10"/>
        <v>2011</v>
      </c>
    </row>
    <row r="532" spans="2:5" x14ac:dyDescent="0.15">
      <c r="B532" s="62">
        <v>40907</v>
      </c>
      <c r="C532" s="63">
        <v>0</v>
      </c>
      <c r="D532" s="60">
        <v>4.25</v>
      </c>
      <c r="E532" s="60">
        <f t="shared" si="10"/>
        <v>2011</v>
      </c>
    </row>
    <row r="533" spans="2:5" x14ac:dyDescent="0.15">
      <c r="B533" s="62">
        <v>40908</v>
      </c>
      <c r="C533" s="63">
        <v>0</v>
      </c>
      <c r="D533" s="60">
        <v>4.72</v>
      </c>
      <c r="E533" s="60">
        <f t="shared" si="10"/>
        <v>2011</v>
      </c>
    </row>
    <row r="534" spans="2:5" x14ac:dyDescent="0.15">
      <c r="B534" s="62">
        <v>40909</v>
      </c>
      <c r="C534" s="63">
        <v>0</v>
      </c>
      <c r="D534" s="60">
        <v>5.27</v>
      </c>
      <c r="E534" s="60">
        <f t="shared" si="10"/>
        <v>2012</v>
      </c>
    </row>
    <row r="535" spans="2:5" x14ac:dyDescent="0.15">
      <c r="B535" s="62">
        <v>40910</v>
      </c>
      <c r="C535" s="63">
        <v>0</v>
      </c>
      <c r="D535" s="60">
        <v>5.22</v>
      </c>
      <c r="E535" s="60">
        <f t="shared" si="10"/>
        <v>2012</v>
      </c>
    </row>
    <row r="536" spans="2:5" x14ac:dyDescent="0.15">
      <c r="B536" s="62">
        <v>40911</v>
      </c>
      <c r="C536" s="63">
        <v>0</v>
      </c>
      <c r="D536" s="60">
        <v>4.88</v>
      </c>
      <c r="E536" s="60">
        <f t="shared" si="10"/>
        <v>2012</v>
      </c>
    </row>
    <row r="537" spans="2:5" x14ac:dyDescent="0.15">
      <c r="B537" s="62">
        <v>40912</v>
      </c>
      <c r="C537" s="63">
        <v>0</v>
      </c>
      <c r="D537" s="60">
        <v>5.57</v>
      </c>
      <c r="E537" s="60">
        <f t="shared" si="10"/>
        <v>2012</v>
      </c>
    </row>
    <row r="538" spans="2:5" x14ac:dyDescent="0.15">
      <c r="B538" s="62">
        <v>40913</v>
      </c>
      <c r="C538" s="63">
        <v>0</v>
      </c>
      <c r="D538" s="60">
        <v>6.95</v>
      </c>
      <c r="E538" s="60">
        <f t="shared" si="10"/>
        <v>2012</v>
      </c>
    </row>
    <row r="539" spans="2:5" x14ac:dyDescent="0.15">
      <c r="B539" s="62">
        <v>40914</v>
      </c>
      <c r="C539" s="63">
        <v>0</v>
      </c>
      <c r="D539" s="60">
        <v>6.7</v>
      </c>
      <c r="E539" s="60">
        <f t="shared" si="10"/>
        <v>2012</v>
      </c>
    </row>
    <row r="540" spans="2:5" x14ac:dyDescent="0.15">
      <c r="B540" s="62">
        <v>40915</v>
      </c>
      <c r="C540" s="63">
        <v>0</v>
      </c>
      <c r="D540" s="60">
        <v>6.81</v>
      </c>
      <c r="E540" s="60">
        <f t="shared" si="10"/>
        <v>2012</v>
      </c>
    </row>
    <row r="541" spans="2:5" x14ac:dyDescent="0.15">
      <c r="B541" s="62">
        <v>40916</v>
      </c>
      <c r="C541" s="63">
        <v>0</v>
      </c>
      <c r="D541" s="60">
        <v>7.11</v>
      </c>
      <c r="E541" s="60">
        <f t="shared" si="10"/>
        <v>2012</v>
      </c>
    </row>
    <row r="542" spans="2:5" x14ac:dyDescent="0.15">
      <c r="B542" s="62">
        <v>40917</v>
      </c>
      <c r="C542" s="63">
        <v>0</v>
      </c>
      <c r="D542" s="60">
        <v>6.33</v>
      </c>
      <c r="E542" s="60">
        <f t="shared" si="10"/>
        <v>2012</v>
      </c>
    </row>
    <row r="543" spans="2:5" x14ac:dyDescent="0.15">
      <c r="B543" s="62">
        <v>40918</v>
      </c>
      <c r="C543" s="63">
        <v>0</v>
      </c>
      <c r="D543" s="60">
        <v>6.36</v>
      </c>
      <c r="E543" s="60">
        <f t="shared" si="10"/>
        <v>2012</v>
      </c>
    </row>
    <row r="544" spans="2:5" x14ac:dyDescent="0.15">
      <c r="B544" s="62">
        <v>40919</v>
      </c>
      <c r="C544" s="63">
        <v>0</v>
      </c>
      <c r="D544" s="60">
        <v>6.9</v>
      </c>
      <c r="E544" s="60">
        <f t="shared" si="10"/>
        <v>2012</v>
      </c>
    </row>
    <row r="545" spans="2:5" x14ac:dyDescent="0.15">
      <c r="B545" s="62">
        <v>40920</v>
      </c>
      <c r="C545" s="63">
        <v>0</v>
      </c>
      <c r="D545" s="60">
        <v>6.8</v>
      </c>
      <c r="E545" s="60">
        <f t="shared" si="10"/>
        <v>2012</v>
      </c>
    </row>
    <row r="546" spans="2:5" x14ac:dyDescent="0.15">
      <c r="B546" s="62">
        <v>40921</v>
      </c>
      <c r="C546" s="63">
        <v>0</v>
      </c>
      <c r="D546" s="60">
        <v>6.41</v>
      </c>
      <c r="E546" s="60">
        <f t="shared" si="10"/>
        <v>2012</v>
      </c>
    </row>
    <row r="547" spans="2:5" x14ac:dyDescent="0.15">
      <c r="B547" s="62">
        <v>40922</v>
      </c>
      <c r="C547" s="63">
        <v>0</v>
      </c>
      <c r="D547" s="60">
        <v>6.75</v>
      </c>
      <c r="E547" s="60">
        <f t="shared" si="10"/>
        <v>2012</v>
      </c>
    </row>
    <row r="548" spans="2:5" x14ac:dyDescent="0.15">
      <c r="B548" s="62">
        <v>40923</v>
      </c>
      <c r="C548" s="63">
        <v>0</v>
      </c>
      <c r="D548" s="60">
        <v>7</v>
      </c>
      <c r="E548" s="60">
        <f t="shared" si="10"/>
        <v>2012</v>
      </c>
    </row>
    <row r="549" spans="2:5" x14ac:dyDescent="0.15">
      <c r="B549" s="62">
        <v>40924</v>
      </c>
      <c r="C549" s="63">
        <v>0</v>
      </c>
      <c r="D549" s="60">
        <v>6.68</v>
      </c>
      <c r="E549" s="60">
        <f t="shared" si="10"/>
        <v>2012</v>
      </c>
    </row>
    <row r="550" spans="2:5" x14ac:dyDescent="0.15">
      <c r="B550" s="62">
        <v>40925</v>
      </c>
      <c r="C550" s="63">
        <v>0</v>
      </c>
      <c r="D550" s="60">
        <v>5.6</v>
      </c>
      <c r="E550" s="60">
        <f t="shared" si="10"/>
        <v>2012</v>
      </c>
    </row>
    <row r="551" spans="2:5" x14ac:dyDescent="0.15">
      <c r="B551" s="62">
        <v>40926</v>
      </c>
      <c r="C551" s="63">
        <v>0</v>
      </c>
      <c r="D551" s="60">
        <v>5.92</v>
      </c>
      <c r="E551" s="60">
        <f t="shared" si="10"/>
        <v>2012</v>
      </c>
    </row>
    <row r="552" spans="2:5" x14ac:dyDescent="0.15">
      <c r="B552" s="62">
        <v>40927</v>
      </c>
      <c r="C552" s="63">
        <v>0</v>
      </c>
      <c r="D552" s="60">
        <v>6.36</v>
      </c>
      <c r="E552" s="60">
        <f t="shared" si="10"/>
        <v>2012</v>
      </c>
    </row>
    <row r="553" spans="2:5" x14ac:dyDescent="0.15">
      <c r="B553" s="62">
        <v>40928</v>
      </c>
      <c r="C553" s="63">
        <v>0</v>
      </c>
      <c r="D553" s="60">
        <v>6.49</v>
      </c>
      <c r="E553" s="60">
        <f t="shared" si="10"/>
        <v>2012</v>
      </c>
    </row>
    <row r="554" spans="2:5" x14ac:dyDescent="0.15">
      <c r="B554" s="62">
        <v>40929</v>
      </c>
      <c r="C554" s="63">
        <v>0</v>
      </c>
      <c r="D554" s="60">
        <v>6.18</v>
      </c>
      <c r="E554" s="60">
        <f t="shared" si="10"/>
        <v>2012</v>
      </c>
    </row>
    <row r="555" spans="2:5" x14ac:dyDescent="0.15">
      <c r="B555" s="62">
        <v>40930</v>
      </c>
      <c r="C555" s="63">
        <v>0</v>
      </c>
      <c r="D555" s="60">
        <v>6.31</v>
      </c>
      <c r="E555" s="60">
        <f t="shared" si="10"/>
        <v>2012</v>
      </c>
    </row>
    <row r="556" spans="2:5" x14ac:dyDescent="0.15">
      <c r="B556" s="62">
        <v>40931</v>
      </c>
      <c r="C556" s="63">
        <v>0</v>
      </c>
      <c r="D556" s="60">
        <v>6.36</v>
      </c>
      <c r="E556" s="60">
        <f t="shared" si="10"/>
        <v>2012</v>
      </c>
    </row>
    <row r="557" spans="2:5" x14ac:dyDescent="0.15">
      <c r="B557" s="62">
        <v>40932</v>
      </c>
      <c r="C557" s="63">
        <v>0</v>
      </c>
      <c r="D557" s="60">
        <v>6.29</v>
      </c>
      <c r="E557" s="60">
        <f t="shared" si="10"/>
        <v>2012</v>
      </c>
    </row>
    <row r="558" spans="2:5" x14ac:dyDescent="0.15">
      <c r="B558" s="62">
        <v>40933</v>
      </c>
      <c r="C558" s="63">
        <v>0</v>
      </c>
      <c r="D558" s="60">
        <v>5.75</v>
      </c>
      <c r="E558" s="60">
        <f t="shared" si="10"/>
        <v>2012</v>
      </c>
    </row>
    <row r="559" spans="2:5" x14ac:dyDescent="0.15">
      <c r="B559" s="62">
        <v>40934</v>
      </c>
      <c r="C559" s="63">
        <v>0</v>
      </c>
      <c r="D559" s="60">
        <v>5.34</v>
      </c>
      <c r="E559" s="60">
        <f t="shared" si="10"/>
        <v>2012</v>
      </c>
    </row>
    <row r="560" spans="2:5" x14ac:dyDescent="0.15">
      <c r="B560" s="62">
        <v>40935</v>
      </c>
      <c r="C560" s="63">
        <v>0</v>
      </c>
      <c r="D560" s="60">
        <v>5.29</v>
      </c>
      <c r="E560" s="60">
        <f t="shared" si="10"/>
        <v>2012</v>
      </c>
    </row>
    <row r="561" spans="2:5" x14ac:dyDescent="0.15">
      <c r="B561" s="62">
        <v>40936</v>
      </c>
      <c r="C561" s="63">
        <v>0</v>
      </c>
      <c r="D561" s="60">
        <v>5.63</v>
      </c>
      <c r="E561" s="60">
        <f t="shared" si="10"/>
        <v>2012</v>
      </c>
    </row>
    <row r="562" spans="2:5" x14ac:dyDescent="0.15">
      <c r="B562" s="62">
        <v>40937</v>
      </c>
      <c r="C562" s="63">
        <v>0</v>
      </c>
      <c r="D562" s="60">
        <v>5.38</v>
      </c>
      <c r="E562" s="60">
        <f t="shared" si="10"/>
        <v>2012</v>
      </c>
    </row>
    <row r="563" spans="2:5" x14ac:dyDescent="0.15">
      <c r="B563" s="62">
        <v>40938</v>
      </c>
      <c r="C563" s="63">
        <v>0</v>
      </c>
      <c r="D563" s="60">
        <v>5.49</v>
      </c>
      <c r="E563" s="60">
        <f t="shared" si="10"/>
        <v>2012</v>
      </c>
    </row>
    <row r="564" spans="2:5" x14ac:dyDescent="0.15">
      <c r="B564" s="62">
        <v>40939</v>
      </c>
      <c r="C564" s="63">
        <v>0</v>
      </c>
      <c r="D564" s="60">
        <v>5.48</v>
      </c>
      <c r="E564" s="60">
        <f t="shared" si="10"/>
        <v>2012</v>
      </c>
    </row>
    <row r="565" spans="2:5" x14ac:dyDescent="0.15">
      <c r="B565" s="62">
        <v>40940</v>
      </c>
      <c r="C565" s="63">
        <v>0</v>
      </c>
      <c r="D565" s="60">
        <v>6.08</v>
      </c>
      <c r="E565" s="60">
        <f t="shared" si="10"/>
        <v>2012</v>
      </c>
    </row>
    <row r="566" spans="2:5" x14ac:dyDescent="0.15">
      <c r="B566" s="62">
        <v>40941</v>
      </c>
      <c r="C566" s="63">
        <v>0</v>
      </c>
      <c r="D566" s="60">
        <v>6.1</v>
      </c>
      <c r="E566" s="60">
        <f t="shared" si="10"/>
        <v>2012</v>
      </c>
    </row>
    <row r="567" spans="2:5" x14ac:dyDescent="0.15">
      <c r="B567" s="62">
        <v>40942</v>
      </c>
      <c r="C567" s="63">
        <v>0</v>
      </c>
      <c r="D567" s="60">
        <v>5.96</v>
      </c>
      <c r="E567" s="60">
        <f t="shared" si="10"/>
        <v>2012</v>
      </c>
    </row>
    <row r="568" spans="2:5" x14ac:dyDescent="0.15">
      <c r="B568" s="62">
        <v>40943</v>
      </c>
      <c r="C568" s="63">
        <v>0</v>
      </c>
      <c r="D568" s="60">
        <v>5.87</v>
      </c>
      <c r="E568" s="60">
        <f t="shared" si="10"/>
        <v>2012</v>
      </c>
    </row>
    <row r="569" spans="2:5" x14ac:dyDescent="0.15">
      <c r="B569" s="62">
        <v>40944</v>
      </c>
      <c r="C569" s="63">
        <v>0</v>
      </c>
      <c r="D569" s="60">
        <v>5.69</v>
      </c>
      <c r="E569" s="60">
        <f t="shared" si="10"/>
        <v>2012</v>
      </c>
    </row>
    <row r="570" spans="2:5" x14ac:dyDescent="0.15">
      <c r="B570" s="62">
        <v>40945</v>
      </c>
      <c r="C570" s="63">
        <v>0</v>
      </c>
      <c r="D570" s="60">
        <v>5.45</v>
      </c>
      <c r="E570" s="60">
        <f t="shared" si="10"/>
        <v>2012</v>
      </c>
    </row>
    <row r="571" spans="2:5" x14ac:dyDescent="0.15">
      <c r="B571" s="62">
        <v>40946</v>
      </c>
      <c r="C571" s="63">
        <v>0</v>
      </c>
      <c r="D571" s="60">
        <v>5.69</v>
      </c>
      <c r="E571" s="60">
        <f t="shared" si="10"/>
        <v>2012</v>
      </c>
    </row>
    <row r="572" spans="2:5" x14ac:dyDescent="0.15">
      <c r="B572" s="62">
        <v>40947</v>
      </c>
      <c r="C572" s="63">
        <v>0</v>
      </c>
      <c r="D572" s="60">
        <v>5.6</v>
      </c>
      <c r="E572" s="60">
        <f t="shared" si="10"/>
        <v>2012</v>
      </c>
    </row>
    <row r="573" spans="2:5" x14ac:dyDescent="0.15">
      <c r="B573" s="62">
        <v>40948</v>
      </c>
      <c r="C573" s="63">
        <v>0</v>
      </c>
      <c r="D573" s="60">
        <v>5.83</v>
      </c>
      <c r="E573" s="60">
        <f t="shared" si="10"/>
        <v>2012</v>
      </c>
    </row>
    <row r="574" spans="2:5" x14ac:dyDescent="0.15">
      <c r="B574" s="62">
        <v>40949</v>
      </c>
      <c r="C574" s="63">
        <v>0</v>
      </c>
      <c r="D574" s="60">
        <v>5.91</v>
      </c>
      <c r="E574" s="60">
        <f t="shared" si="10"/>
        <v>2012</v>
      </c>
    </row>
    <row r="575" spans="2:5" x14ac:dyDescent="0.15">
      <c r="B575" s="62">
        <v>40950</v>
      </c>
      <c r="C575" s="63">
        <v>0</v>
      </c>
      <c r="D575" s="60">
        <v>5.6</v>
      </c>
      <c r="E575" s="60">
        <f t="shared" si="10"/>
        <v>2012</v>
      </c>
    </row>
    <row r="576" spans="2:5" x14ac:dyDescent="0.15">
      <c r="B576" s="62">
        <v>40951</v>
      </c>
      <c r="C576" s="63">
        <v>0</v>
      </c>
      <c r="D576" s="60">
        <v>5.51</v>
      </c>
      <c r="E576" s="60">
        <f t="shared" si="10"/>
        <v>2012</v>
      </c>
    </row>
    <row r="577" spans="2:5" x14ac:dyDescent="0.15">
      <c r="B577" s="62">
        <v>40952</v>
      </c>
      <c r="C577" s="63">
        <v>0</v>
      </c>
      <c r="D577" s="60">
        <v>5.26</v>
      </c>
      <c r="E577" s="60">
        <f t="shared" si="10"/>
        <v>2012</v>
      </c>
    </row>
    <row r="578" spans="2:5" x14ac:dyDescent="0.15">
      <c r="B578" s="62">
        <v>40953</v>
      </c>
      <c r="C578" s="63">
        <v>0</v>
      </c>
      <c r="D578" s="60">
        <v>4.46</v>
      </c>
      <c r="E578" s="60">
        <f t="shared" si="10"/>
        <v>2012</v>
      </c>
    </row>
    <row r="579" spans="2:5" x14ac:dyDescent="0.15">
      <c r="B579" s="62">
        <v>40954</v>
      </c>
      <c r="C579" s="63">
        <v>0</v>
      </c>
      <c r="D579" s="60">
        <v>4.33</v>
      </c>
      <c r="E579" s="60">
        <f t="shared" ref="E579:E642" si="11">YEAR(B579)</f>
        <v>2012</v>
      </c>
    </row>
    <row r="580" spans="2:5" x14ac:dyDescent="0.15">
      <c r="B580" s="62">
        <v>40955</v>
      </c>
      <c r="C580" s="63">
        <v>0</v>
      </c>
      <c r="D580" s="60">
        <v>4.2699999999999996</v>
      </c>
      <c r="E580" s="60">
        <f t="shared" si="11"/>
        <v>2012</v>
      </c>
    </row>
    <row r="581" spans="2:5" x14ac:dyDescent="0.15">
      <c r="B581" s="62">
        <v>40956</v>
      </c>
      <c r="C581" s="63">
        <v>0</v>
      </c>
      <c r="D581" s="60">
        <v>4.41</v>
      </c>
      <c r="E581" s="60">
        <f t="shared" si="11"/>
        <v>2012</v>
      </c>
    </row>
    <row r="582" spans="2:5" x14ac:dyDescent="0.15">
      <c r="B582" s="62">
        <v>40957</v>
      </c>
      <c r="C582" s="63">
        <v>0</v>
      </c>
      <c r="D582" s="60">
        <v>4.22</v>
      </c>
      <c r="E582" s="60">
        <f t="shared" si="11"/>
        <v>2012</v>
      </c>
    </row>
    <row r="583" spans="2:5" x14ac:dyDescent="0.15">
      <c r="B583" s="62">
        <v>40958</v>
      </c>
      <c r="C583" s="63">
        <v>0</v>
      </c>
      <c r="D583" s="60">
        <v>4.3899999999999997</v>
      </c>
      <c r="E583" s="60">
        <f t="shared" si="11"/>
        <v>2012</v>
      </c>
    </row>
    <row r="584" spans="2:5" x14ac:dyDescent="0.15">
      <c r="B584" s="62">
        <v>40959</v>
      </c>
      <c r="C584" s="63">
        <v>0</v>
      </c>
      <c r="D584" s="60">
        <v>4.3600000000000003</v>
      </c>
      <c r="E584" s="60">
        <f t="shared" si="11"/>
        <v>2012</v>
      </c>
    </row>
    <row r="585" spans="2:5" x14ac:dyDescent="0.15">
      <c r="B585" s="62">
        <v>40960</v>
      </c>
      <c r="C585" s="63">
        <v>0</v>
      </c>
      <c r="D585" s="60">
        <v>4.2699999999999996</v>
      </c>
      <c r="E585" s="60">
        <f t="shared" si="11"/>
        <v>2012</v>
      </c>
    </row>
    <row r="586" spans="2:5" x14ac:dyDescent="0.15">
      <c r="B586" s="62">
        <v>40961</v>
      </c>
      <c r="C586" s="63">
        <v>0</v>
      </c>
      <c r="D586" s="60">
        <v>4.42</v>
      </c>
      <c r="E586" s="60">
        <f t="shared" si="11"/>
        <v>2012</v>
      </c>
    </row>
    <row r="587" spans="2:5" x14ac:dyDescent="0.15">
      <c r="B587" s="62">
        <v>40962</v>
      </c>
      <c r="C587" s="63">
        <v>0</v>
      </c>
      <c r="D587" s="60">
        <v>5.01</v>
      </c>
      <c r="E587" s="60">
        <f t="shared" si="11"/>
        <v>2012</v>
      </c>
    </row>
    <row r="588" spans="2:5" x14ac:dyDescent="0.15">
      <c r="B588" s="62">
        <v>40963</v>
      </c>
      <c r="C588" s="63">
        <v>0</v>
      </c>
      <c r="D588" s="60">
        <v>5.03</v>
      </c>
      <c r="E588" s="60">
        <f t="shared" si="11"/>
        <v>2012</v>
      </c>
    </row>
    <row r="589" spans="2:5" x14ac:dyDescent="0.15">
      <c r="B589" s="62">
        <v>40964</v>
      </c>
      <c r="C589" s="63">
        <v>0</v>
      </c>
      <c r="D589" s="60">
        <v>4.7699999999999996</v>
      </c>
      <c r="E589" s="60">
        <f t="shared" si="11"/>
        <v>2012</v>
      </c>
    </row>
    <row r="590" spans="2:5" x14ac:dyDescent="0.15">
      <c r="B590" s="62">
        <v>40965</v>
      </c>
      <c r="C590" s="63">
        <v>0</v>
      </c>
      <c r="D590" s="60">
        <v>4.92</v>
      </c>
      <c r="E590" s="60">
        <f t="shared" si="11"/>
        <v>2012</v>
      </c>
    </row>
    <row r="591" spans="2:5" x14ac:dyDescent="0.15">
      <c r="B591" s="62">
        <v>40966</v>
      </c>
      <c r="C591" s="63">
        <v>0</v>
      </c>
      <c r="D591" s="60">
        <v>4.96</v>
      </c>
      <c r="E591" s="60">
        <f t="shared" si="11"/>
        <v>2012</v>
      </c>
    </row>
    <row r="592" spans="2:5" x14ac:dyDescent="0.15">
      <c r="B592" s="62">
        <v>40967</v>
      </c>
      <c r="C592" s="63">
        <v>0</v>
      </c>
      <c r="D592" s="60">
        <v>4.87</v>
      </c>
      <c r="E592" s="60">
        <f t="shared" si="11"/>
        <v>2012</v>
      </c>
    </row>
    <row r="593" spans="2:5" x14ac:dyDescent="0.15">
      <c r="B593" s="62">
        <v>40968</v>
      </c>
      <c r="C593" s="63">
        <v>0</v>
      </c>
      <c r="D593" s="60">
        <v>4.8600000000000003</v>
      </c>
      <c r="E593" s="60">
        <f t="shared" si="11"/>
        <v>2012</v>
      </c>
    </row>
    <row r="594" spans="2:5" x14ac:dyDescent="0.15">
      <c r="B594" s="62">
        <v>40969</v>
      </c>
      <c r="C594" s="63">
        <v>0</v>
      </c>
      <c r="D594" s="60">
        <v>4.92</v>
      </c>
      <c r="E594" s="60">
        <f t="shared" si="11"/>
        <v>2012</v>
      </c>
    </row>
    <row r="595" spans="2:5" x14ac:dyDescent="0.15">
      <c r="B595" s="62">
        <v>40970</v>
      </c>
      <c r="C595" s="63">
        <v>0</v>
      </c>
      <c r="D595" s="60">
        <v>4.7</v>
      </c>
      <c r="E595" s="60">
        <f t="shared" si="11"/>
        <v>2012</v>
      </c>
    </row>
    <row r="596" spans="2:5" x14ac:dyDescent="0.15">
      <c r="B596" s="62">
        <v>40971</v>
      </c>
      <c r="C596" s="63">
        <v>0</v>
      </c>
      <c r="D596" s="60">
        <v>4.6100000000000003</v>
      </c>
      <c r="E596" s="60">
        <f t="shared" si="11"/>
        <v>2012</v>
      </c>
    </row>
    <row r="597" spans="2:5" x14ac:dyDescent="0.15">
      <c r="B597" s="62">
        <v>40972</v>
      </c>
      <c r="C597" s="63">
        <v>0</v>
      </c>
      <c r="D597" s="60">
        <v>4.82</v>
      </c>
      <c r="E597" s="60">
        <f t="shared" si="11"/>
        <v>2012</v>
      </c>
    </row>
    <row r="598" spans="2:5" x14ac:dyDescent="0.15">
      <c r="B598" s="62">
        <v>40973</v>
      </c>
      <c r="C598" s="63">
        <v>0</v>
      </c>
      <c r="D598" s="60">
        <v>4.9800000000000004</v>
      </c>
      <c r="E598" s="60">
        <f t="shared" si="11"/>
        <v>2012</v>
      </c>
    </row>
    <row r="599" spans="2:5" x14ac:dyDescent="0.15">
      <c r="B599" s="62">
        <v>40974</v>
      </c>
      <c r="C599" s="63">
        <v>0</v>
      </c>
      <c r="D599" s="60">
        <v>4.99</v>
      </c>
      <c r="E599" s="60">
        <f t="shared" si="11"/>
        <v>2012</v>
      </c>
    </row>
    <row r="600" spans="2:5" x14ac:dyDescent="0.15">
      <c r="B600" s="62">
        <v>40975</v>
      </c>
      <c r="C600" s="63">
        <v>0</v>
      </c>
      <c r="D600" s="60">
        <v>4.9400000000000004</v>
      </c>
      <c r="E600" s="60">
        <f t="shared" si="11"/>
        <v>2012</v>
      </c>
    </row>
    <row r="601" spans="2:5" x14ac:dyDescent="0.15">
      <c r="B601" s="62">
        <v>40976</v>
      </c>
      <c r="C601" s="63">
        <v>0</v>
      </c>
      <c r="D601" s="60">
        <v>4.93</v>
      </c>
      <c r="E601" s="60">
        <f t="shared" si="11"/>
        <v>2012</v>
      </c>
    </row>
    <row r="602" spans="2:5" x14ac:dyDescent="0.15">
      <c r="B602" s="62">
        <v>40977</v>
      </c>
      <c r="C602" s="63">
        <v>0</v>
      </c>
      <c r="D602" s="60">
        <v>4.8600000000000003</v>
      </c>
      <c r="E602" s="60">
        <f t="shared" si="11"/>
        <v>2012</v>
      </c>
    </row>
    <row r="603" spans="2:5" x14ac:dyDescent="0.15">
      <c r="B603" s="62">
        <v>40978</v>
      </c>
      <c r="C603" s="63">
        <v>0</v>
      </c>
      <c r="D603" s="60">
        <v>4.83</v>
      </c>
      <c r="E603" s="60">
        <f t="shared" si="11"/>
        <v>2012</v>
      </c>
    </row>
    <row r="604" spans="2:5" x14ac:dyDescent="0.15">
      <c r="B604" s="62">
        <v>40979</v>
      </c>
      <c r="C604" s="63">
        <v>0</v>
      </c>
      <c r="D604" s="60">
        <v>4.91</v>
      </c>
      <c r="E604" s="60">
        <f t="shared" si="11"/>
        <v>2012</v>
      </c>
    </row>
    <row r="605" spans="2:5" x14ac:dyDescent="0.15">
      <c r="B605" s="62">
        <v>40980</v>
      </c>
      <c r="C605" s="63">
        <v>0</v>
      </c>
      <c r="D605" s="60">
        <v>4.8899999999999997</v>
      </c>
      <c r="E605" s="60">
        <f t="shared" si="11"/>
        <v>2012</v>
      </c>
    </row>
    <row r="606" spans="2:5" x14ac:dyDescent="0.15">
      <c r="B606" s="62">
        <v>40981</v>
      </c>
      <c r="C606" s="63">
        <v>0</v>
      </c>
      <c r="D606" s="60">
        <v>5.27</v>
      </c>
      <c r="E606" s="60">
        <f t="shared" si="11"/>
        <v>2012</v>
      </c>
    </row>
    <row r="607" spans="2:5" x14ac:dyDescent="0.15">
      <c r="B607" s="62">
        <v>40982</v>
      </c>
      <c r="C607" s="63">
        <v>0</v>
      </c>
      <c r="D607" s="60">
        <v>5.38</v>
      </c>
      <c r="E607" s="60">
        <f t="shared" si="11"/>
        <v>2012</v>
      </c>
    </row>
    <row r="608" spans="2:5" x14ac:dyDescent="0.15">
      <c r="B608" s="62">
        <v>40983</v>
      </c>
      <c r="C608" s="63">
        <v>0</v>
      </c>
      <c r="D608" s="60">
        <v>5.33</v>
      </c>
      <c r="E608" s="60">
        <f t="shared" si="11"/>
        <v>2012</v>
      </c>
    </row>
    <row r="609" spans="2:5" x14ac:dyDescent="0.15">
      <c r="B609" s="62">
        <v>40984</v>
      </c>
      <c r="C609" s="63">
        <v>0</v>
      </c>
      <c r="D609" s="60">
        <v>5.34</v>
      </c>
      <c r="E609" s="60">
        <f t="shared" si="11"/>
        <v>2012</v>
      </c>
    </row>
    <row r="610" spans="2:5" x14ac:dyDescent="0.15">
      <c r="B610" s="62">
        <v>40985</v>
      </c>
      <c r="C610" s="63">
        <v>0</v>
      </c>
      <c r="D610" s="60">
        <v>5.22</v>
      </c>
      <c r="E610" s="60">
        <f t="shared" si="11"/>
        <v>2012</v>
      </c>
    </row>
    <row r="611" spans="2:5" x14ac:dyDescent="0.15">
      <c r="B611" s="62">
        <v>40986</v>
      </c>
      <c r="C611" s="63">
        <v>0</v>
      </c>
      <c r="D611" s="60">
        <v>5.28</v>
      </c>
      <c r="E611" s="60">
        <f t="shared" si="11"/>
        <v>2012</v>
      </c>
    </row>
    <row r="612" spans="2:5" x14ac:dyDescent="0.15">
      <c r="B612" s="62">
        <v>40987</v>
      </c>
      <c r="C612" s="63">
        <v>0</v>
      </c>
      <c r="D612" s="60">
        <v>4.6900000000000004</v>
      </c>
      <c r="E612" s="60">
        <f t="shared" si="11"/>
        <v>2012</v>
      </c>
    </row>
    <row r="613" spans="2:5" x14ac:dyDescent="0.15">
      <c r="B613" s="62">
        <v>40988</v>
      </c>
      <c r="C613" s="63">
        <v>0</v>
      </c>
      <c r="D613" s="60">
        <v>4.84</v>
      </c>
      <c r="E613" s="60">
        <f t="shared" si="11"/>
        <v>2012</v>
      </c>
    </row>
    <row r="614" spans="2:5" x14ac:dyDescent="0.15">
      <c r="B614" s="62">
        <v>40989</v>
      </c>
      <c r="C614" s="63">
        <v>0</v>
      </c>
      <c r="D614" s="60">
        <v>4.8099999999999996</v>
      </c>
      <c r="E614" s="60">
        <f t="shared" si="11"/>
        <v>2012</v>
      </c>
    </row>
    <row r="615" spans="2:5" x14ac:dyDescent="0.15">
      <c r="B615" s="62">
        <v>40990</v>
      </c>
      <c r="C615" s="63">
        <v>0</v>
      </c>
      <c r="D615" s="60">
        <v>4.7</v>
      </c>
      <c r="E615" s="60">
        <f t="shared" si="11"/>
        <v>2012</v>
      </c>
    </row>
    <row r="616" spans="2:5" x14ac:dyDescent="0.15">
      <c r="B616" s="62">
        <v>40991</v>
      </c>
      <c r="C616" s="63">
        <v>0</v>
      </c>
      <c r="D616" s="60">
        <v>4.6900000000000004</v>
      </c>
      <c r="E616" s="60">
        <f t="shared" si="11"/>
        <v>2012</v>
      </c>
    </row>
    <row r="617" spans="2:5" x14ac:dyDescent="0.15">
      <c r="B617" s="62">
        <v>40992</v>
      </c>
      <c r="C617" s="63">
        <v>0</v>
      </c>
      <c r="D617" s="60">
        <v>4.68</v>
      </c>
      <c r="E617" s="60">
        <f t="shared" si="11"/>
        <v>2012</v>
      </c>
    </row>
    <row r="618" spans="2:5" x14ac:dyDescent="0.15">
      <c r="B618" s="62">
        <v>40993</v>
      </c>
      <c r="C618" s="63">
        <v>0</v>
      </c>
      <c r="D618" s="60">
        <v>4.55</v>
      </c>
      <c r="E618" s="60">
        <f t="shared" si="11"/>
        <v>2012</v>
      </c>
    </row>
    <row r="619" spans="2:5" x14ac:dyDescent="0.15">
      <c r="B619" s="62">
        <v>40994</v>
      </c>
      <c r="C619" s="63">
        <v>0</v>
      </c>
      <c r="D619" s="60">
        <v>4.62</v>
      </c>
      <c r="E619" s="60">
        <f t="shared" si="11"/>
        <v>2012</v>
      </c>
    </row>
    <row r="620" spans="2:5" x14ac:dyDescent="0.15">
      <c r="B620" s="62">
        <v>40995</v>
      </c>
      <c r="C620" s="63">
        <v>0</v>
      </c>
      <c r="D620" s="60">
        <v>4.8099999999999996</v>
      </c>
      <c r="E620" s="60">
        <f t="shared" si="11"/>
        <v>2012</v>
      </c>
    </row>
    <row r="621" spans="2:5" x14ac:dyDescent="0.15">
      <c r="B621" s="62">
        <v>40996</v>
      </c>
      <c r="C621" s="63">
        <v>0</v>
      </c>
      <c r="D621" s="60">
        <v>4.79</v>
      </c>
      <c r="E621" s="60">
        <f t="shared" si="11"/>
        <v>2012</v>
      </c>
    </row>
    <row r="622" spans="2:5" x14ac:dyDescent="0.15">
      <c r="B622" s="62">
        <v>40997</v>
      </c>
      <c r="C622" s="63">
        <v>0</v>
      </c>
      <c r="D622" s="60">
        <v>4.8099999999999996</v>
      </c>
      <c r="E622" s="60">
        <f t="shared" si="11"/>
        <v>2012</v>
      </c>
    </row>
    <row r="623" spans="2:5" x14ac:dyDescent="0.15">
      <c r="B623" s="62">
        <v>40998</v>
      </c>
      <c r="C623" s="63">
        <v>0</v>
      </c>
      <c r="D623" s="60">
        <v>4.8600000000000003</v>
      </c>
      <c r="E623" s="60">
        <f t="shared" si="11"/>
        <v>2012</v>
      </c>
    </row>
    <row r="624" spans="2:5" x14ac:dyDescent="0.15">
      <c r="B624" s="62">
        <v>40999</v>
      </c>
      <c r="C624" s="63">
        <v>0</v>
      </c>
      <c r="D624" s="60">
        <v>4.91</v>
      </c>
      <c r="E624" s="60">
        <f t="shared" si="11"/>
        <v>2012</v>
      </c>
    </row>
    <row r="625" spans="2:5" x14ac:dyDescent="0.15">
      <c r="B625" s="62">
        <v>41000</v>
      </c>
      <c r="C625" s="63">
        <v>0</v>
      </c>
      <c r="D625" s="60">
        <v>4.83</v>
      </c>
      <c r="E625" s="60">
        <f t="shared" si="11"/>
        <v>2012</v>
      </c>
    </row>
    <row r="626" spans="2:5" x14ac:dyDescent="0.15">
      <c r="B626" s="62">
        <v>41001</v>
      </c>
      <c r="C626" s="63">
        <v>0</v>
      </c>
      <c r="D626" s="60">
        <v>4.97</v>
      </c>
      <c r="E626" s="60">
        <f t="shared" si="11"/>
        <v>2012</v>
      </c>
    </row>
    <row r="627" spans="2:5" x14ac:dyDescent="0.15">
      <c r="B627" s="62">
        <v>41002</v>
      </c>
      <c r="C627" s="63">
        <v>0</v>
      </c>
      <c r="D627" s="60">
        <v>4.95</v>
      </c>
      <c r="E627" s="60">
        <f t="shared" si="11"/>
        <v>2012</v>
      </c>
    </row>
    <row r="628" spans="2:5" x14ac:dyDescent="0.15">
      <c r="B628" s="62">
        <v>41003</v>
      </c>
      <c r="C628" s="63">
        <v>0</v>
      </c>
      <c r="D628" s="60">
        <v>4.91</v>
      </c>
      <c r="E628" s="60">
        <f t="shared" si="11"/>
        <v>2012</v>
      </c>
    </row>
    <row r="629" spans="2:5" x14ac:dyDescent="0.15">
      <c r="B629" s="62">
        <v>41004</v>
      </c>
      <c r="C629" s="63">
        <v>0</v>
      </c>
      <c r="D629" s="60">
        <v>4.92</v>
      </c>
      <c r="E629" s="60">
        <f t="shared" si="11"/>
        <v>2012</v>
      </c>
    </row>
    <row r="630" spans="2:5" x14ac:dyDescent="0.15">
      <c r="B630" s="62">
        <v>41005</v>
      </c>
      <c r="C630" s="63">
        <v>0</v>
      </c>
      <c r="D630" s="60">
        <v>4.95</v>
      </c>
      <c r="E630" s="60">
        <f t="shared" si="11"/>
        <v>2012</v>
      </c>
    </row>
    <row r="631" spans="2:5" x14ac:dyDescent="0.15">
      <c r="B631" s="62">
        <v>41006</v>
      </c>
      <c r="C631" s="63">
        <v>0</v>
      </c>
      <c r="D631" s="60">
        <v>4.6900000000000004</v>
      </c>
      <c r="E631" s="60">
        <f t="shared" si="11"/>
        <v>2012</v>
      </c>
    </row>
    <row r="632" spans="2:5" x14ac:dyDescent="0.15">
      <c r="B632" s="62">
        <v>41007</v>
      </c>
      <c r="C632" s="63">
        <v>0</v>
      </c>
      <c r="D632" s="60">
        <v>4.79</v>
      </c>
      <c r="E632" s="60">
        <f t="shared" si="11"/>
        <v>2012</v>
      </c>
    </row>
    <row r="633" spans="2:5" x14ac:dyDescent="0.15">
      <c r="B633" s="62">
        <v>41008</v>
      </c>
      <c r="C633" s="63">
        <v>0</v>
      </c>
      <c r="D633" s="60">
        <v>4.87</v>
      </c>
      <c r="E633" s="60">
        <f t="shared" si="11"/>
        <v>2012</v>
      </c>
    </row>
    <row r="634" spans="2:5" x14ac:dyDescent="0.15">
      <c r="B634" s="62">
        <v>41009</v>
      </c>
      <c r="C634" s="63">
        <v>0</v>
      </c>
      <c r="D634" s="60">
        <v>4.84</v>
      </c>
      <c r="E634" s="60">
        <f t="shared" si="11"/>
        <v>2012</v>
      </c>
    </row>
    <row r="635" spans="2:5" x14ac:dyDescent="0.15">
      <c r="B635" s="62">
        <v>41010</v>
      </c>
      <c r="C635" s="63">
        <v>0</v>
      </c>
      <c r="D635" s="60">
        <v>4.93</v>
      </c>
      <c r="E635" s="60">
        <f t="shared" si="11"/>
        <v>2012</v>
      </c>
    </row>
    <row r="636" spans="2:5" x14ac:dyDescent="0.15">
      <c r="B636" s="62">
        <v>41011</v>
      </c>
      <c r="C636" s="63">
        <v>0</v>
      </c>
      <c r="D636" s="60">
        <v>4.92</v>
      </c>
      <c r="E636" s="60">
        <f t="shared" si="11"/>
        <v>2012</v>
      </c>
    </row>
    <row r="637" spans="2:5" x14ac:dyDescent="0.15">
      <c r="B637" s="62">
        <v>41012</v>
      </c>
      <c r="C637" s="63">
        <v>0</v>
      </c>
      <c r="D637" s="60">
        <v>4.9400000000000004</v>
      </c>
      <c r="E637" s="60">
        <f t="shared" si="11"/>
        <v>2012</v>
      </c>
    </row>
    <row r="638" spans="2:5" x14ac:dyDescent="0.15">
      <c r="B638" s="62">
        <v>41013</v>
      </c>
      <c r="C638" s="63">
        <v>0</v>
      </c>
      <c r="D638" s="60">
        <v>4.96</v>
      </c>
      <c r="E638" s="60">
        <f t="shared" si="11"/>
        <v>2012</v>
      </c>
    </row>
    <row r="639" spans="2:5" x14ac:dyDescent="0.15">
      <c r="B639" s="62">
        <v>41014</v>
      </c>
      <c r="C639" s="63">
        <v>0</v>
      </c>
      <c r="D639" s="60">
        <v>4.97</v>
      </c>
      <c r="E639" s="60">
        <f t="shared" si="11"/>
        <v>2012</v>
      </c>
    </row>
    <row r="640" spans="2:5" x14ac:dyDescent="0.15">
      <c r="B640" s="62">
        <v>41015</v>
      </c>
      <c r="C640" s="63">
        <v>0</v>
      </c>
      <c r="D640" s="60">
        <v>4.93</v>
      </c>
      <c r="E640" s="60">
        <f t="shared" si="11"/>
        <v>2012</v>
      </c>
    </row>
    <row r="641" spans="2:5" x14ac:dyDescent="0.15">
      <c r="B641" s="62">
        <v>41016</v>
      </c>
      <c r="C641" s="63">
        <v>0</v>
      </c>
      <c r="D641" s="60">
        <v>4.9800000000000004</v>
      </c>
      <c r="E641" s="60">
        <f t="shared" si="11"/>
        <v>2012</v>
      </c>
    </row>
    <row r="642" spans="2:5" x14ac:dyDescent="0.15">
      <c r="B642" s="62">
        <v>41017</v>
      </c>
      <c r="C642" s="63">
        <v>0</v>
      </c>
      <c r="D642" s="60">
        <v>5.12</v>
      </c>
      <c r="E642" s="60">
        <f t="shared" si="11"/>
        <v>2012</v>
      </c>
    </row>
    <row r="643" spans="2:5" x14ac:dyDescent="0.15">
      <c r="B643" s="62">
        <v>41018</v>
      </c>
      <c r="C643" s="63">
        <v>0</v>
      </c>
      <c r="D643" s="60">
        <v>5.14</v>
      </c>
      <c r="E643" s="60">
        <f t="shared" ref="E643:E706" si="12">YEAR(B643)</f>
        <v>2012</v>
      </c>
    </row>
    <row r="644" spans="2:5" x14ac:dyDescent="0.15">
      <c r="B644" s="62">
        <v>41019</v>
      </c>
      <c r="C644" s="63">
        <v>0</v>
      </c>
      <c r="D644" s="60">
        <v>5.35</v>
      </c>
      <c r="E644" s="60">
        <f t="shared" si="12"/>
        <v>2012</v>
      </c>
    </row>
    <row r="645" spans="2:5" x14ac:dyDescent="0.15">
      <c r="B645" s="62">
        <v>41020</v>
      </c>
      <c r="C645" s="63">
        <v>0</v>
      </c>
      <c r="D645" s="60">
        <v>5.26</v>
      </c>
      <c r="E645" s="60">
        <f t="shared" si="12"/>
        <v>2012</v>
      </c>
    </row>
    <row r="646" spans="2:5" x14ac:dyDescent="0.15">
      <c r="B646" s="62">
        <v>41021</v>
      </c>
      <c r="C646" s="63">
        <v>0</v>
      </c>
      <c r="D646" s="60">
        <v>5.2</v>
      </c>
      <c r="E646" s="60">
        <f t="shared" si="12"/>
        <v>2012</v>
      </c>
    </row>
    <row r="647" spans="2:5" x14ac:dyDescent="0.15">
      <c r="B647" s="62">
        <v>41022</v>
      </c>
      <c r="C647" s="63">
        <v>0</v>
      </c>
      <c r="D647" s="60">
        <v>4.96</v>
      </c>
      <c r="E647" s="60">
        <f t="shared" si="12"/>
        <v>2012</v>
      </c>
    </row>
    <row r="648" spans="2:5" x14ac:dyDescent="0.15">
      <c r="B648" s="62">
        <v>41023</v>
      </c>
      <c r="C648" s="63">
        <v>0</v>
      </c>
      <c r="D648" s="60">
        <v>5.0999999999999996</v>
      </c>
      <c r="E648" s="60">
        <f t="shared" si="12"/>
        <v>2012</v>
      </c>
    </row>
    <row r="649" spans="2:5" x14ac:dyDescent="0.15">
      <c r="B649" s="62">
        <v>41024</v>
      </c>
      <c r="C649" s="63">
        <v>0</v>
      </c>
      <c r="D649" s="60">
        <v>5.13</v>
      </c>
      <c r="E649" s="60">
        <f t="shared" si="12"/>
        <v>2012</v>
      </c>
    </row>
    <row r="650" spans="2:5" x14ac:dyDescent="0.15">
      <c r="B650" s="62">
        <v>41025</v>
      </c>
      <c r="C650" s="63">
        <v>0</v>
      </c>
      <c r="D650" s="60">
        <v>5.0999999999999996</v>
      </c>
      <c r="E650" s="60">
        <f t="shared" si="12"/>
        <v>2012</v>
      </c>
    </row>
    <row r="651" spans="2:5" x14ac:dyDescent="0.15">
      <c r="B651" s="62">
        <v>41026</v>
      </c>
      <c r="C651" s="63">
        <v>0</v>
      </c>
      <c r="D651" s="60">
        <v>5.1100000000000003</v>
      </c>
      <c r="E651" s="60">
        <f t="shared" si="12"/>
        <v>2012</v>
      </c>
    </row>
    <row r="652" spans="2:5" x14ac:dyDescent="0.15">
      <c r="B652" s="62">
        <v>41027</v>
      </c>
      <c r="C652" s="63">
        <v>0</v>
      </c>
      <c r="D652" s="60">
        <v>4.9800000000000004</v>
      </c>
      <c r="E652" s="60">
        <f t="shared" si="12"/>
        <v>2012</v>
      </c>
    </row>
    <row r="653" spans="2:5" x14ac:dyDescent="0.15">
      <c r="B653" s="62">
        <v>41028</v>
      </c>
      <c r="C653" s="63">
        <v>0</v>
      </c>
      <c r="D653" s="60">
        <v>4.9000000000000004</v>
      </c>
      <c r="E653" s="60">
        <f t="shared" si="12"/>
        <v>2012</v>
      </c>
    </row>
    <row r="654" spans="2:5" x14ac:dyDescent="0.15">
      <c r="B654" s="62">
        <v>41029</v>
      </c>
      <c r="C654" s="63">
        <v>0</v>
      </c>
      <c r="D654" s="60">
        <v>4.95</v>
      </c>
      <c r="E654" s="60">
        <f t="shared" si="12"/>
        <v>2012</v>
      </c>
    </row>
    <row r="655" spans="2:5" x14ac:dyDescent="0.15">
      <c r="B655" s="62">
        <v>41030</v>
      </c>
      <c r="C655" s="63">
        <v>0</v>
      </c>
      <c r="D655" s="60">
        <v>5</v>
      </c>
      <c r="E655" s="60">
        <f t="shared" si="12"/>
        <v>2012</v>
      </c>
    </row>
    <row r="656" spans="2:5" x14ac:dyDescent="0.15">
      <c r="B656" s="62">
        <v>41031</v>
      </c>
      <c r="C656" s="63">
        <v>0</v>
      </c>
      <c r="D656" s="60">
        <v>5.07</v>
      </c>
      <c r="E656" s="60">
        <f t="shared" si="12"/>
        <v>2012</v>
      </c>
    </row>
    <row r="657" spans="2:5" x14ac:dyDescent="0.15">
      <c r="B657" s="62">
        <v>41032</v>
      </c>
      <c r="C657" s="63">
        <v>0</v>
      </c>
      <c r="D657" s="60">
        <v>5.13</v>
      </c>
      <c r="E657" s="60">
        <f t="shared" si="12"/>
        <v>2012</v>
      </c>
    </row>
    <row r="658" spans="2:5" x14ac:dyDescent="0.15">
      <c r="B658" s="62">
        <v>41033</v>
      </c>
      <c r="C658" s="63">
        <v>0</v>
      </c>
      <c r="D658" s="60">
        <v>5.07</v>
      </c>
      <c r="E658" s="60">
        <f t="shared" si="12"/>
        <v>2012</v>
      </c>
    </row>
    <row r="659" spans="2:5" x14ac:dyDescent="0.15">
      <c r="B659" s="62">
        <v>41034</v>
      </c>
      <c r="C659" s="63">
        <v>0</v>
      </c>
      <c r="D659" s="60">
        <v>5.08</v>
      </c>
      <c r="E659" s="60">
        <f t="shared" si="12"/>
        <v>2012</v>
      </c>
    </row>
    <row r="660" spans="2:5" x14ac:dyDescent="0.15">
      <c r="B660" s="62">
        <v>41035</v>
      </c>
      <c r="C660" s="63">
        <v>0</v>
      </c>
      <c r="D660" s="60">
        <v>5.05</v>
      </c>
      <c r="E660" s="60">
        <f t="shared" si="12"/>
        <v>2012</v>
      </c>
    </row>
    <row r="661" spans="2:5" x14ac:dyDescent="0.15">
      <c r="B661" s="62">
        <v>41036</v>
      </c>
      <c r="C661" s="63">
        <v>0</v>
      </c>
      <c r="D661" s="60">
        <v>5.0599999999999996</v>
      </c>
      <c r="E661" s="60">
        <f t="shared" si="12"/>
        <v>2012</v>
      </c>
    </row>
    <row r="662" spans="2:5" x14ac:dyDescent="0.15">
      <c r="B662" s="62">
        <v>41037</v>
      </c>
      <c r="C662" s="63">
        <v>0</v>
      </c>
      <c r="D662" s="60">
        <v>5.05</v>
      </c>
      <c r="E662" s="60">
        <f t="shared" si="12"/>
        <v>2012</v>
      </c>
    </row>
    <row r="663" spans="2:5" x14ac:dyDescent="0.15">
      <c r="B663" s="62">
        <v>41038</v>
      </c>
      <c r="C663" s="63">
        <v>0</v>
      </c>
      <c r="D663" s="60">
        <v>5.04</v>
      </c>
      <c r="E663" s="60">
        <f t="shared" si="12"/>
        <v>2012</v>
      </c>
    </row>
    <row r="664" spans="2:5" x14ac:dyDescent="0.15">
      <c r="B664" s="62">
        <v>41039</v>
      </c>
      <c r="C664" s="63">
        <v>0</v>
      </c>
      <c r="D664" s="60">
        <v>4.8499999999999996</v>
      </c>
      <c r="E664" s="60">
        <f t="shared" si="12"/>
        <v>2012</v>
      </c>
    </row>
    <row r="665" spans="2:5" x14ac:dyDescent="0.15">
      <c r="B665" s="62">
        <v>41040</v>
      </c>
      <c r="C665" s="63">
        <v>0</v>
      </c>
      <c r="D665" s="60">
        <v>4.96</v>
      </c>
      <c r="E665" s="60">
        <f t="shared" si="12"/>
        <v>2012</v>
      </c>
    </row>
    <row r="666" spans="2:5" x14ac:dyDescent="0.15">
      <c r="B666" s="62">
        <v>41041</v>
      </c>
      <c r="C666" s="63">
        <v>0</v>
      </c>
      <c r="D666" s="60">
        <v>4.95</v>
      </c>
      <c r="E666" s="60">
        <f t="shared" si="12"/>
        <v>2012</v>
      </c>
    </row>
    <row r="667" spans="2:5" x14ac:dyDescent="0.15">
      <c r="B667" s="62">
        <v>41042</v>
      </c>
      <c r="C667" s="63">
        <v>0</v>
      </c>
      <c r="D667" s="60">
        <v>4.93</v>
      </c>
      <c r="E667" s="60">
        <f t="shared" si="12"/>
        <v>2012</v>
      </c>
    </row>
    <row r="668" spans="2:5" x14ac:dyDescent="0.15">
      <c r="B668" s="62">
        <v>41043</v>
      </c>
      <c r="C668" s="63">
        <v>0</v>
      </c>
      <c r="D668" s="60">
        <v>5.01</v>
      </c>
      <c r="E668" s="60">
        <f t="shared" si="12"/>
        <v>2012</v>
      </c>
    </row>
    <row r="669" spans="2:5" x14ac:dyDescent="0.15">
      <c r="B669" s="62">
        <v>41044</v>
      </c>
      <c r="C669" s="63">
        <v>0</v>
      </c>
      <c r="D669" s="60">
        <v>5.03</v>
      </c>
      <c r="E669" s="60">
        <f t="shared" si="12"/>
        <v>2012</v>
      </c>
    </row>
    <row r="670" spans="2:5" x14ac:dyDescent="0.15">
      <c r="B670" s="62">
        <v>41045</v>
      </c>
      <c r="C670" s="63">
        <v>0</v>
      </c>
      <c r="D670" s="60">
        <v>5.09</v>
      </c>
      <c r="E670" s="60">
        <f t="shared" si="12"/>
        <v>2012</v>
      </c>
    </row>
    <row r="671" spans="2:5" x14ac:dyDescent="0.15">
      <c r="B671" s="62">
        <v>41046</v>
      </c>
      <c r="C671" s="63">
        <v>0</v>
      </c>
      <c r="D671" s="60">
        <v>5.0999999999999996</v>
      </c>
      <c r="E671" s="60">
        <f t="shared" si="12"/>
        <v>2012</v>
      </c>
    </row>
    <row r="672" spans="2:5" x14ac:dyDescent="0.15">
      <c r="B672" s="62">
        <v>41047</v>
      </c>
      <c r="C672" s="63">
        <v>0</v>
      </c>
      <c r="D672" s="60">
        <v>5.12</v>
      </c>
      <c r="E672" s="60">
        <f t="shared" si="12"/>
        <v>2012</v>
      </c>
    </row>
    <row r="673" spans="2:5" x14ac:dyDescent="0.15">
      <c r="B673" s="62">
        <v>41048</v>
      </c>
      <c r="C673" s="63">
        <v>0</v>
      </c>
      <c r="D673" s="60">
        <v>5.0999999999999996</v>
      </c>
      <c r="E673" s="60">
        <f t="shared" si="12"/>
        <v>2012</v>
      </c>
    </row>
    <row r="674" spans="2:5" x14ac:dyDescent="0.15">
      <c r="B674" s="62">
        <v>41049</v>
      </c>
      <c r="C674" s="63">
        <v>0</v>
      </c>
      <c r="D674" s="60">
        <v>5.09</v>
      </c>
      <c r="E674" s="60">
        <f t="shared" si="12"/>
        <v>2012</v>
      </c>
    </row>
    <row r="675" spans="2:5" x14ac:dyDescent="0.15">
      <c r="B675" s="62">
        <v>41050</v>
      </c>
      <c r="C675" s="63">
        <v>0</v>
      </c>
      <c r="D675" s="60">
        <v>5.0999999999999996</v>
      </c>
      <c r="E675" s="60">
        <f t="shared" si="12"/>
        <v>2012</v>
      </c>
    </row>
    <row r="676" spans="2:5" x14ac:dyDescent="0.15">
      <c r="B676" s="62">
        <v>41051</v>
      </c>
      <c r="C676" s="63">
        <v>0</v>
      </c>
      <c r="D676" s="60">
        <v>5.0999999999999996</v>
      </c>
      <c r="E676" s="60">
        <f t="shared" si="12"/>
        <v>2012</v>
      </c>
    </row>
    <row r="677" spans="2:5" x14ac:dyDescent="0.15">
      <c r="B677" s="62">
        <v>41052</v>
      </c>
      <c r="C677" s="63">
        <v>0</v>
      </c>
      <c r="D677" s="60">
        <v>5.14</v>
      </c>
      <c r="E677" s="60">
        <f t="shared" si="12"/>
        <v>2012</v>
      </c>
    </row>
    <row r="678" spans="2:5" x14ac:dyDescent="0.15">
      <c r="B678" s="62">
        <v>41053</v>
      </c>
      <c r="C678" s="63">
        <v>0</v>
      </c>
      <c r="D678" s="60">
        <v>5.12</v>
      </c>
      <c r="E678" s="60">
        <f t="shared" si="12"/>
        <v>2012</v>
      </c>
    </row>
    <row r="679" spans="2:5" x14ac:dyDescent="0.15">
      <c r="B679" s="62">
        <v>41054</v>
      </c>
      <c r="C679" s="63">
        <v>0</v>
      </c>
      <c r="D679" s="60">
        <v>5.15</v>
      </c>
      <c r="E679" s="60">
        <f t="shared" si="12"/>
        <v>2012</v>
      </c>
    </row>
    <row r="680" spans="2:5" x14ac:dyDescent="0.15">
      <c r="B680" s="62">
        <v>41055</v>
      </c>
      <c r="C680" s="63">
        <v>0</v>
      </c>
      <c r="D680" s="60">
        <v>5.0999999999999996</v>
      </c>
      <c r="E680" s="60">
        <f t="shared" si="12"/>
        <v>2012</v>
      </c>
    </row>
    <row r="681" spans="2:5" x14ac:dyDescent="0.15">
      <c r="B681" s="62">
        <v>41056</v>
      </c>
      <c r="C681" s="63">
        <v>0</v>
      </c>
      <c r="D681" s="60">
        <v>5.14</v>
      </c>
      <c r="E681" s="60">
        <f t="shared" si="12"/>
        <v>2012</v>
      </c>
    </row>
    <row r="682" spans="2:5" x14ac:dyDescent="0.15">
      <c r="B682" s="62">
        <v>41057</v>
      </c>
      <c r="C682" s="63">
        <v>0</v>
      </c>
      <c r="D682" s="60">
        <v>5.14</v>
      </c>
      <c r="E682" s="60">
        <f t="shared" si="12"/>
        <v>2012</v>
      </c>
    </row>
    <row r="683" spans="2:5" x14ac:dyDescent="0.15">
      <c r="B683" s="62">
        <v>41058</v>
      </c>
      <c r="C683" s="63">
        <v>0</v>
      </c>
      <c r="D683" s="60">
        <v>5.15</v>
      </c>
      <c r="E683" s="60">
        <f t="shared" si="12"/>
        <v>2012</v>
      </c>
    </row>
    <row r="684" spans="2:5" x14ac:dyDescent="0.15">
      <c r="B684" s="62">
        <v>41059</v>
      </c>
      <c r="C684" s="63">
        <v>0</v>
      </c>
      <c r="D684" s="60">
        <v>5.13</v>
      </c>
      <c r="E684" s="60">
        <f t="shared" si="12"/>
        <v>2012</v>
      </c>
    </row>
    <row r="685" spans="2:5" x14ac:dyDescent="0.15">
      <c r="B685" s="62">
        <v>41060</v>
      </c>
      <c r="C685" s="63">
        <v>0</v>
      </c>
      <c r="D685" s="60">
        <v>5.18</v>
      </c>
      <c r="E685" s="60">
        <f t="shared" si="12"/>
        <v>2012</v>
      </c>
    </row>
    <row r="686" spans="2:5" x14ac:dyDescent="0.15">
      <c r="B686" s="62">
        <v>41061</v>
      </c>
      <c r="C686" s="63">
        <v>0</v>
      </c>
      <c r="D686" s="60">
        <v>5.27</v>
      </c>
      <c r="E686" s="60">
        <f t="shared" si="12"/>
        <v>2012</v>
      </c>
    </row>
    <row r="687" spans="2:5" x14ac:dyDescent="0.15">
      <c r="B687" s="62">
        <v>41062</v>
      </c>
      <c r="C687" s="63">
        <v>0</v>
      </c>
      <c r="D687" s="60">
        <v>5.25</v>
      </c>
      <c r="E687" s="60">
        <f t="shared" si="12"/>
        <v>2012</v>
      </c>
    </row>
    <row r="688" spans="2:5" x14ac:dyDescent="0.15">
      <c r="B688" s="62">
        <v>41063</v>
      </c>
      <c r="C688" s="63">
        <v>0</v>
      </c>
      <c r="D688" s="60">
        <v>5.21</v>
      </c>
      <c r="E688" s="60">
        <f t="shared" si="12"/>
        <v>2012</v>
      </c>
    </row>
    <row r="689" spans="2:5" x14ac:dyDescent="0.15">
      <c r="B689" s="62">
        <v>41064</v>
      </c>
      <c r="C689" s="63">
        <v>0</v>
      </c>
      <c r="D689" s="60">
        <v>5.27</v>
      </c>
      <c r="E689" s="60">
        <f t="shared" si="12"/>
        <v>2012</v>
      </c>
    </row>
    <row r="690" spans="2:5" x14ac:dyDescent="0.15">
      <c r="B690" s="62">
        <v>41065</v>
      </c>
      <c r="C690" s="63">
        <v>0</v>
      </c>
      <c r="D690" s="60">
        <v>5.44</v>
      </c>
      <c r="E690" s="60">
        <f t="shared" si="12"/>
        <v>2012</v>
      </c>
    </row>
    <row r="691" spans="2:5" x14ac:dyDescent="0.15">
      <c r="B691" s="62">
        <v>41066</v>
      </c>
      <c r="C691" s="63">
        <v>0</v>
      </c>
      <c r="D691" s="60">
        <v>5.46</v>
      </c>
      <c r="E691" s="60">
        <f t="shared" si="12"/>
        <v>2012</v>
      </c>
    </row>
    <row r="692" spans="2:5" x14ac:dyDescent="0.15">
      <c r="B692" s="62">
        <v>41067</v>
      </c>
      <c r="C692" s="63">
        <v>0</v>
      </c>
      <c r="D692" s="60">
        <v>5.59</v>
      </c>
      <c r="E692" s="60">
        <f t="shared" si="12"/>
        <v>2012</v>
      </c>
    </row>
    <row r="693" spans="2:5" x14ac:dyDescent="0.15">
      <c r="B693" s="62">
        <v>41068</v>
      </c>
      <c r="C693" s="63">
        <v>0</v>
      </c>
      <c r="D693" s="60">
        <v>5.63</v>
      </c>
      <c r="E693" s="60">
        <f t="shared" si="12"/>
        <v>2012</v>
      </c>
    </row>
    <row r="694" spans="2:5" x14ac:dyDescent="0.15">
      <c r="B694" s="62">
        <v>41069</v>
      </c>
      <c r="C694" s="63">
        <v>0</v>
      </c>
      <c r="D694" s="60">
        <v>5.56</v>
      </c>
      <c r="E694" s="60">
        <f t="shared" si="12"/>
        <v>2012</v>
      </c>
    </row>
    <row r="695" spans="2:5" x14ac:dyDescent="0.15">
      <c r="B695" s="62">
        <v>41070</v>
      </c>
      <c r="C695" s="63">
        <v>0</v>
      </c>
      <c r="D695" s="60">
        <v>5.47</v>
      </c>
      <c r="E695" s="60">
        <f t="shared" si="12"/>
        <v>2012</v>
      </c>
    </row>
    <row r="696" spans="2:5" x14ac:dyDescent="0.15">
      <c r="B696" s="62">
        <v>41071</v>
      </c>
      <c r="C696" s="63">
        <v>0</v>
      </c>
      <c r="D696" s="60">
        <v>5.57</v>
      </c>
      <c r="E696" s="60">
        <f t="shared" si="12"/>
        <v>2012</v>
      </c>
    </row>
    <row r="697" spans="2:5" x14ac:dyDescent="0.15">
      <c r="B697" s="62">
        <v>41072</v>
      </c>
      <c r="C697" s="63">
        <v>0</v>
      </c>
      <c r="D697" s="60">
        <v>5.7</v>
      </c>
      <c r="E697" s="60">
        <f t="shared" si="12"/>
        <v>2012</v>
      </c>
    </row>
    <row r="698" spans="2:5" x14ac:dyDescent="0.15">
      <c r="B698" s="62">
        <v>41073</v>
      </c>
      <c r="C698" s="63">
        <v>0</v>
      </c>
      <c r="D698" s="60">
        <v>5.93</v>
      </c>
      <c r="E698" s="60">
        <f t="shared" si="12"/>
        <v>2012</v>
      </c>
    </row>
    <row r="699" spans="2:5" x14ac:dyDescent="0.15">
      <c r="B699" s="62">
        <v>41074</v>
      </c>
      <c r="C699" s="63">
        <v>0</v>
      </c>
      <c r="D699" s="60">
        <v>5.95</v>
      </c>
      <c r="E699" s="60">
        <f t="shared" si="12"/>
        <v>2012</v>
      </c>
    </row>
    <row r="700" spans="2:5" x14ac:dyDescent="0.15">
      <c r="B700" s="62">
        <v>41075</v>
      </c>
      <c r="C700" s="63">
        <v>0</v>
      </c>
      <c r="D700" s="60">
        <v>6.5</v>
      </c>
      <c r="E700" s="60">
        <f t="shared" si="12"/>
        <v>2012</v>
      </c>
    </row>
    <row r="701" spans="2:5" x14ac:dyDescent="0.15">
      <c r="B701" s="62">
        <v>41076</v>
      </c>
      <c r="C701" s="63">
        <v>0</v>
      </c>
      <c r="D701" s="60">
        <v>6.4</v>
      </c>
      <c r="E701" s="60">
        <f t="shared" si="12"/>
        <v>2012</v>
      </c>
    </row>
    <row r="702" spans="2:5" x14ac:dyDescent="0.15">
      <c r="B702" s="62">
        <v>41077</v>
      </c>
      <c r="C702" s="63">
        <v>0</v>
      </c>
      <c r="D702" s="60">
        <v>6.16</v>
      </c>
      <c r="E702" s="60">
        <f t="shared" si="12"/>
        <v>2012</v>
      </c>
    </row>
    <row r="703" spans="2:5" x14ac:dyDescent="0.15">
      <c r="B703" s="62">
        <v>41078</v>
      </c>
      <c r="C703" s="63">
        <v>0</v>
      </c>
      <c r="D703" s="60">
        <v>6.31</v>
      </c>
      <c r="E703" s="60">
        <f t="shared" si="12"/>
        <v>2012</v>
      </c>
    </row>
    <row r="704" spans="2:5" x14ac:dyDescent="0.15">
      <c r="B704" s="62">
        <v>41079</v>
      </c>
      <c r="C704" s="63">
        <v>0</v>
      </c>
      <c r="D704" s="60">
        <v>6.5</v>
      </c>
      <c r="E704" s="60">
        <f t="shared" si="12"/>
        <v>2012</v>
      </c>
    </row>
    <row r="705" spans="2:5" x14ac:dyDescent="0.15">
      <c r="B705" s="62">
        <v>41080</v>
      </c>
      <c r="C705" s="63">
        <v>0</v>
      </c>
      <c r="D705" s="60">
        <v>6.67</v>
      </c>
      <c r="E705" s="60">
        <f t="shared" si="12"/>
        <v>2012</v>
      </c>
    </row>
    <row r="706" spans="2:5" x14ac:dyDescent="0.15">
      <c r="B706" s="62">
        <v>41081</v>
      </c>
      <c r="C706" s="63">
        <v>0</v>
      </c>
      <c r="D706" s="60">
        <v>6.68</v>
      </c>
      <c r="E706" s="60">
        <f t="shared" si="12"/>
        <v>2012</v>
      </c>
    </row>
    <row r="707" spans="2:5" x14ac:dyDescent="0.15">
      <c r="B707" s="62">
        <v>41082</v>
      </c>
      <c r="C707" s="63">
        <v>0</v>
      </c>
      <c r="D707" s="60">
        <v>6.55</v>
      </c>
      <c r="E707" s="60">
        <f t="shared" ref="E707:E770" si="13">YEAR(B707)</f>
        <v>2012</v>
      </c>
    </row>
    <row r="708" spans="2:5" x14ac:dyDescent="0.15">
      <c r="B708" s="62">
        <v>41083</v>
      </c>
      <c r="C708" s="63">
        <v>0</v>
      </c>
      <c r="D708" s="60">
        <v>6.43</v>
      </c>
      <c r="E708" s="60">
        <f t="shared" si="13"/>
        <v>2012</v>
      </c>
    </row>
    <row r="709" spans="2:5" x14ac:dyDescent="0.15">
      <c r="B709" s="62">
        <v>41084</v>
      </c>
      <c r="C709" s="63">
        <v>0</v>
      </c>
      <c r="D709" s="60">
        <v>6.35</v>
      </c>
      <c r="E709" s="60">
        <f t="shared" si="13"/>
        <v>2012</v>
      </c>
    </row>
    <row r="710" spans="2:5" x14ac:dyDescent="0.15">
      <c r="B710" s="62">
        <v>41085</v>
      </c>
      <c r="C710" s="63">
        <v>0</v>
      </c>
      <c r="D710" s="60">
        <v>6.3</v>
      </c>
      <c r="E710" s="60">
        <f t="shared" si="13"/>
        <v>2012</v>
      </c>
    </row>
    <row r="711" spans="2:5" x14ac:dyDescent="0.15">
      <c r="B711" s="62">
        <v>41086</v>
      </c>
      <c r="C711" s="63">
        <v>0</v>
      </c>
      <c r="D711" s="60">
        <v>6.42</v>
      </c>
      <c r="E711" s="60">
        <f t="shared" si="13"/>
        <v>2012</v>
      </c>
    </row>
    <row r="712" spans="2:5" x14ac:dyDescent="0.15">
      <c r="B712" s="62">
        <v>41087</v>
      </c>
      <c r="C712" s="63">
        <v>0</v>
      </c>
      <c r="D712" s="60">
        <v>6.65</v>
      </c>
      <c r="E712" s="60">
        <f t="shared" si="13"/>
        <v>2012</v>
      </c>
    </row>
    <row r="713" spans="2:5" x14ac:dyDescent="0.15">
      <c r="B713" s="62">
        <v>41088</v>
      </c>
      <c r="C713" s="63">
        <v>0</v>
      </c>
      <c r="D713" s="60">
        <v>6.61</v>
      </c>
      <c r="E713" s="60">
        <f t="shared" si="13"/>
        <v>2012</v>
      </c>
    </row>
    <row r="714" spans="2:5" x14ac:dyDescent="0.15">
      <c r="B714" s="62">
        <v>41089</v>
      </c>
      <c r="C714" s="63">
        <v>0</v>
      </c>
      <c r="D714" s="60">
        <v>6.65</v>
      </c>
      <c r="E714" s="60">
        <f t="shared" si="13"/>
        <v>2012</v>
      </c>
    </row>
    <row r="715" spans="2:5" x14ac:dyDescent="0.15">
      <c r="B715" s="62">
        <v>41090</v>
      </c>
      <c r="C715" s="63">
        <v>0</v>
      </c>
      <c r="D715" s="60">
        <v>6.69</v>
      </c>
      <c r="E715" s="60">
        <f t="shared" si="13"/>
        <v>2012</v>
      </c>
    </row>
    <row r="716" spans="2:5" x14ac:dyDescent="0.15">
      <c r="B716" s="62">
        <v>41091</v>
      </c>
      <c r="C716" s="63">
        <v>0</v>
      </c>
      <c r="D716" s="60">
        <v>6.63</v>
      </c>
      <c r="E716" s="60">
        <f t="shared" si="13"/>
        <v>2012</v>
      </c>
    </row>
    <row r="717" spans="2:5" x14ac:dyDescent="0.15">
      <c r="B717" s="62">
        <v>41092</v>
      </c>
      <c r="C717" s="63">
        <v>0</v>
      </c>
      <c r="D717" s="60">
        <v>6.76</v>
      </c>
      <c r="E717" s="60">
        <f t="shared" si="13"/>
        <v>2012</v>
      </c>
    </row>
    <row r="718" spans="2:5" x14ac:dyDescent="0.15">
      <c r="B718" s="62">
        <v>41093</v>
      </c>
      <c r="C718" s="63">
        <v>0</v>
      </c>
      <c r="D718" s="60">
        <v>6.45</v>
      </c>
      <c r="E718" s="60">
        <f t="shared" si="13"/>
        <v>2012</v>
      </c>
    </row>
    <row r="719" spans="2:5" x14ac:dyDescent="0.15">
      <c r="B719" s="62">
        <v>41094</v>
      </c>
      <c r="C719" s="63">
        <v>0</v>
      </c>
      <c r="D719" s="60">
        <v>6.51</v>
      </c>
      <c r="E719" s="60">
        <f t="shared" si="13"/>
        <v>2012</v>
      </c>
    </row>
    <row r="720" spans="2:5" x14ac:dyDescent="0.15">
      <c r="B720" s="62">
        <v>41095</v>
      </c>
      <c r="C720" s="63">
        <v>0</v>
      </c>
      <c r="D720" s="60">
        <v>6.67</v>
      </c>
      <c r="E720" s="60">
        <f t="shared" si="13"/>
        <v>2012</v>
      </c>
    </row>
    <row r="721" spans="2:5" x14ac:dyDescent="0.15">
      <c r="B721" s="62">
        <v>41096</v>
      </c>
      <c r="C721" s="63">
        <v>0</v>
      </c>
      <c r="D721" s="60">
        <v>6.65</v>
      </c>
      <c r="E721" s="60">
        <f t="shared" si="13"/>
        <v>2012</v>
      </c>
    </row>
    <row r="722" spans="2:5" x14ac:dyDescent="0.15">
      <c r="B722" s="62">
        <v>41097</v>
      </c>
      <c r="C722" s="63">
        <v>0</v>
      </c>
      <c r="D722" s="60">
        <v>6.76</v>
      </c>
      <c r="E722" s="60">
        <f t="shared" si="13"/>
        <v>2012</v>
      </c>
    </row>
    <row r="723" spans="2:5" x14ac:dyDescent="0.15">
      <c r="B723" s="62">
        <v>41098</v>
      </c>
      <c r="C723" s="63">
        <v>0</v>
      </c>
      <c r="D723" s="60">
        <v>6.8</v>
      </c>
      <c r="E723" s="60">
        <f t="shared" si="13"/>
        <v>2012</v>
      </c>
    </row>
    <row r="724" spans="2:5" x14ac:dyDescent="0.15">
      <c r="B724" s="62">
        <v>41099</v>
      </c>
      <c r="C724" s="63">
        <v>0</v>
      </c>
      <c r="D724" s="60">
        <v>7.02</v>
      </c>
      <c r="E724" s="60">
        <f t="shared" si="13"/>
        <v>2012</v>
      </c>
    </row>
    <row r="725" spans="2:5" x14ac:dyDescent="0.15">
      <c r="B725" s="62">
        <v>41100</v>
      </c>
      <c r="C725" s="63">
        <v>0</v>
      </c>
      <c r="D725" s="60">
        <v>7.2</v>
      </c>
      <c r="E725" s="60">
        <f t="shared" si="13"/>
        <v>2012</v>
      </c>
    </row>
    <row r="726" spans="2:5" x14ac:dyDescent="0.15">
      <c r="B726" s="62">
        <v>41101</v>
      </c>
      <c r="C726" s="63">
        <v>0</v>
      </c>
      <c r="D726" s="60">
        <v>7.15</v>
      </c>
      <c r="E726" s="60">
        <f t="shared" si="13"/>
        <v>2012</v>
      </c>
    </row>
    <row r="727" spans="2:5" x14ac:dyDescent="0.15">
      <c r="B727" s="62">
        <v>41102</v>
      </c>
      <c r="C727" s="63">
        <v>0</v>
      </c>
      <c r="D727" s="60">
        <v>7.76</v>
      </c>
      <c r="E727" s="60">
        <f t="shared" si="13"/>
        <v>2012</v>
      </c>
    </row>
    <row r="728" spans="2:5" x14ac:dyDescent="0.15">
      <c r="B728" s="62">
        <v>41103</v>
      </c>
      <c r="C728" s="63">
        <v>0</v>
      </c>
      <c r="D728" s="60">
        <v>7.67</v>
      </c>
      <c r="E728" s="60">
        <f t="shared" si="13"/>
        <v>2012</v>
      </c>
    </row>
    <row r="729" spans="2:5" x14ac:dyDescent="0.15">
      <c r="B729" s="62">
        <v>41104</v>
      </c>
      <c r="C729" s="63">
        <v>0</v>
      </c>
      <c r="D729" s="60">
        <v>7.54</v>
      </c>
      <c r="E729" s="60">
        <f t="shared" si="13"/>
        <v>2012</v>
      </c>
    </row>
    <row r="730" spans="2:5" x14ac:dyDescent="0.15">
      <c r="B730" s="62">
        <v>41105</v>
      </c>
      <c r="C730" s="63">
        <v>0</v>
      </c>
      <c r="D730" s="60">
        <v>7.62</v>
      </c>
      <c r="E730" s="60">
        <f t="shared" si="13"/>
        <v>2012</v>
      </c>
    </row>
    <row r="731" spans="2:5" x14ac:dyDescent="0.15">
      <c r="B731" s="62">
        <v>41106</v>
      </c>
      <c r="C731" s="63">
        <v>0</v>
      </c>
      <c r="D731" s="60">
        <v>8.5</v>
      </c>
      <c r="E731" s="60">
        <f t="shared" si="13"/>
        <v>2012</v>
      </c>
    </row>
    <row r="732" spans="2:5" x14ac:dyDescent="0.15">
      <c r="B732" s="62">
        <v>41107</v>
      </c>
      <c r="C732" s="63">
        <v>0</v>
      </c>
      <c r="D732" s="60">
        <v>8.8000000000000007</v>
      </c>
      <c r="E732" s="60">
        <f t="shared" si="13"/>
        <v>2012</v>
      </c>
    </row>
    <row r="733" spans="2:5" x14ac:dyDescent="0.15">
      <c r="B733" s="62">
        <v>41108</v>
      </c>
      <c r="C733" s="63">
        <v>0</v>
      </c>
      <c r="D733" s="60">
        <v>9.11</v>
      </c>
      <c r="E733" s="60">
        <f t="shared" si="13"/>
        <v>2012</v>
      </c>
    </row>
    <row r="734" spans="2:5" x14ac:dyDescent="0.15">
      <c r="B734" s="62">
        <v>41109</v>
      </c>
      <c r="C734" s="63">
        <v>0</v>
      </c>
      <c r="D734" s="60">
        <v>8.8699999999999992</v>
      </c>
      <c r="E734" s="60">
        <f t="shared" si="13"/>
        <v>2012</v>
      </c>
    </row>
    <row r="735" spans="2:5" x14ac:dyDescent="0.15">
      <c r="B735" s="62">
        <v>41110</v>
      </c>
      <c r="C735" s="63">
        <v>0</v>
      </c>
      <c r="D735" s="60">
        <v>8.52</v>
      </c>
      <c r="E735" s="60">
        <f t="shared" si="13"/>
        <v>2012</v>
      </c>
    </row>
    <row r="736" spans="2:5" x14ac:dyDescent="0.15">
      <c r="B736" s="62">
        <v>41111</v>
      </c>
      <c r="C736" s="63">
        <v>0</v>
      </c>
      <c r="D736" s="60">
        <v>8.85</v>
      </c>
      <c r="E736" s="60">
        <f t="shared" si="13"/>
        <v>2012</v>
      </c>
    </row>
    <row r="737" spans="2:5" x14ac:dyDescent="0.15">
      <c r="B737" s="62">
        <v>41112</v>
      </c>
      <c r="C737" s="63">
        <v>0</v>
      </c>
      <c r="D737" s="60">
        <v>8.41</v>
      </c>
      <c r="E737" s="60">
        <f t="shared" si="13"/>
        <v>2012</v>
      </c>
    </row>
    <row r="738" spans="2:5" x14ac:dyDescent="0.15">
      <c r="B738" s="62">
        <v>41113</v>
      </c>
      <c r="C738" s="63">
        <v>0</v>
      </c>
      <c r="D738" s="60">
        <v>8.4499999999999993</v>
      </c>
      <c r="E738" s="60">
        <f t="shared" si="13"/>
        <v>2012</v>
      </c>
    </row>
    <row r="739" spans="2:5" x14ac:dyDescent="0.15">
      <c r="B739" s="62">
        <v>41114</v>
      </c>
      <c r="C739" s="63">
        <v>0</v>
      </c>
      <c r="D739" s="60">
        <v>8.6</v>
      </c>
      <c r="E739" s="60">
        <f t="shared" si="13"/>
        <v>2012</v>
      </c>
    </row>
    <row r="740" spans="2:5" x14ac:dyDescent="0.15">
      <c r="B740" s="62">
        <v>41115</v>
      </c>
      <c r="C740" s="63">
        <v>0</v>
      </c>
      <c r="D740" s="60">
        <v>8.8000000000000007</v>
      </c>
      <c r="E740" s="60">
        <f t="shared" si="13"/>
        <v>2012</v>
      </c>
    </row>
    <row r="741" spans="2:5" x14ac:dyDescent="0.15">
      <c r="B741" s="62">
        <v>41116</v>
      </c>
      <c r="C741" s="63">
        <v>0</v>
      </c>
      <c r="D741" s="60">
        <v>8.9</v>
      </c>
      <c r="E741" s="60">
        <f t="shared" si="13"/>
        <v>2012</v>
      </c>
    </row>
    <row r="742" spans="2:5" x14ac:dyDescent="0.15">
      <c r="B742" s="62">
        <v>41117</v>
      </c>
      <c r="C742" s="63">
        <v>0</v>
      </c>
      <c r="D742" s="60">
        <v>8.9</v>
      </c>
      <c r="E742" s="60">
        <f t="shared" si="13"/>
        <v>2012</v>
      </c>
    </row>
    <row r="743" spans="2:5" x14ac:dyDescent="0.15">
      <c r="B743" s="62">
        <v>41118</v>
      </c>
      <c r="C743" s="63">
        <v>0</v>
      </c>
      <c r="D743" s="60">
        <v>8.89</v>
      </c>
      <c r="E743" s="60">
        <f t="shared" si="13"/>
        <v>2012</v>
      </c>
    </row>
    <row r="744" spans="2:5" x14ac:dyDescent="0.15">
      <c r="B744" s="62">
        <v>41119</v>
      </c>
      <c r="C744" s="63">
        <v>0</v>
      </c>
      <c r="D744" s="60">
        <v>8.7100000000000009</v>
      </c>
      <c r="E744" s="60">
        <f t="shared" si="13"/>
        <v>2012</v>
      </c>
    </row>
    <row r="745" spans="2:5" x14ac:dyDescent="0.15">
      <c r="B745" s="62">
        <v>41120</v>
      </c>
      <c r="C745" s="63">
        <v>0</v>
      </c>
      <c r="D745" s="60">
        <v>9.1</v>
      </c>
      <c r="E745" s="60">
        <f t="shared" si="13"/>
        <v>2012</v>
      </c>
    </row>
    <row r="746" spans="2:5" x14ac:dyDescent="0.15">
      <c r="B746" s="62">
        <v>41121</v>
      </c>
      <c r="C746" s="63">
        <v>0</v>
      </c>
      <c r="D746" s="60">
        <v>9.35</v>
      </c>
      <c r="E746" s="60">
        <f t="shared" si="13"/>
        <v>2012</v>
      </c>
    </row>
    <row r="747" spans="2:5" x14ac:dyDescent="0.15">
      <c r="B747" s="62">
        <v>41122</v>
      </c>
      <c r="C747" s="63">
        <v>0</v>
      </c>
      <c r="D747" s="60">
        <v>9.5500000000000007</v>
      </c>
      <c r="E747" s="60">
        <f t="shared" si="13"/>
        <v>2012</v>
      </c>
    </row>
    <row r="748" spans="2:5" x14ac:dyDescent="0.15">
      <c r="B748" s="62">
        <v>41123</v>
      </c>
      <c r="C748" s="63">
        <v>0</v>
      </c>
      <c r="D748" s="60">
        <v>10.53</v>
      </c>
      <c r="E748" s="60">
        <f t="shared" si="13"/>
        <v>2012</v>
      </c>
    </row>
    <row r="749" spans="2:5" x14ac:dyDescent="0.15">
      <c r="B749" s="62">
        <v>41124</v>
      </c>
      <c r="C749" s="63">
        <v>0</v>
      </c>
      <c r="D749" s="60">
        <v>10.97</v>
      </c>
      <c r="E749" s="60">
        <f t="shared" si="13"/>
        <v>2012</v>
      </c>
    </row>
    <row r="750" spans="2:5" x14ac:dyDescent="0.15">
      <c r="B750" s="62">
        <v>41125</v>
      </c>
      <c r="C750" s="63">
        <v>0</v>
      </c>
      <c r="D750" s="60">
        <v>10.98</v>
      </c>
      <c r="E750" s="60">
        <f t="shared" si="13"/>
        <v>2012</v>
      </c>
    </row>
    <row r="751" spans="2:5" x14ac:dyDescent="0.15">
      <c r="B751" s="62">
        <v>41126</v>
      </c>
      <c r="C751" s="63">
        <v>0</v>
      </c>
      <c r="D751" s="60">
        <v>10.87</v>
      </c>
      <c r="E751" s="60">
        <f t="shared" si="13"/>
        <v>2012</v>
      </c>
    </row>
    <row r="752" spans="2:5" x14ac:dyDescent="0.15">
      <c r="B752" s="62">
        <v>41127</v>
      </c>
      <c r="C752" s="63">
        <v>0</v>
      </c>
      <c r="D752" s="60">
        <v>10.86</v>
      </c>
      <c r="E752" s="60">
        <f t="shared" si="13"/>
        <v>2012</v>
      </c>
    </row>
    <row r="753" spans="2:5" x14ac:dyDescent="0.15">
      <c r="B753" s="62">
        <v>41128</v>
      </c>
      <c r="C753" s="63">
        <v>0</v>
      </c>
      <c r="D753" s="60">
        <v>11.1</v>
      </c>
      <c r="E753" s="60">
        <f t="shared" si="13"/>
        <v>2012</v>
      </c>
    </row>
    <row r="754" spans="2:5" x14ac:dyDescent="0.15">
      <c r="B754" s="62">
        <v>41129</v>
      </c>
      <c r="C754" s="63">
        <v>0</v>
      </c>
      <c r="D754" s="60">
        <v>11.06</v>
      </c>
      <c r="E754" s="60">
        <f t="shared" si="13"/>
        <v>2012</v>
      </c>
    </row>
    <row r="755" spans="2:5" x14ac:dyDescent="0.15">
      <c r="B755" s="62">
        <v>41130</v>
      </c>
      <c r="C755" s="63">
        <v>0</v>
      </c>
      <c r="D755" s="60">
        <v>11.06</v>
      </c>
      <c r="E755" s="60">
        <f t="shared" si="13"/>
        <v>2012</v>
      </c>
    </row>
    <row r="756" spans="2:5" x14ac:dyDescent="0.15">
      <c r="B756" s="62">
        <v>41131</v>
      </c>
      <c r="C756" s="63">
        <v>0</v>
      </c>
      <c r="D756" s="60">
        <v>11.39</v>
      </c>
      <c r="E756" s="60">
        <f t="shared" si="13"/>
        <v>2012</v>
      </c>
    </row>
    <row r="757" spans="2:5" x14ac:dyDescent="0.15">
      <c r="B757" s="62">
        <v>41132</v>
      </c>
      <c r="C757" s="63">
        <v>0</v>
      </c>
      <c r="D757" s="60">
        <v>11.51</v>
      </c>
      <c r="E757" s="60">
        <f t="shared" si="13"/>
        <v>2012</v>
      </c>
    </row>
    <row r="758" spans="2:5" x14ac:dyDescent="0.15">
      <c r="B758" s="62">
        <v>41133</v>
      </c>
      <c r="C758" s="63">
        <v>0</v>
      </c>
      <c r="D758" s="60">
        <v>11.62</v>
      </c>
      <c r="E758" s="60">
        <f t="shared" si="13"/>
        <v>2012</v>
      </c>
    </row>
    <row r="759" spans="2:5" x14ac:dyDescent="0.15">
      <c r="B759" s="62">
        <v>41134</v>
      </c>
      <c r="C759" s="63">
        <v>0</v>
      </c>
      <c r="D759" s="60">
        <v>12.04</v>
      </c>
      <c r="E759" s="60">
        <f t="shared" si="13"/>
        <v>2012</v>
      </c>
    </row>
    <row r="760" spans="2:5" x14ac:dyDescent="0.15">
      <c r="B760" s="62">
        <v>41135</v>
      </c>
      <c r="C760" s="63">
        <v>0</v>
      </c>
      <c r="D760" s="60">
        <v>12.19</v>
      </c>
      <c r="E760" s="60">
        <f t="shared" si="13"/>
        <v>2012</v>
      </c>
    </row>
    <row r="761" spans="2:5" x14ac:dyDescent="0.15">
      <c r="B761" s="62">
        <v>41136</v>
      </c>
      <c r="C761" s="63">
        <v>0</v>
      </c>
      <c r="D761" s="60">
        <v>13.25</v>
      </c>
      <c r="E761" s="60">
        <f t="shared" si="13"/>
        <v>2012</v>
      </c>
    </row>
    <row r="762" spans="2:5" x14ac:dyDescent="0.15">
      <c r="B762" s="62">
        <v>41137</v>
      </c>
      <c r="C762" s="63">
        <v>0</v>
      </c>
      <c r="D762" s="60">
        <v>13.5</v>
      </c>
      <c r="E762" s="60">
        <f t="shared" si="13"/>
        <v>2012</v>
      </c>
    </row>
    <row r="763" spans="2:5" x14ac:dyDescent="0.15">
      <c r="B763" s="62">
        <v>41138</v>
      </c>
      <c r="C763" s="63">
        <v>0</v>
      </c>
      <c r="D763" s="60">
        <v>11.58</v>
      </c>
      <c r="E763" s="60">
        <f t="shared" si="13"/>
        <v>2012</v>
      </c>
    </row>
    <row r="764" spans="2:5" x14ac:dyDescent="0.15">
      <c r="B764" s="62">
        <v>41139</v>
      </c>
      <c r="C764" s="63">
        <v>0</v>
      </c>
      <c r="D764" s="60">
        <v>11.61</v>
      </c>
      <c r="E764" s="60">
        <f t="shared" si="13"/>
        <v>2012</v>
      </c>
    </row>
    <row r="765" spans="2:5" x14ac:dyDescent="0.15">
      <c r="B765" s="62">
        <v>41140</v>
      </c>
      <c r="C765" s="63">
        <v>0</v>
      </c>
      <c r="D765" s="60">
        <v>8</v>
      </c>
      <c r="E765" s="60">
        <f t="shared" si="13"/>
        <v>2012</v>
      </c>
    </row>
    <row r="766" spans="2:5" x14ac:dyDescent="0.15">
      <c r="B766" s="62">
        <v>41141</v>
      </c>
      <c r="C766" s="63">
        <v>0</v>
      </c>
      <c r="D766" s="60">
        <v>10.1</v>
      </c>
      <c r="E766" s="60">
        <f t="shared" si="13"/>
        <v>2012</v>
      </c>
    </row>
    <row r="767" spans="2:5" x14ac:dyDescent="0.15">
      <c r="B767" s="62">
        <v>41142</v>
      </c>
      <c r="C767" s="63">
        <v>0</v>
      </c>
      <c r="D767" s="60">
        <v>9.91</v>
      </c>
      <c r="E767" s="60">
        <f t="shared" si="13"/>
        <v>2012</v>
      </c>
    </row>
    <row r="768" spans="2:5" x14ac:dyDescent="0.15">
      <c r="B768" s="62">
        <v>41143</v>
      </c>
      <c r="C768" s="63">
        <v>0</v>
      </c>
      <c r="D768" s="60">
        <v>9.81</v>
      </c>
      <c r="E768" s="60">
        <f t="shared" si="13"/>
        <v>2012</v>
      </c>
    </row>
    <row r="769" spans="2:5" x14ac:dyDescent="0.15">
      <c r="B769" s="62">
        <v>41144</v>
      </c>
      <c r="C769" s="63">
        <v>0</v>
      </c>
      <c r="D769" s="60">
        <v>10.1</v>
      </c>
      <c r="E769" s="60">
        <f t="shared" si="13"/>
        <v>2012</v>
      </c>
    </row>
    <row r="770" spans="2:5" x14ac:dyDescent="0.15">
      <c r="B770" s="62">
        <v>41145</v>
      </c>
      <c r="C770" s="63">
        <v>0</v>
      </c>
      <c r="D770" s="60">
        <v>10.6</v>
      </c>
      <c r="E770" s="60">
        <f t="shared" si="13"/>
        <v>2012</v>
      </c>
    </row>
    <row r="771" spans="2:5" x14ac:dyDescent="0.15">
      <c r="B771" s="62">
        <v>41146</v>
      </c>
      <c r="C771" s="63">
        <v>0</v>
      </c>
      <c r="D771" s="60">
        <v>10.52</v>
      </c>
      <c r="E771" s="60">
        <f t="shared" ref="E771:E834" si="14">YEAR(B771)</f>
        <v>2012</v>
      </c>
    </row>
    <row r="772" spans="2:5" x14ac:dyDescent="0.15">
      <c r="B772" s="62">
        <v>41147</v>
      </c>
      <c r="C772" s="63">
        <v>0</v>
      </c>
      <c r="D772" s="60">
        <v>10.61</v>
      </c>
      <c r="E772" s="60">
        <f t="shared" si="14"/>
        <v>2012</v>
      </c>
    </row>
    <row r="773" spans="2:5" x14ac:dyDescent="0.15">
      <c r="B773" s="62">
        <v>41148</v>
      </c>
      <c r="C773" s="63">
        <v>0</v>
      </c>
      <c r="D773" s="60">
        <v>10.95</v>
      </c>
      <c r="E773" s="60">
        <f t="shared" si="14"/>
        <v>2012</v>
      </c>
    </row>
    <row r="774" spans="2:5" x14ac:dyDescent="0.15">
      <c r="B774" s="62">
        <v>41149</v>
      </c>
      <c r="C774" s="63">
        <v>0</v>
      </c>
      <c r="D774" s="60">
        <v>10.94</v>
      </c>
      <c r="E774" s="60">
        <f t="shared" si="14"/>
        <v>2012</v>
      </c>
    </row>
    <row r="775" spans="2:5" x14ac:dyDescent="0.15">
      <c r="B775" s="62">
        <v>41150</v>
      </c>
      <c r="C775" s="63">
        <v>0</v>
      </c>
      <c r="D775" s="60">
        <v>10.92</v>
      </c>
      <c r="E775" s="60">
        <f t="shared" si="14"/>
        <v>2012</v>
      </c>
    </row>
    <row r="776" spans="2:5" x14ac:dyDescent="0.15">
      <c r="B776" s="62">
        <v>41151</v>
      </c>
      <c r="C776" s="63">
        <v>0</v>
      </c>
      <c r="D776" s="60">
        <v>10.78</v>
      </c>
      <c r="E776" s="60">
        <f t="shared" si="14"/>
        <v>2012</v>
      </c>
    </row>
    <row r="777" spans="2:5" x14ac:dyDescent="0.15">
      <c r="B777" s="62">
        <v>41152</v>
      </c>
      <c r="C777" s="63">
        <v>0</v>
      </c>
      <c r="D777" s="60">
        <v>10.16</v>
      </c>
      <c r="E777" s="60">
        <f t="shared" si="14"/>
        <v>2012</v>
      </c>
    </row>
    <row r="778" spans="2:5" x14ac:dyDescent="0.15">
      <c r="B778" s="62">
        <v>41153</v>
      </c>
      <c r="C778" s="63">
        <v>0</v>
      </c>
      <c r="D778" s="60">
        <v>9.9700000000000006</v>
      </c>
      <c r="E778" s="60">
        <f t="shared" si="14"/>
        <v>2012</v>
      </c>
    </row>
    <row r="779" spans="2:5" x14ac:dyDescent="0.15">
      <c r="B779" s="62">
        <v>41154</v>
      </c>
      <c r="C779" s="63">
        <v>0</v>
      </c>
      <c r="D779" s="60">
        <v>10.199999999999999</v>
      </c>
      <c r="E779" s="60">
        <f t="shared" si="14"/>
        <v>2012</v>
      </c>
    </row>
    <row r="780" spans="2:5" x14ac:dyDescent="0.15">
      <c r="B780" s="62">
        <v>41155</v>
      </c>
      <c r="C780" s="63">
        <v>0</v>
      </c>
      <c r="D780" s="60">
        <v>10.53</v>
      </c>
      <c r="E780" s="60">
        <f t="shared" si="14"/>
        <v>2012</v>
      </c>
    </row>
    <row r="781" spans="2:5" x14ac:dyDescent="0.15">
      <c r="B781" s="62">
        <v>41156</v>
      </c>
      <c r="C781" s="63">
        <v>0</v>
      </c>
      <c r="D781" s="60">
        <v>10.38</v>
      </c>
      <c r="E781" s="60">
        <f t="shared" si="14"/>
        <v>2012</v>
      </c>
    </row>
    <row r="782" spans="2:5" x14ac:dyDescent="0.15">
      <c r="B782" s="62">
        <v>41157</v>
      </c>
      <c r="C782" s="63">
        <v>0</v>
      </c>
      <c r="D782" s="60">
        <v>11</v>
      </c>
      <c r="E782" s="60">
        <f t="shared" si="14"/>
        <v>2012</v>
      </c>
    </row>
    <row r="783" spans="2:5" x14ac:dyDescent="0.15">
      <c r="B783" s="62">
        <v>41158</v>
      </c>
      <c r="C783" s="63">
        <v>0</v>
      </c>
      <c r="D783" s="60">
        <v>11.18</v>
      </c>
      <c r="E783" s="60">
        <f t="shared" si="14"/>
        <v>2012</v>
      </c>
    </row>
    <row r="784" spans="2:5" x14ac:dyDescent="0.15">
      <c r="B784" s="62">
        <v>41159</v>
      </c>
      <c r="C784" s="63">
        <v>0</v>
      </c>
      <c r="D784" s="60">
        <v>11</v>
      </c>
      <c r="E784" s="60">
        <f t="shared" si="14"/>
        <v>2012</v>
      </c>
    </row>
    <row r="785" spans="2:5" x14ac:dyDescent="0.15">
      <c r="B785" s="62">
        <v>41160</v>
      </c>
      <c r="C785" s="63">
        <v>0</v>
      </c>
      <c r="D785" s="60">
        <v>11.04</v>
      </c>
      <c r="E785" s="60">
        <f t="shared" si="14"/>
        <v>2012</v>
      </c>
    </row>
    <row r="786" spans="2:5" x14ac:dyDescent="0.15">
      <c r="B786" s="62">
        <v>41161</v>
      </c>
      <c r="C786" s="63">
        <v>0</v>
      </c>
      <c r="D786" s="60">
        <v>11.02</v>
      </c>
      <c r="E786" s="60">
        <f t="shared" si="14"/>
        <v>2012</v>
      </c>
    </row>
    <row r="787" spans="2:5" x14ac:dyDescent="0.15">
      <c r="B787" s="62">
        <v>41162</v>
      </c>
      <c r="C787" s="63">
        <v>0</v>
      </c>
      <c r="D787" s="60">
        <v>11.17</v>
      </c>
      <c r="E787" s="60">
        <f t="shared" si="14"/>
        <v>2012</v>
      </c>
    </row>
    <row r="788" spans="2:5" x14ac:dyDescent="0.15">
      <c r="B788" s="62">
        <v>41163</v>
      </c>
      <c r="C788" s="63">
        <v>0</v>
      </c>
      <c r="D788" s="60">
        <v>11.33</v>
      </c>
      <c r="E788" s="60">
        <f t="shared" si="14"/>
        <v>2012</v>
      </c>
    </row>
    <row r="789" spans="2:5" x14ac:dyDescent="0.15">
      <c r="B789" s="62">
        <v>41164</v>
      </c>
      <c r="C789" s="63">
        <v>0</v>
      </c>
      <c r="D789" s="60">
        <v>11.36</v>
      </c>
      <c r="E789" s="60">
        <f t="shared" si="14"/>
        <v>2012</v>
      </c>
    </row>
    <row r="790" spans="2:5" x14ac:dyDescent="0.15">
      <c r="B790" s="62">
        <v>41165</v>
      </c>
      <c r="C790" s="63">
        <v>0</v>
      </c>
      <c r="D790" s="60">
        <v>11.4</v>
      </c>
      <c r="E790" s="60">
        <f t="shared" si="14"/>
        <v>2012</v>
      </c>
    </row>
    <row r="791" spans="2:5" x14ac:dyDescent="0.15">
      <c r="B791" s="62">
        <v>41166</v>
      </c>
      <c r="C791" s="63">
        <v>0</v>
      </c>
      <c r="D791" s="60">
        <v>11.67</v>
      </c>
      <c r="E791" s="60">
        <f t="shared" si="14"/>
        <v>2012</v>
      </c>
    </row>
    <row r="792" spans="2:5" x14ac:dyDescent="0.15">
      <c r="B792" s="62">
        <v>41167</v>
      </c>
      <c r="C792" s="63">
        <v>0</v>
      </c>
      <c r="D792" s="60">
        <v>11.75</v>
      </c>
      <c r="E792" s="60">
        <f t="shared" si="14"/>
        <v>2012</v>
      </c>
    </row>
    <row r="793" spans="2:5" x14ac:dyDescent="0.15">
      <c r="B793" s="62">
        <v>41168</v>
      </c>
      <c r="C793" s="63">
        <v>0</v>
      </c>
      <c r="D793" s="60">
        <v>11.87</v>
      </c>
      <c r="E793" s="60">
        <f t="shared" si="14"/>
        <v>2012</v>
      </c>
    </row>
    <row r="794" spans="2:5" x14ac:dyDescent="0.15">
      <c r="B794" s="62">
        <v>41169</v>
      </c>
      <c r="C794" s="63">
        <v>0</v>
      </c>
      <c r="D794" s="60">
        <v>11.89</v>
      </c>
      <c r="E794" s="60">
        <f t="shared" si="14"/>
        <v>2012</v>
      </c>
    </row>
    <row r="795" spans="2:5" x14ac:dyDescent="0.15">
      <c r="B795" s="62">
        <v>41170</v>
      </c>
      <c r="C795" s="63">
        <v>0</v>
      </c>
      <c r="D795" s="60">
        <v>12.25</v>
      </c>
      <c r="E795" s="60">
        <f t="shared" si="14"/>
        <v>2012</v>
      </c>
    </row>
    <row r="796" spans="2:5" x14ac:dyDescent="0.15">
      <c r="B796" s="62">
        <v>41171</v>
      </c>
      <c r="C796" s="63">
        <v>0</v>
      </c>
      <c r="D796" s="60">
        <v>12.57</v>
      </c>
      <c r="E796" s="60">
        <f t="shared" si="14"/>
        <v>2012</v>
      </c>
    </row>
    <row r="797" spans="2:5" x14ac:dyDescent="0.15">
      <c r="B797" s="62">
        <v>41172</v>
      </c>
      <c r="C797" s="63">
        <v>0</v>
      </c>
      <c r="D797" s="60">
        <v>12.28</v>
      </c>
      <c r="E797" s="60">
        <f t="shared" si="14"/>
        <v>2012</v>
      </c>
    </row>
    <row r="798" spans="2:5" x14ac:dyDescent="0.15">
      <c r="B798" s="62">
        <v>41173</v>
      </c>
      <c r="C798" s="63">
        <v>0</v>
      </c>
      <c r="D798" s="60">
        <v>12.37</v>
      </c>
      <c r="E798" s="60">
        <f t="shared" si="14"/>
        <v>2012</v>
      </c>
    </row>
    <row r="799" spans="2:5" x14ac:dyDescent="0.15">
      <c r="B799" s="62">
        <v>41174</v>
      </c>
      <c r="C799" s="63">
        <v>0</v>
      </c>
      <c r="D799" s="60">
        <v>12.24</v>
      </c>
      <c r="E799" s="60">
        <f t="shared" si="14"/>
        <v>2012</v>
      </c>
    </row>
    <row r="800" spans="2:5" x14ac:dyDescent="0.15">
      <c r="B800" s="62">
        <v>41175</v>
      </c>
      <c r="C800" s="63">
        <v>0</v>
      </c>
      <c r="D800" s="60">
        <v>12.19</v>
      </c>
      <c r="E800" s="60">
        <f t="shared" si="14"/>
        <v>2012</v>
      </c>
    </row>
    <row r="801" spans="2:5" x14ac:dyDescent="0.15">
      <c r="B801" s="62">
        <v>41176</v>
      </c>
      <c r="C801" s="63">
        <v>0</v>
      </c>
      <c r="D801" s="60">
        <v>12.1</v>
      </c>
      <c r="E801" s="60">
        <f t="shared" si="14"/>
        <v>2012</v>
      </c>
    </row>
    <row r="802" spans="2:5" x14ac:dyDescent="0.15">
      <c r="B802" s="62">
        <v>41177</v>
      </c>
      <c r="C802" s="63">
        <v>0</v>
      </c>
      <c r="D802" s="60">
        <v>12.2</v>
      </c>
      <c r="E802" s="60">
        <f t="shared" si="14"/>
        <v>2012</v>
      </c>
    </row>
    <row r="803" spans="2:5" x14ac:dyDescent="0.15">
      <c r="B803" s="62">
        <v>41178</v>
      </c>
      <c r="C803" s="63">
        <v>0</v>
      </c>
      <c r="D803" s="60">
        <v>12.27</v>
      </c>
      <c r="E803" s="60">
        <f t="shared" si="14"/>
        <v>2012</v>
      </c>
    </row>
    <row r="804" spans="2:5" x14ac:dyDescent="0.15">
      <c r="B804" s="62">
        <v>41179</v>
      </c>
      <c r="C804" s="63">
        <v>0</v>
      </c>
      <c r="D804" s="60">
        <v>12.31</v>
      </c>
      <c r="E804" s="60">
        <f t="shared" si="14"/>
        <v>2012</v>
      </c>
    </row>
    <row r="805" spans="2:5" x14ac:dyDescent="0.15">
      <c r="B805" s="62">
        <v>41180</v>
      </c>
      <c r="C805" s="63">
        <v>0</v>
      </c>
      <c r="D805" s="60">
        <v>12.39</v>
      </c>
      <c r="E805" s="60">
        <f t="shared" si="14"/>
        <v>2012</v>
      </c>
    </row>
    <row r="806" spans="2:5" x14ac:dyDescent="0.15">
      <c r="B806" s="62">
        <v>41181</v>
      </c>
      <c r="C806" s="63">
        <v>0</v>
      </c>
      <c r="D806" s="60">
        <v>12.36</v>
      </c>
      <c r="E806" s="60">
        <f t="shared" si="14"/>
        <v>2012</v>
      </c>
    </row>
    <row r="807" spans="2:5" x14ac:dyDescent="0.15">
      <c r="B807" s="62">
        <v>41182</v>
      </c>
      <c r="C807" s="63">
        <v>0</v>
      </c>
      <c r="D807" s="60">
        <v>12.4</v>
      </c>
      <c r="E807" s="60">
        <f t="shared" si="14"/>
        <v>2012</v>
      </c>
    </row>
    <row r="808" spans="2:5" x14ac:dyDescent="0.15">
      <c r="B808" s="62">
        <v>41183</v>
      </c>
      <c r="C808" s="63">
        <v>0</v>
      </c>
      <c r="D808" s="60">
        <v>12.4</v>
      </c>
      <c r="E808" s="60">
        <f t="shared" si="14"/>
        <v>2012</v>
      </c>
    </row>
    <row r="809" spans="2:5" x14ac:dyDescent="0.15">
      <c r="B809" s="62">
        <v>41184</v>
      </c>
      <c r="C809" s="63">
        <v>0</v>
      </c>
      <c r="D809" s="60">
        <v>12.84</v>
      </c>
      <c r="E809" s="60">
        <f t="shared" si="14"/>
        <v>2012</v>
      </c>
    </row>
    <row r="810" spans="2:5" x14ac:dyDescent="0.15">
      <c r="B810" s="62">
        <v>41185</v>
      </c>
      <c r="C810" s="63">
        <v>0</v>
      </c>
      <c r="D810" s="60">
        <v>12.89</v>
      </c>
      <c r="E810" s="60">
        <f t="shared" si="14"/>
        <v>2012</v>
      </c>
    </row>
    <row r="811" spans="2:5" x14ac:dyDescent="0.15">
      <c r="B811" s="62">
        <v>41186</v>
      </c>
      <c r="C811" s="63">
        <v>0</v>
      </c>
      <c r="D811" s="60">
        <v>12.85</v>
      </c>
      <c r="E811" s="60">
        <f t="shared" si="14"/>
        <v>2012</v>
      </c>
    </row>
    <row r="812" spans="2:5" x14ac:dyDescent="0.15">
      <c r="B812" s="62">
        <v>41187</v>
      </c>
      <c r="C812" s="63">
        <v>0</v>
      </c>
      <c r="D812" s="60">
        <v>12.69</v>
      </c>
      <c r="E812" s="60">
        <f t="shared" si="14"/>
        <v>2012</v>
      </c>
    </row>
    <row r="813" spans="2:5" x14ac:dyDescent="0.15">
      <c r="B813" s="62">
        <v>41188</v>
      </c>
      <c r="C813" s="63">
        <v>0</v>
      </c>
      <c r="D813" s="60">
        <v>12.5</v>
      </c>
      <c r="E813" s="60">
        <f t="shared" si="14"/>
        <v>2012</v>
      </c>
    </row>
    <row r="814" spans="2:5" x14ac:dyDescent="0.15">
      <c r="B814" s="62">
        <v>41189</v>
      </c>
      <c r="C814" s="63">
        <v>0</v>
      </c>
      <c r="D814" s="60">
        <v>11.8</v>
      </c>
      <c r="E814" s="60">
        <f t="shared" si="14"/>
        <v>2012</v>
      </c>
    </row>
    <row r="815" spans="2:5" x14ac:dyDescent="0.15">
      <c r="B815" s="62">
        <v>41190</v>
      </c>
      <c r="C815" s="63">
        <v>0</v>
      </c>
      <c r="D815" s="60">
        <v>11.78</v>
      </c>
      <c r="E815" s="60">
        <f t="shared" si="14"/>
        <v>2012</v>
      </c>
    </row>
    <row r="816" spans="2:5" x14ac:dyDescent="0.15">
      <c r="B816" s="62">
        <v>41191</v>
      </c>
      <c r="C816" s="63">
        <v>0</v>
      </c>
      <c r="D816" s="60">
        <v>11.89</v>
      </c>
      <c r="E816" s="60">
        <f t="shared" si="14"/>
        <v>2012</v>
      </c>
    </row>
    <row r="817" spans="2:5" x14ac:dyDescent="0.15">
      <c r="B817" s="62">
        <v>41192</v>
      </c>
      <c r="C817" s="63">
        <v>0</v>
      </c>
      <c r="D817" s="60">
        <v>12.12</v>
      </c>
      <c r="E817" s="60">
        <f t="shared" si="14"/>
        <v>2012</v>
      </c>
    </row>
    <row r="818" spans="2:5" x14ac:dyDescent="0.15">
      <c r="B818" s="62">
        <v>41193</v>
      </c>
      <c r="C818" s="63">
        <v>0</v>
      </c>
      <c r="D818" s="60">
        <v>12.03</v>
      </c>
      <c r="E818" s="60">
        <f t="shared" si="14"/>
        <v>2012</v>
      </c>
    </row>
    <row r="819" spans="2:5" x14ac:dyDescent="0.15">
      <c r="B819" s="62">
        <v>41194</v>
      </c>
      <c r="C819" s="63">
        <v>0</v>
      </c>
      <c r="D819" s="60">
        <v>12</v>
      </c>
      <c r="E819" s="60">
        <f t="shared" si="14"/>
        <v>2012</v>
      </c>
    </row>
    <row r="820" spans="2:5" x14ac:dyDescent="0.15">
      <c r="B820" s="62">
        <v>41195</v>
      </c>
      <c r="C820" s="63">
        <v>0</v>
      </c>
      <c r="D820" s="60">
        <v>11.86</v>
      </c>
      <c r="E820" s="60">
        <f t="shared" si="14"/>
        <v>2012</v>
      </c>
    </row>
    <row r="821" spans="2:5" x14ac:dyDescent="0.15">
      <c r="B821" s="62">
        <v>41196</v>
      </c>
      <c r="C821" s="63">
        <v>0</v>
      </c>
      <c r="D821" s="60">
        <v>11.74</v>
      </c>
      <c r="E821" s="60">
        <f t="shared" si="14"/>
        <v>2012</v>
      </c>
    </row>
    <row r="822" spans="2:5" x14ac:dyDescent="0.15">
      <c r="B822" s="62">
        <v>41197</v>
      </c>
      <c r="C822" s="63">
        <v>0</v>
      </c>
      <c r="D822" s="60">
        <v>11.84</v>
      </c>
      <c r="E822" s="60">
        <f t="shared" si="14"/>
        <v>2012</v>
      </c>
    </row>
    <row r="823" spans="2:5" x14ac:dyDescent="0.15">
      <c r="B823" s="62">
        <v>41198</v>
      </c>
      <c r="C823" s="63">
        <v>0</v>
      </c>
      <c r="D823" s="60">
        <v>11.85</v>
      </c>
      <c r="E823" s="60">
        <f t="shared" si="14"/>
        <v>2012</v>
      </c>
    </row>
    <row r="824" spans="2:5" x14ac:dyDescent="0.15">
      <c r="B824" s="62">
        <v>41199</v>
      </c>
      <c r="C824" s="63">
        <v>0</v>
      </c>
      <c r="D824" s="60">
        <v>11.81</v>
      </c>
      <c r="E824" s="60">
        <f t="shared" si="14"/>
        <v>2012</v>
      </c>
    </row>
    <row r="825" spans="2:5" x14ac:dyDescent="0.15">
      <c r="B825" s="62">
        <v>41200</v>
      </c>
      <c r="C825" s="63">
        <v>0</v>
      </c>
      <c r="D825" s="60">
        <v>11.94</v>
      </c>
      <c r="E825" s="60">
        <f t="shared" si="14"/>
        <v>2012</v>
      </c>
    </row>
    <row r="826" spans="2:5" x14ac:dyDescent="0.15">
      <c r="B826" s="62">
        <v>41201</v>
      </c>
      <c r="C826" s="63">
        <v>0</v>
      </c>
      <c r="D826" s="60">
        <v>11.74</v>
      </c>
      <c r="E826" s="60">
        <f t="shared" si="14"/>
        <v>2012</v>
      </c>
    </row>
    <row r="827" spans="2:5" x14ac:dyDescent="0.15">
      <c r="B827" s="62">
        <v>41202</v>
      </c>
      <c r="C827" s="63">
        <v>0</v>
      </c>
      <c r="D827" s="60">
        <v>11.74</v>
      </c>
      <c r="E827" s="60">
        <f t="shared" si="14"/>
        <v>2012</v>
      </c>
    </row>
    <row r="828" spans="2:5" x14ac:dyDescent="0.15">
      <c r="B828" s="62">
        <v>41203</v>
      </c>
      <c r="C828" s="63">
        <v>0</v>
      </c>
      <c r="D828" s="60">
        <v>11.63</v>
      </c>
      <c r="E828" s="60">
        <f t="shared" si="14"/>
        <v>2012</v>
      </c>
    </row>
    <row r="829" spans="2:5" x14ac:dyDescent="0.15">
      <c r="B829" s="62">
        <v>41204</v>
      </c>
      <c r="C829" s="63">
        <v>0</v>
      </c>
      <c r="D829" s="60">
        <v>11.71</v>
      </c>
      <c r="E829" s="60">
        <f t="shared" si="14"/>
        <v>2012</v>
      </c>
    </row>
    <row r="830" spans="2:5" x14ac:dyDescent="0.15">
      <c r="B830" s="62">
        <v>41205</v>
      </c>
      <c r="C830" s="63">
        <v>0</v>
      </c>
      <c r="D830" s="60">
        <v>11.65</v>
      </c>
      <c r="E830" s="60">
        <f t="shared" si="14"/>
        <v>2012</v>
      </c>
    </row>
    <row r="831" spans="2:5" x14ac:dyDescent="0.15">
      <c r="B831" s="62">
        <v>41206</v>
      </c>
      <c r="C831" s="63">
        <v>0</v>
      </c>
      <c r="D831" s="60">
        <v>11.65</v>
      </c>
      <c r="E831" s="60">
        <f t="shared" si="14"/>
        <v>2012</v>
      </c>
    </row>
    <row r="832" spans="2:5" x14ac:dyDescent="0.15">
      <c r="B832" s="62">
        <v>41207</v>
      </c>
      <c r="C832" s="63">
        <v>0</v>
      </c>
      <c r="D832" s="60">
        <v>10.86</v>
      </c>
      <c r="E832" s="60">
        <f t="shared" si="14"/>
        <v>2012</v>
      </c>
    </row>
    <row r="833" spans="2:5" x14ac:dyDescent="0.15">
      <c r="B833" s="62">
        <v>41208</v>
      </c>
      <c r="C833" s="63">
        <v>0</v>
      </c>
      <c r="D833" s="60">
        <v>10.17</v>
      </c>
      <c r="E833" s="60">
        <f t="shared" si="14"/>
        <v>2012</v>
      </c>
    </row>
    <row r="834" spans="2:5" x14ac:dyDescent="0.15">
      <c r="B834" s="62">
        <v>41209</v>
      </c>
      <c r="C834" s="63">
        <v>0</v>
      </c>
      <c r="D834" s="60">
        <v>10.26</v>
      </c>
      <c r="E834" s="60">
        <f t="shared" si="14"/>
        <v>2012</v>
      </c>
    </row>
    <row r="835" spans="2:5" x14ac:dyDescent="0.15">
      <c r="B835" s="62">
        <v>41210</v>
      </c>
      <c r="C835" s="63">
        <v>0</v>
      </c>
      <c r="D835" s="60">
        <v>10.7</v>
      </c>
      <c r="E835" s="60">
        <f t="shared" ref="E835:E898" si="15">YEAR(B835)</f>
        <v>2012</v>
      </c>
    </row>
    <row r="836" spans="2:5" x14ac:dyDescent="0.15">
      <c r="B836" s="62">
        <v>41211</v>
      </c>
      <c r="C836" s="63">
        <v>0</v>
      </c>
      <c r="D836" s="60">
        <v>10.6</v>
      </c>
      <c r="E836" s="60">
        <f t="shared" si="15"/>
        <v>2012</v>
      </c>
    </row>
    <row r="837" spans="2:5" x14ac:dyDescent="0.15">
      <c r="B837" s="62">
        <v>41212</v>
      </c>
      <c r="C837" s="63">
        <v>0</v>
      </c>
      <c r="D837" s="60">
        <v>10.89</v>
      </c>
      <c r="E837" s="60">
        <f t="shared" si="15"/>
        <v>2012</v>
      </c>
    </row>
    <row r="838" spans="2:5" x14ac:dyDescent="0.15">
      <c r="B838" s="62">
        <v>41213</v>
      </c>
      <c r="C838" s="63">
        <v>0</v>
      </c>
      <c r="D838" s="60">
        <v>11.2</v>
      </c>
      <c r="E838" s="60">
        <f t="shared" si="15"/>
        <v>2012</v>
      </c>
    </row>
    <row r="839" spans="2:5" x14ac:dyDescent="0.15">
      <c r="B839" s="62">
        <v>41214</v>
      </c>
      <c r="C839" s="63">
        <v>0</v>
      </c>
      <c r="D839" s="60">
        <v>10.57</v>
      </c>
      <c r="E839" s="60">
        <f t="shared" si="15"/>
        <v>2012</v>
      </c>
    </row>
    <row r="840" spans="2:5" x14ac:dyDescent="0.15">
      <c r="B840" s="62">
        <v>41215</v>
      </c>
      <c r="C840" s="63">
        <v>0</v>
      </c>
      <c r="D840" s="60">
        <v>10.47</v>
      </c>
      <c r="E840" s="60">
        <f t="shared" si="15"/>
        <v>2012</v>
      </c>
    </row>
    <row r="841" spans="2:5" x14ac:dyDescent="0.15">
      <c r="B841" s="62">
        <v>41216</v>
      </c>
      <c r="C841" s="63">
        <v>0</v>
      </c>
      <c r="D841" s="60">
        <v>10.64</v>
      </c>
      <c r="E841" s="60">
        <f t="shared" si="15"/>
        <v>2012</v>
      </c>
    </row>
    <row r="842" spans="2:5" x14ac:dyDescent="0.15">
      <c r="B842" s="62">
        <v>41217</v>
      </c>
      <c r="C842" s="63">
        <v>0</v>
      </c>
      <c r="D842" s="60">
        <v>10.8</v>
      </c>
      <c r="E842" s="60">
        <f t="shared" si="15"/>
        <v>2012</v>
      </c>
    </row>
    <row r="843" spans="2:5" x14ac:dyDescent="0.15">
      <c r="B843" s="62">
        <v>41218</v>
      </c>
      <c r="C843" s="63">
        <v>0</v>
      </c>
      <c r="D843" s="60">
        <v>10.75</v>
      </c>
      <c r="E843" s="60">
        <f t="shared" si="15"/>
        <v>2012</v>
      </c>
    </row>
    <row r="844" spans="2:5" x14ac:dyDescent="0.15">
      <c r="B844" s="62">
        <v>41219</v>
      </c>
      <c r="C844" s="63">
        <v>0</v>
      </c>
      <c r="D844" s="60">
        <v>10.9</v>
      </c>
      <c r="E844" s="60">
        <f t="shared" si="15"/>
        <v>2012</v>
      </c>
    </row>
    <row r="845" spans="2:5" x14ac:dyDescent="0.15">
      <c r="B845" s="62">
        <v>41220</v>
      </c>
      <c r="C845" s="63">
        <v>0</v>
      </c>
      <c r="D845" s="60">
        <v>10.92</v>
      </c>
      <c r="E845" s="60">
        <f t="shared" si="15"/>
        <v>2012</v>
      </c>
    </row>
    <row r="846" spans="2:5" x14ac:dyDescent="0.15">
      <c r="B846" s="62">
        <v>41221</v>
      </c>
      <c r="C846" s="63">
        <v>0</v>
      </c>
      <c r="D846" s="60">
        <v>10.92</v>
      </c>
      <c r="E846" s="60">
        <f t="shared" si="15"/>
        <v>2012</v>
      </c>
    </row>
    <row r="847" spans="2:5" x14ac:dyDescent="0.15">
      <c r="B847" s="62">
        <v>41222</v>
      </c>
      <c r="C847" s="63">
        <v>0</v>
      </c>
      <c r="D847" s="60">
        <v>10.81</v>
      </c>
      <c r="E847" s="60">
        <f t="shared" si="15"/>
        <v>2012</v>
      </c>
    </row>
    <row r="848" spans="2:5" x14ac:dyDescent="0.15">
      <c r="B848" s="62">
        <v>41223</v>
      </c>
      <c r="C848" s="63">
        <v>0</v>
      </c>
      <c r="D848" s="60">
        <v>10.89</v>
      </c>
      <c r="E848" s="60">
        <f t="shared" si="15"/>
        <v>2012</v>
      </c>
    </row>
    <row r="849" spans="2:5" x14ac:dyDescent="0.15">
      <c r="B849" s="62">
        <v>41224</v>
      </c>
      <c r="C849" s="63">
        <v>0</v>
      </c>
      <c r="D849" s="60">
        <v>10.87</v>
      </c>
      <c r="E849" s="60">
        <f t="shared" si="15"/>
        <v>2012</v>
      </c>
    </row>
    <row r="850" spans="2:5" x14ac:dyDescent="0.15">
      <c r="B850" s="62">
        <v>41225</v>
      </c>
      <c r="C850" s="63">
        <v>0</v>
      </c>
      <c r="D850" s="60">
        <v>11.01</v>
      </c>
      <c r="E850" s="60">
        <f t="shared" si="15"/>
        <v>2012</v>
      </c>
    </row>
    <row r="851" spans="2:5" x14ac:dyDescent="0.15">
      <c r="B851" s="62">
        <v>41226</v>
      </c>
      <c r="C851" s="63">
        <v>0</v>
      </c>
      <c r="D851" s="60">
        <v>10.95</v>
      </c>
      <c r="E851" s="60">
        <f t="shared" si="15"/>
        <v>2012</v>
      </c>
    </row>
    <row r="852" spans="2:5" x14ac:dyDescent="0.15">
      <c r="B852" s="62">
        <v>41227</v>
      </c>
      <c r="C852" s="63">
        <v>0</v>
      </c>
      <c r="D852" s="60">
        <v>10.95</v>
      </c>
      <c r="E852" s="60">
        <f t="shared" si="15"/>
        <v>2012</v>
      </c>
    </row>
    <row r="853" spans="2:5" x14ac:dyDescent="0.15">
      <c r="B853" s="62">
        <v>41228</v>
      </c>
      <c r="C853" s="63">
        <v>0</v>
      </c>
      <c r="D853" s="60">
        <v>11.2</v>
      </c>
      <c r="E853" s="60">
        <f t="shared" si="15"/>
        <v>2012</v>
      </c>
    </row>
    <row r="854" spans="2:5" x14ac:dyDescent="0.15">
      <c r="B854" s="62">
        <v>41229</v>
      </c>
      <c r="C854" s="63">
        <v>0</v>
      </c>
      <c r="D854" s="60">
        <v>11.75</v>
      </c>
      <c r="E854" s="60">
        <f t="shared" si="15"/>
        <v>2012</v>
      </c>
    </row>
    <row r="855" spans="2:5" x14ac:dyDescent="0.15">
      <c r="B855" s="62">
        <v>41230</v>
      </c>
      <c r="C855" s="63">
        <v>0</v>
      </c>
      <c r="D855" s="60">
        <v>11.79</v>
      </c>
      <c r="E855" s="60">
        <f t="shared" si="15"/>
        <v>2012</v>
      </c>
    </row>
    <row r="856" spans="2:5" x14ac:dyDescent="0.15">
      <c r="B856" s="62">
        <v>41231</v>
      </c>
      <c r="C856" s="63">
        <v>0</v>
      </c>
      <c r="D856" s="60">
        <v>11.65</v>
      </c>
      <c r="E856" s="60">
        <f t="shared" si="15"/>
        <v>2012</v>
      </c>
    </row>
    <row r="857" spans="2:5" x14ac:dyDescent="0.15">
      <c r="B857" s="62">
        <v>41232</v>
      </c>
      <c r="C857" s="63">
        <v>0</v>
      </c>
      <c r="D857" s="60">
        <v>11.8</v>
      </c>
      <c r="E857" s="60">
        <f t="shared" si="15"/>
        <v>2012</v>
      </c>
    </row>
    <row r="858" spans="2:5" x14ac:dyDescent="0.15">
      <c r="B858" s="62">
        <v>41233</v>
      </c>
      <c r="C858" s="63">
        <v>0</v>
      </c>
      <c r="D858" s="60">
        <v>11.73</v>
      </c>
      <c r="E858" s="60">
        <f t="shared" si="15"/>
        <v>2012</v>
      </c>
    </row>
    <row r="859" spans="2:5" x14ac:dyDescent="0.15">
      <c r="B859" s="62">
        <v>41234</v>
      </c>
      <c r="C859" s="63">
        <v>0</v>
      </c>
      <c r="D859" s="60">
        <v>11.77</v>
      </c>
      <c r="E859" s="60">
        <f t="shared" si="15"/>
        <v>2012</v>
      </c>
    </row>
    <row r="860" spans="2:5" x14ac:dyDescent="0.15">
      <c r="B860" s="62">
        <v>41235</v>
      </c>
      <c r="C860" s="63">
        <v>0</v>
      </c>
      <c r="D860" s="60">
        <v>12.42</v>
      </c>
      <c r="E860" s="60">
        <f t="shared" si="15"/>
        <v>2012</v>
      </c>
    </row>
    <row r="861" spans="2:5" x14ac:dyDescent="0.15">
      <c r="B861" s="62">
        <v>41236</v>
      </c>
      <c r="C861" s="63">
        <v>0</v>
      </c>
      <c r="D861" s="60">
        <v>12.34</v>
      </c>
      <c r="E861" s="60">
        <f t="shared" si="15"/>
        <v>2012</v>
      </c>
    </row>
    <row r="862" spans="2:5" x14ac:dyDescent="0.15">
      <c r="B862" s="62">
        <v>41237</v>
      </c>
      <c r="C862" s="63">
        <v>0</v>
      </c>
      <c r="D862" s="60">
        <v>12.41</v>
      </c>
      <c r="E862" s="60">
        <f t="shared" si="15"/>
        <v>2012</v>
      </c>
    </row>
    <row r="863" spans="2:5" x14ac:dyDescent="0.15">
      <c r="B863" s="62">
        <v>41238</v>
      </c>
      <c r="C863" s="63">
        <v>0</v>
      </c>
      <c r="D863" s="60">
        <v>12.48</v>
      </c>
      <c r="E863" s="60">
        <f t="shared" si="15"/>
        <v>2012</v>
      </c>
    </row>
    <row r="864" spans="2:5" x14ac:dyDescent="0.15">
      <c r="B864" s="62">
        <v>41239</v>
      </c>
      <c r="C864" s="63">
        <v>0</v>
      </c>
      <c r="D864" s="60">
        <v>12.25</v>
      </c>
      <c r="E864" s="60">
        <f t="shared" si="15"/>
        <v>2012</v>
      </c>
    </row>
    <row r="865" spans="2:5" x14ac:dyDescent="0.15">
      <c r="B865" s="62">
        <v>41240</v>
      </c>
      <c r="C865" s="63">
        <v>0</v>
      </c>
      <c r="D865" s="60">
        <v>12.2</v>
      </c>
      <c r="E865" s="60">
        <f t="shared" si="15"/>
        <v>2012</v>
      </c>
    </row>
    <row r="866" spans="2:5" x14ac:dyDescent="0.15">
      <c r="B866" s="62">
        <v>41241</v>
      </c>
      <c r="C866" s="63">
        <v>0</v>
      </c>
      <c r="D866" s="60">
        <v>12.35</v>
      </c>
      <c r="E866" s="60">
        <f t="shared" si="15"/>
        <v>2012</v>
      </c>
    </row>
    <row r="867" spans="2:5" x14ac:dyDescent="0.15">
      <c r="B867" s="62">
        <v>41242</v>
      </c>
      <c r="C867" s="63">
        <v>0</v>
      </c>
      <c r="D867" s="60">
        <v>12.45</v>
      </c>
      <c r="E867" s="60">
        <f t="shared" si="15"/>
        <v>2012</v>
      </c>
    </row>
    <row r="868" spans="2:5" x14ac:dyDescent="0.15">
      <c r="B868" s="62">
        <v>41243</v>
      </c>
      <c r="C868" s="63">
        <v>0</v>
      </c>
      <c r="D868" s="60">
        <v>12.56</v>
      </c>
      <c r="E868" s="60">
        <f t="shared" si="15"/>
        <v>2012</v>
      </c>
    </row>
    <row r="869" spans="2:5" x14ac:dyDescent="0.15">
      <c r="B869" s="62">
        <v>41244</v>
      </c>
      <c r="C869" s="63">
        <v>0</v>
      </c>
      <c r="D869" s="60">
        <v>12.56</v>
      </c>
      <c r="E869" s="60">
        <f t="shared" si="15"/>
        <v>2012</v>
      </c>
    </row>
    <row r="870" spans="2:5" x14ac:dyDescent="0.15">
      <c r="B870" s="62">
        <v>41245</v>
      </c>
      <c r="C870" s="63">
        <v>0</v>
      </c>
      <c r="D870" s="60">
        <v>12.5</v>
      </c>
      <c r="E870" s="60">
        <f t="shared" si="15"/>
        <v>2012</v>
      </c>
    </row>
    <row r="871" spans="2:5" x14ac:dyDescent="0.15">
      <c r="B871" s="62">
        <v>41246</v>
      </c>
      <c r="C871" s="63">
        <v>0</v>
      </c>
      <c r="D871" s="60">
        <v>12.68</v>
      </c>
      <c r="E871" s="60">
        <f t="shared" si="15"/>
        <v>2012</v>
      </c>
    </row>
    <row r="872" spans="2:5" x14ac:dyDescent="0.15">
      <c r="B872" s="62">
        <v>41247</v>
      </c>
      <c r="C872" s="63">
        <v>0</v>
      </c>
      <c r="D872" s="60">
        <v>13.41</v>
      </c>
      <c r="E872" s="60">
        <f t="shared" si="15"/>
        <v>2012</v>
      </c>
    </row>
    <row r="873" spans="2:5" x14ac:dyDescent="0.15">
      <c r="B873" s="62">
        <v>41248</v>
      </c>
      <c r="C873" s="63">
        <v>0</v>
      </c>
      <c r="D873" s="60">
        <v>13.38</v>
      </c>
      <c r="E873" s="60">
        <f t="shared" si="15"/>
        <v>2012</v>
      </c>
    </row>
    <row r="874" spans="2:5" x14ac:dyDescent="0.15">
      <c r="B874" s="62">
        <v>41249</v>
      </c>
      <c r="C874" s="63">
        <v>0</v>
      </c>
      <c r="D874" s="60">
        <v>13.3</v>
      </c>
      <c r="E874" s="60">
        <f t="shared" si="15"/>
        <v>2012</v>
      </c>
    </row>
    <row r="875" spans="2:5" x14ac:dyDescent="0.15">
      <c r="B875" s="62">
        <v>41250</v>
      </c>
      <c r="C875" s="63">
        <v>0</v>
      </c>
      <c r="D875" s="60">
        <v>13.5</v>
      </c>
      <c r="E875" s="60">
        <f t="shared" si="15"/>
        <v>2012</v>
      </c>
    </row>
    <row r="876" spans="2:5" x14ac:dyDescent="0.15">
      <c r="B876" s="62">
        <v>41251</v>
      </c>
      <c r="C876" s="63">
        <v>0</v>
      </c>
      <c r="D876" s="60">
        <v>13.42</v>
      </c>
      <c r="E876" s="60">
        <f t="shared" si="15"/>
        <v>2012</v>
      </c>
    </row>
    <row r="877" spans="2:5" x14ac:dyDescent="0.15">
      <c r="B877" s="62">
        <v>41252</v>
      </c>
      <c r="C877" s="63">
        <v>0</v>
      </c>
      <c r="D877" s="60">
        <v>13.39</v>
      </c>
      <c r="E877" s="60">
        <f t="shared" si="15"/>
        <v>2012</v>
      </c>
    </row>
    <row r="878" spans="2:5" x14ac:dyDescent="0.15">
      <c r="B878" s="62">
        <v>41253</v>
      </c>
      <c r="C878" s="63">
        <v>0</v>
      </c>
      <c r="D878" s="60">
        <v>13.43</v>
      </c>
      <c r="E878" s="60">
        <f t="shared" si="15"/>
        <v>2012</v>
      </c>
    </row>
    <row r="879" spans="2:5" x14ac:dyDescent="0.15">
      <c r="B879" s="62">
        <v>41254</v>
      </c>
      <c r="C879" s="63">
        <v>0</v>
      </c>
      <c r="D879" s="60">
        <v>13.56</v>
      </c>
      <c r="E879" s="60">
        <f t="shared" si="15"/>
        <v>2012</v>
      </c>
    </row>
    <row r="880" spans="2:5" x14ac:dyDescent="0.15">
      <c r="B880" s="62">
        <v>41255</v>
      </c>
      <c r="C880" s="63">
        <v>0</v>
      </c>
      <c r="D880" s="60">
        <v>13.7</v>
      </c>
      <c r="E880" s="60">
        <f t="shared" si="15"/>
        <v>2012</v>
      </c>
    </row>
    <row r="881" spans="2:5" x14ac:dyDescent="0.15">
      <c r="B881" s="62">
        <v>41256</v>
      </c>
      <c r="C881" s="63">
        <v>0</v>
      </c>
      <c r="D881" s="60">
        <v>13.7</v>
      </c>
      <c r="E881" s="60">
        <f t="shared" si="15"/>
        <v>2012</v>
      </c>
    </row>
    <row r="882" spans="2:5" x14ac:dyDescent="0.15">
      <c r="B882" s="62">
        <v>41257</v>
      </c>
      <c r="C882" s="63">
        <v>0</v>
      </c>
      <c r="D882" s="60">
        <v>13.6</v>
      </c>
      <c r="E882" s="60">
        <f t="shared" si="15"/>
        <v>2012</v>
      </c>
    </row>
    <row r="883" spans="2:5" x14ac:dyDescent="0.15">
      <c r="B883" s="62">
        <v>41258</v>
      </c>
      <c r="C883" s="63">
        <v>0</v>
      </c>
      <c r="D883" s="60">
        <v>13.49</v>
      </c>
      <c r="E883" s="60">
        <f t="shared" si="15"/>
        <v>2012</v>
      </c>
    </row>
    <row r="884" spans="2:5" x14ac:dyDescent="0.15">
      <c r="B884" s="62">
        <v>41259</v>
      </c>
      <c r="C884" s="63">
        <v>0</v>
      </c>
      <c r="D884" s="60">
        <v>13.3</v>
      </c>
      <c r="E884" s="60">
        <f t="shared" si="15"/>
        <v>2012</v>
      </c>
    </row>
    <row r="885" spans="2:5" x14ac:dyDescent="0.15">
      <c r="B885" s="62">
        <v>41260</v>
      </c>
      <c r="C885" s="63">
        <v>0</v>
      </c>
      <c r="D885" s="60">
        <v>13.25</v>
      </c>
      <c r="E885" s="60">
        <f t="shared" si="15"/>
        <v>2012</v>
      </c>
    </row>
    <row r="886" spans="2:5" x14ac:dyDescent="0.15">
      <c r="B886" s="62">
        <v>41261</v>
      </c>
      <c r="C886" s="63">
        <v>0</v>
      </c>
      <c r="D886" s="60">
        <v>13.3</v>
      </c>
      <c r="E886" s="60">
        <f t="shared" si="15"/>
        <v>2012</v>
      </c>
    </row>
    <row r="887" spans="2:5" x14ac:dyDescent="0.15">
      <c r="B887" s="62">
        <v>41262</v>
      </c>
      <c r="C887" s="63">
        <v>0</v>
      </c>
      <c r="D887" s="60">
        <v>13.6</v>
      </c>
      <c r="E887" s="60">
        <f t="shared" si="15"/>
        <v>2012</v>
      </c>
    </row>
    <row r="888" spans="2:5" x14ac:dyDescent="0.15">
      <c r="B888" s="62">
        <v>41263</v>
      </c>
      <c r="C888" s="63">
        <v>0</v>
      </c>
      <c r="D888" s="60">
        <v>13.52</v>
      </c>
      <c r="E888" s="60">
        <f t="shared" si="15"/>
        <v>2012</v>
      </c>
    </row>
    <row r="889" spans="2:5" x14ac:dyDescent="0.15">
      <c r="B889" s="62">
        <v>41264</v>
      </c>
      <c r="C889" s="63">
        <v>0</v>
      </c>
      <c r="D889" s="60">
        <v>13.5</v>
      </c>
      <c r="E889" s="60">
        <f t="shared" si="15"/>
        <v>2012</v>
      </c>
    </row>
    <row r="890" spans="2:5" x14ac:dyDescent="0.15">
      <c r="B890" s="62">
        <v>41265</v>
      </c>
      <c r="C890" s="63">
        <v>0</v>
      </c>
      <c r="D890" s="60">
        <v>13.37</v>
      </c>
      <c r="E890" s="60">
        <f t="shared" si="15"/>
        <v>2012</v>
      </c>
    </row>
    <row r="891" spans="2:5" x14ac:dyDescent="0.15">
      <c r="B891" s="62">
        <v>41266</v>
      </c>
      <c r="C891" s="63">
        <v>0</v>
      </c>
      <c r="D891" s="60">
        <v>13.31</v>
      </c>
      <c r="E891" s="60">
        <f t="shared" si="15"/>
        <v>2012</v>
      </c>
    </row>
    <row r="892" spans="2:5" x14ac:dyDescent="0.15">
      <c r="B892" s="62">
        <v>41267</v>
      </c>
      <c r="C892" s="63">
        <v>0</v>
      </c>
      <c r="D892" s="60">
        <v>13.38</v>
      </c>
      <c r="E892" s="60">
        <f t="shared" si="15"/>
        <v>2012</v>
      </c>
    </row>
    <row r="893" spans="2:5" x14ac:dyDescent="0.15">
      <c r="B893" s="62">
        <v>41268</v>
      </c>
      <c r="C893" s="63">
        <v>0</v>
      </c>
      <c r="D893" s="60">
        <v>13.35</v>
      </c>
      <c r="E893" s="60">
        <f t="shared" si="15"/>
        <v>2012</v>
      </c>
    </row>
    <row r="894" spans="2:5" x14ac:dyDescent="0.15">
      <c r="B894" s="62">
        <v>41269</v>
      </c>
      <c r="C894" s="63">
        <v>0</v>
      </c>
      <c r="D894" s="60">
        <v>13.47</v>
      </c>
      <c r="E894" s="60">
        <f t="shared" si="15"/>
        <v>2012</v>
      </c>
    </row>
    <row r="895" spans="2:5" x14ac:dyDescent="0.15">
      <c r="B895" s="62">
        <v>41270</v>
      </c>
      <c r="C895" s="63">
        <v>0</v>
      </c>
      <c r="D895" s="60">
        <v>13.42</v>
      </c>
      <c r="E895" s="60">
        <f t="shared" si="15"/>
        <v>2012</v>
      </c>
    </row>
    <row r="896" spans="2:5" x14ac:dyDescent="0.15">
      <c r="B896" s="62">
        <v>41271</v>
      </c>
      <c r="C896" s="63">
        <v>0</v>
      </c>
      <c r="D896" s="60">
        <v>13.42</v>
      </c>
      <c r="E896" s="60">
        <f t="shared" si="15"/>
        <v>2012</v>
      </c>
    </row>
    <row r="897" spans="2:5" x14ac:dyDescent="0.15">
      <c r="B897" s="62">
        <v>41272</v>
      </c>
      <c r="C897" s="63">
        <v>0</v>
      </c>
      <c r="D897" s="60">
        <v>13.4</v>
      </c>
      <c r="E897" s="60">
        <f t="shared" si="15"/>
        <v>2012</v>
      </c>
    </row>
    <row r="898" spans="2:5" x14ac:dyDescent="0.15">
      <c r="B898" s="62">
        <v>41273</v>
      </c>
      <c r="C898" s="63">
        <v>0</v>
      </c>
      <c r="D898" s="60">
        <v>13.45</v>
      </c>
      <c r="E898" s="60">
        <f t="shared" si="15"/>
        <v>2012</v>
      </c>
    </row>
    <row r="899" spans="2:5" x14ac:dyDescent="0.15">
      <c r="B899" s="62">
        <v>41274</v>
      </c>
      <c r="C899" s="63">
        <v>0</v>
      </c>
      <c r="D899" s="60">
        <v>13.51</v>
      </c>
      <c r="E899" s="60">
        <f t="shared" ref="E899:E962" si="16">YEAR(B899)</f>
        <v>2012</v>
      </c>
    </row>
    <row r="900" spans="2:5" x14ac:dyDescent="0.15">
      <c r="B900" s="62">
        <v>41275</v>
      </c>
      <c r="C900" s="63">
        <v>0</v>
      </c>
      <c r="D900" s="60">
        <v>13.3</v>
      </c>
      <c r="E900" s="60">
        <f t="shared" si="16"/>
        <v>2013</v>
      </c>
    </row>
    <row r="901" spans="2:5" x14ac:dyDescent="0.15">
      <c r="B901" s="62">
        <v>41276</v>
      </c>
      <c r="C901" s="63">
        <v>0</v>
      </c>
      <c r="D901" s="60">
        <v>13.28</v>
      </c>
      <c r="E901" s="60">
        <f t="shared" si="16"/>
        <v>2013</v>
      </c>
    </row>
    <row r="902" spans="2:5" x14ac:dyDescent="0.15">
      <c r="B902" s="62">
        <v>41277</v>
      </c>
      <c r="C902" s="63">
        <v>0</v>
      </c>
      <c r="D902" s="60">
        <v>13.4</v>
      </c>
      <c r="E902" s="60">
        <f t="shared" si="16"/>
        <v>2013</v>
      </c>
    </row>
    <row r="903" spans="2:5" x14ac:dyDescent="0.15">
      <c r="B903" s="62">
        <v>41278</v>
      </c>
      <c r="C903" s="63">
        <v>0</v>
      </c>
      <c r="D903" s="60">
        <v>13.5</v>
      </c>
      <c r="E903" s="60">
        <f t="shared" si="16"/>
        <v>2013</v>
      </c>
    </row>
    <row r="904" spans="2:5" x14ac:dyDescent="0.15">
      <c r="B904" s="62">
        <v>41279</v>
      </c>
      <c r="C904" s="63">
        <v>0</v>
      </c>
      <c r="D904" s="60">
        <v>13.44</v>
      </c>
      <c r="E904" s="60">
        <f t="shared" si="16"/>
        <v>2013</v>
      </c>
    </row>
    <row r="905" spans="2:5" x14ac:dyDescent="0.15">
      <c r="B905" s="62">
        <v>41280</v>
      </c>
      <c r="C905" s="63">
        <v>0</v>
      </c>
      <c r="D905" s="60">
        <v>13.45</v>
      </c>
      <c r="E905" s="60">
        <f t="shared" si="16"/>
        <v>2013</v>
      </c>
    </row>
    <row r="906" spans="2:5" x14ac:dyDescent="0.15">
      <c r="B906" s="62">
        <v>41281</v>
      </c>
      <c r="C906" s="63">
        <v>0</v>
      </c>
      <c r="D906" s="60">
        <v>13.59</v>
      </c>
      <c r="E906" s="60">
        <f t="shared" si="16"/>
        <v>2013</v>
      </c>
    </row>
    <row r="907" spans="2:5" x14ac:dyDescent="0.15">
      <c r="B907" s="62">
        <v>41282</v>
      </c>
      <c r="C907" s="63">
        <v>0</v>
      </c>
      <c r="D907" s="60">
        <v>13.74</v>
      </c>
      <c r="E907" s="60">
        <f t="shared" si="16"/>
        <v>2013</v>
      </c>
    </row>
    <row r="908" spans="2:5" x14ac:dyDescent="0.15">
      <c r="B908" s="62">
        <v>41283</v>
      </c>
      <c r="C908" s="63">
        <v>0</v>
      </c>
      <c r="D908" s="60">
        <v>13.77</v>
      </c>
      <c r="E908" s="60">
        <f t="shared" si="16"/>
        <v>2013</v>
      </c>
    </row>
    <row r="909" spans="2:5" x14ac:dyDescent="0.15">
      <c r="B909" s="62">
        <v>41284</v>
      </c>
      <c r="C909" s="63">
        <v>0</v>
      </c>
      <c r="D909" s="60">
        <v>14.14</v>
      </c>
      <c r="E909" s="60">
        <f t="shared" si="16"/>
        <v>2013</v>
      </c>
    </row>
    <row r="910" spans="2:5" x14ac:dyDescent="0.15">
      <c r="B910" s="62">
        <v>41285</v>
      </c>
      <c r="C910" s="63">
        <v>0</v>
      </c>
      <c r="D910" s="60">
        <v>14.14</v>
      </c>
      <c r="E910" s="60">
        <f t="shared" si="16"/>
        <v>2013</v>
      </c>
    </row>
    <row r="911" spans="2:5" x14ac:dyDescent="0.15">
      <c r="B911" s="62">
        <v>41286</v>
      </c>
      <c r="C911" s="63">
        <v>0</v>
      </c>
      <c r="D911" s="60">
        <v>14.24</v>
      </c>
      <c r="E911" s="60">
        <f t="shared" si="16"/>
        <v>2013</v>
      </c>
    </row>
    <row r="912" spans="2:5" x14ac:dyDescent="0.15">
      <c r="B912" s="62">
        <v>41287</v>
      </c>
      <c r="C912" s="63">
        <v>0</v>
      </c>
      <c r="D912" s="60">
        <v>14.12</v>
      </c>
      <c r="E912" s="60">
        <f t="shared" si="16"/>
        <v>2013</v>
      </c>
    </row>
    <row r="913" spans="2:5" x14ac:dyDescent="0.15">
      <c r="B913" s="62">
        <v>41288</v>
      </c>
      <c r="C913" s="63">
        <v>0</v>
      </c>
      <c r="D913" s="60">
        <v>14.3</v>
      </c>
      <c r="E913" s="60">
        <f t="shared" si="16"/>
        <v>2013</v>
      </c>
    </row>
    <row r="914" spans="2:5" x14ac:dyDescent="0.15">
      <c r="B914" s="62">
        <v>41289</v>
      </c>
      <c r="C914" s="63">
        <v>0</v>
      </c>
      <c r="D914" s="60">
        <v>14.25</v>
      </c>
      <c r="E914" s="60">
        <f t="shared" si="16"/>
        <v>2013</v>
      </c>
    </row>
    <row r="915" spans="2:5" x14ac:dyDescent="0.15">
      <c r="B915" s="62">
        <v>41290</v>
      </c>
      <c r="C915" s="63">
        <v>0</v>
      </c>
      <c r="D915" s="60">
        <v>14.73</v>
      </c>
      <c r="E915" s="60">
        <f t="shared" si="16"/>
        <v>2013</v>
      </c>
    </row>
    <row r="916" spans="2:5" x14ac:dyDescent="0.15">
      <c r="B916" s="62">
        <v>41291</v>
      </c>
      <c r="C916" s="63">
        <v>0</v>
      </c>
      <c r="D916" s="60">
        <v>15.5</v>
      </c>
      <c r="E916" s="60">
        <f t="shared" si="16"/>
        <v>2013</v>
      </c>
    </row>
    <row r="917" spans="2:5" x14ac:dyDescent="0.15">
      <c r="B917" s="62">
        <v>41292</v>
      </c>
      <c r="C917" s="63">
        <v>0</v>
      </c>
      <c r="D917" s="60">
        <v>15.7</v>
      </c>
      <c r="E917" s="60">
        <f t="shared" si="16"/>
        <v>2013</v>
      </c>
    </row>
    <row r="918" spans="2:5" x14ac:dyDescent="0.15">
      <c r="B918" s="62">
        <v>41293</v>
      </c>
      <c r="C918" s="63">
        <v>0</v>
      </c>
      <c r="D918" s="60">
        <v>15.61</v>
      </c>
      <c r="E918" s="60">
        <f t="shared" si="16"/>
        <v>2013</v>
      </c>
    </row>
    <row r="919" spans="2:5" x14ac:dyDescent="0.15">
      <c r="B919" s="62">
        <v>41294</v>
      </c>
      <c r="C919" s="63">
        <v>0</v>
      </c>
      <c r="D919" s="60">
        <v>15.7</v>
      </c>
      <c r="E919" s="60">
        <f t="shared" si="16"/>
        <v>2013</v>
      </c>
    </row>
    <row r="920" spans="2:5" x14ac:dyDescent="0.15">
      <c r="B920" s="62">
        <v>41295</v>
      </c>
      <c r="C920" s="63">
        <v>0</v>
      </c>
      <c r="D920" s="60">
        <v>16.8</v>
      </c>
      <c r="E920" s="60">
        <f t="shared" si="16"/>
        <v>2013</v>
      </c>
    </row>
    <row r="921" spans="2:5" x14ac:dyDescent="0.15">
      <c r="B921" s="62">
        <v>41296</v>
      </c>
      <c r="C921" s="63">
        <v>0</v>
      </c>
      <c r="D921" s="60">
        <v>17.260000000000002</v>
      </c>
      <c r="E921" s="60">
        <f t="shared" si="16"/>
        <v>2013</v>
      </c>
    </row>
    <row r="922" spans="2:5" x14ac:dyDescent="0.15">
      <c r="B922" s="62">
        <v>41297</v>
      </c>
      <c r="C922" s="63">
        <v>0</v>
      </c>
      <c r="D922" s="60">
        <v>17.5</v>
      </c>
      <c r="E922" s="60">
        <f t="shared" si="16"/>
        <v>2013</v>
      </c>
    </row>
    <row r="923" spans="2:5" x14ac:dyDescent="0.15">
      <c r="B923" s="62">
        <v>41298</v>
      </c>
      <c r="C923" s="63">
        <v>0</v>
      </c>
      <c r="D923" s="60">
        <v>16.899999999999999</v>
      </c>
      <c r="E923" s="60">
        <f t="shared" si="16"/>
        <v>2013</v>
      </c>
    </row>
    <row r="924" spans="2:5" x14ac:dyDescent="0.15">
      <c r="B924" s="62">
        <v>41299</v>
      </c>
      <c r="C924" s="63">
        <v>0</v>
      </c>
      <c r="D924" s="60">
        <v>17.399999999999999</v>
      </c>
      <c r="E924" s="60">
        <f t="shared" si="16"/>
        <v>2013</v>
      </c>
    </row>
    <row r="925" spans="2:5" x14ac:dyDescent="0.15">
      <c r="B925" s="62">
        <v>41300</v>
      </c>
      <c r="C925" s="63">
        <v>0</v>
      </c>
      <c r="D925" s="60">
        <v>17.88</v>
      </c>
      <c r="E925" s="60">
        <f t="shared" si="16"/>
        <v>2013</v>
      </c>
    </row>
    <row r="926" spans="2:5" x14ac:dyDescent="0.15">
      <c r="B926" s="62">
        <v>41301</v>
      </c>
      <c r="C926" s="63">
        <v>0</v>
      </c>
      <c r="D926" s="60">
        <v>17.82</v>
      </c>
      <c r="E926" s="60">
        <f t="shared" si="16"/>
        <v>2013</v>
      </c>
    </row>
    <row r="927" spans="2:5" x14ac:dyDescent="0.15">
      <c r="B927" s="62">
        <v>41302</v>
      </c>
      <c r="C927" s="63">
        <v>0</v>
      </c>
      <c r="D927" s="60">
        <v>18.72</v>
      </c>
      <c r="E927" s="60">
        <f t="shared" si="16"/>
        <v>2013</v>
      </c>
    </row>
    <row r="928" spans="2:5" x14ac:dyDescent="0.15">
      <c r="B928" s="62">
        <v>41303</v>
      </c>
      <c r="C928" s="63">
        <v>0</v>
      </c>
      <c r="D928" s="60">
        <v>19.53</v>
      </c>
      <c r="E928" s="60">
        <f t="shared" si="16"/>
        <v>2013</v>
      </c>
    </row>
    <row r="929" spans="2:5" x14ac:dyDescent="0.15">
      <c r="B929" s="62">
        <v>41304</v>
      </c>
      <c r="C929" s="63">
        <v>0</v>
      </c>
      <c r="D929" s="60">
        <v>19.7</v>
      </c>
      <c r="E929" s="60">
        <f t="shared" si="16"/>
        <v>2013</v>
      </c>
    </row>
    <row r="930" spans="2:5" x14ac:dyDescent="0.15">
      <c r="B930" s="62">
        <v>41305</v>
      </c>
      <c r="C930" s="63">
        <v>0</v>
      </c>
      <c r="D930" s="60">
        <v>20.41</v>
      </c>
      <c r="E930" s="60">
        <f t="shared" si="16"/>
        <v>2013</v>
      </c>
    </row>
    <row r="931" spans="2:5" x14ac:dyDescent="0.15">
      <c r="B931" s="62">
        <v>41306</v>
      </c>
      <c r="C931" s="63">
        <v>0</v>
      </c>
      <c r="D931" s="60">
        <v>20.5</v>
      </c>
      <c r="E931" s="60">
        <f t="shared" si="16"/>
        <v>2013</v>
      </c>
    </row>
    <row r="932" spans="2:5" x14ac:dyDescent="0.15">
      <c r="B932" s="62">
        <v>41307</v>
      </c>
      <c r="C932" s="63">
        <v>0</v>
      </c>
      <c r="D932" s="60">
        <v>19.63</v>
      </c>
      <c r="E932" s="60">
        <f t="shared" si="16"/>
        <v>2013</v>
      </c>
    </row>
    <row r="933" spans="2:5" x14ac:dyDescent="0.15">
      <c r="B933" s="62">
        <v>41308</v>
      </c>
      <c r="C933" s="63">
        <v>0</v>
      </c>
      <c r="D933" s="60">
        <v>20.59</v>
      </c>
      <c r="E933" s="60">
        <f t="shared" si="16"/>
        <v>2013</v>
      </c>
    </row>
    <row r="934" spans="2:5" x14ac:dyDescent="0.15">
      <c r="B934" s="62">
        <v>41309</v>
      </c>
      <c r="C934" s="63">
        <v>0</v>
      </c>
      <c r="D934" s="60">
        <v>20.43</v>
      </c>
      <c r="E934" s="60">
        <f t="shared" si="16"/>
        <v>2013</v>
      </c>
    </row>
    <row r="935" spans="2:5" x14ac:dyDescent="0.15">
      <c r="B935" s="62">
        <v>41310</v>
      </c>
      <c r="C935" s="63">
        <v>0</v>
      </c>
      <c r="D935" s="60">
        <v>20.6</v>
      </c>
      <c r="E935" s="60">
        <f t="shared" si="16"/>
        <v>2013</v>
      </c>
    </row>
    <row r="936" spans="2:5" x14ac:dyDescent="0.15">
      <c r="B936" s="62">
        <v>41311</v>
      </c>
      <c r="C936" s="63">
        <v>0</v>
      </c>
      <c r="D936" s="60">
        <v>21.18</v>
      </c>
      <c r="E936" s="60">
        <f t="shared" si="16"/>
        <v>2013</v>
      </c>
    </row>
    <row r="937" spans="2:5" x14ac:dyDescent="0.15">
      <c r="B937" s="62">
        <v>41312</v>
      </c>
      <c r="C937" s="63">
        <v>0</v>
      </c>
      <c r="D937" s="60">
        <v>22.15</v>
      </c>
      <c r="E937" s="60">
        <f t="shared" si="16"/>
        <v>2013</v>
      </c>
    </row>
    <row r="938" spans="2:5" x14ac:dyDescent="0.15">
      <c r="B938" s="62">
        <v>41313</v>
      </c>
      <c r="C938" s="63">
        <v>0</v>
      </c>
      <c r="D938" s="60">
        <v>22.66</v>
      </c>
      <c r="E938" s="60">
        <f t="shared" si="16"/>
        <v>2013</v>
      </c>
    </row>
    <row r="939" spans="2:5" x14ac:dyDescent="0.15">
      <c r="B939" s="62">
        <v>41314</v>
      </c>
      <c r="C939" s="63">
        <v>0</v>
      </c>
      <c r="D939" s="60">
        <v>23.65</v>
      </c>
      <c r="E939" s="60">
        <f t="shared" si="16"/>
        <v>2013</v>
      </c>
    </row>
    <row r="940" spans="2:5" x14ac:dyDescent="0.15">
      <c r="B940" s="62">
        <v>41315</v>
      </c>
      <c r="C940" s="63">
        <v>0</v>
      </c>
      <c r="D940" s="60">
        <v>23.97</v>
      </c>
      <c r="E940" s="60">
        <f t="shared" si="16"/>
        <v>2013</v>
      </c>
    </row>
    <row r="941" spans="2:5" x14ac:dyDescent="0.15">
      <c r="B941" s="62">
        <v>41316</v>
      </c>
      <c r="C941" s="63">
        <v>0</v>
      </c>
      <c r="D941" s="60">
        <v>24.65</v>
      </c>
      <c r="E941" s="60">
        <f t="shared" si="16"/>
        <v>2013</v>
      </c>
    </row>
    <row r="942" spans="2:5" x14ac:dyDescent="0.15">
      <c r="B942" s="62">
        <v>41317</v>
      </c>
      <c r="C942" s="63">
        <v>0</v>
      </c>
      <c r="D942" s="60">
        <v>25.17</v>
      </c>
      <c r="E942" s="60">
        <f t="shared" si="16"/>
        <v>2013</v>
      </c>
    </row>
    <row r="943" spans="2:5" x14ac:dyDescent="0.15">
      <c r="B943" s="62">
        <v>41318</v>
      </c>
      <c r="C943" s="63">
        <v>0</v>
      </c>
      <c r="D943" s="60">
        <v>24.2</v>
      </c>
      <c r="E943" s="60">
        <f t="shared" si="16"/>
        <v>2013</v>
      </c>
    </row>
    <row r="944" spans="2:5" x14ac:dyDescent="0.15">
      <c r="B944" s="62">
        <v>41319</v>
      </c>
      <c r="C944" s="63">
        <v>0</v>
      </c>
      <c r="D944" s="60">
        <v>27.22</v>
      </c>
      <c r="E944" s="60">
        <f t="shared" si="16"/>
        <v>2013</v>
      </c>
    </row>
    <row r="945" spans="2:5" x14ac:dyDescent="0.15">
      <c r="B945" s="62">
        <v>41320</v>
      </c>
      <c r="C945" s="63">
        <v>0</v>
      </c>
      <c r="D945" s="60">
        <v>27.1</v>
      </c>
      <c r="E945" s="60">
        <f t="shared" si="16"/>
        <v>2013</v>
      </c>
    </row>
    <row r="946" spans="2:5" x14ac:dyDescent="0.15">
      <c r="B946" s="62">
        <v>41321</v>
      </c>
      <c r="C946" s="63">
        <v>0</v>
      </c>
      <c r="D946" s="60">
        <v>27.22</v>
      </c>
      <c r="E946" s="60">
        <f t="shared" si="16"/>
        <v>2013</v>
      </c>
    </row>
    <row r="947" spans="2:5" x14ac:dyDescent="0.15">
      <c r="B947" s="62">
        <v>41322</v>
      </c>
      <c r="C947" s="63">
        <v>0</v>
      </c>
      <c r="D947" s="60">
        <v>26.81</v>
      </c>
      <c r="E947" s="60">
        <f t="shared" si="16"/>
        <v>2013</v>
      </c>
    </row>
    <row r="948" spans="2:5" x14ac:dyDescent="0.15">
      <c r="B948" s="62">
        <v>41323</v>
      </c>
      <c r="C948" s="63">
        <v>0</v>
      </c>
      <c r="D948" s="60">
        <v>26.95</v>
      </c>
      <c r="E948" s="60">
        <f t="shared" si="16"/>
        <v>2013</v>
      </c>
    </row>
    <row r="949" spans="2:5" x14ac:dyDescent="0.15">
      <c r="B949" s="62">
        <v>41324</v>
      </c>
      <c r="C949" s="63">
        <v>0</v>
      </c>
      <c r="D949" s="60">
        <v>29.42</v>
      </c>
      <c r="E949" s="60">
        <f t="shared" si="16"/>
        <v>2013</v>
      </c>
    </row>
    <row r="950" spans="2:5" x14ac:dyDescent="0.15">
      <c r="B950" s="62">
        <v>41325</v>
      </c>
      <c r="C950" s="63">
        <v>0</v>
      </c>
      <c r="D950" s="60">
        <v>29.64</v>
      </c>
      <c r="E950" s="60">
        <f t="shared" si="16"/>
        <v>2013</v>
      </c>
    </row>
    <row r="951" spans="2:5" x14ac:dyDescent="0.15">
      <c r="B951" s="62">
        <v>41326</v>
      </c>
      <c r="C951" s="63">
        <v>0</v>
      </c>
      <c r="D951" s="60">
        <v>29.75</v>
      </c>
      <c r="E951" s="60">
        <f t="shared" si="16"/>
        <v>2013</v>
      </c>
    </row>
    <row r="952" spans="2:5" x14ac:dyDescent="0.15">
      <c r="B952" s="62">
        <v>41327</v>
      </c>
      <c r="C952" s="63">
        <v>0</v>
      </c>
      <c r="D952" s="60">
        <v>30.25</v>
      </c>
      <c r="E952" s="60">
        <f t="shared" si="16"/>
        <v>2013</v>
      </c>
    </row>
    <row r="953" spans="2:5" x14ac:dyDescent="0.15">
      <c r="B953" s="62">
        <v>41328</v>
      </c>
      <c r="C953" s="63">
        <v>0</v>
      </c>
      <c r="D953" s="60">
        <v>29.8</v>
      </c>
      <c r="E953" s="60">
        <f t="shared" si="16"/>
        <v>2013</v>
      </c>
    </row>
    <row r="954" spans="2:5" x14ac:dyDescent="0.15">
      <c r="B954" s="62">
        <v>41329</v>
      </c>
      <c r="C954" s="63">
        <v>0</v>
      </c>
      <c r="D954" s="60">
        <v>29.89</v>
      </c>
      <c r="E954" s="60">
        <f t="shared" si="16"/>
        <v>2013</v>
      </c>
    </row>
    <row r="955" spans="2:5" x14ac:dyDescent="0.15">
      <c r="B955" s="62">
        <v>41330</v>
      </c>
      <c r="C955" s="63">
        <v>0</v>
      </c>
      <c r="D955" s="60">
        <v>30.4</v>
      </c>
      <c r="E955" s="60">
        <f t="shared" si="16"/>
        <v>2013</v>
      </c>
    </row>
    <row r="956" spans="2:5" x14ac:dyDescent="0.15">
      <c r="B956" s="62">
        <v>41331</v>
      </c>
      <c r="C956" s="63">
        <v>0</v>
      </c>
      <c r="D956" s="60">
        <v>31.1</v>
      </c>
      <c r="E956" s="60">
        <f t="shared" si="16"/>
        <v>2013</v>
      </c>
    </row>
    <row r="957" spans="2:5" x14ac:dyDescent="0.15">
      <c r="B957" s="62">
        <v>41332</v>
      </c>
      <c r="C957" s="63">
        <v>0</v>
      </c>
      <c r="D957" s="60">
        <v>30.9</v>
      </c>
      <c r="E957" s="60">
        <f t="shared" si="16"/>
        <v>2013</v>
      </c>
    </row>
    <row r="958" spans="2:5" x14ac:dyDescent="0.15">
      <c r="B958" s="62">
        <v>41333</v>
      </c>
      <c r="C958" s="63">
        <v>0</v>
      </c>
      <c r="D958" s="60">
        <v>33.380000000000003</v>
      </c>
      <c r="E958" s="60">
        <f t="shared" si="16"/>
        <v>2013</v>
      </c>
    </row>
    <row r="959" spans="2:5" x14ac:dyDescent="0.15">
      <c r="B959" s="62">
        <v>41334</v>
      </c>
      <c r="C959" s="63">
        <v>0</v>
      </c>
      <c r="D959" s="60">
        <v>34.5</v>
      </c>
      <c r="E959" s="60">
        <f t="shared" si="16"/>
        <v>2013</v>
      </c>
    </row>
    <row r="960" spans="2:5" x14ac:dyDescent="0.15">
      <c r="B960" s="62">
        <v>41335</v>
      </c>
      <c r="C960" s="63">
        <v>0</v>
      </c>
      <c r="D960" s="60">
        <v>34.25</v>
      </c>
      <c r="E960" s="60">
        <f t="shared" si="16"/>
        <v>2013</v>
      </c>
    </row>
    <row r="961" spans="2:5" x14ac:dyDescent="0.15">
      <c r="B961" s="62">
        <v>41336</v>
      </c>
      <c r="C961" s="63">
        <v>0</v>
      </c>
      <c r="D961" s="60">
        <v>34.5</v>
      </c>
      <c r="E961" s="60">
        <f t="shared" si="16"/>
        <v>2013</v>
      </c>
    </row>
    <row r="962" spans="2:5" x14ac:dyDescent="0.15">
      <c r="B962" s="62">
        <v>41337</v>
      </c>
      <c r="C962" s="63">
        <v>0</v>
      </c>
      <c r="D962" s="60">
        <v>36.15</v>
      </c>
      <c r="E962" s="60">
        <f t="shared" si="16"/>
        <v>2013</v>
      </c>
    </row>
    <row r="963" spans="2:5" x14ac:dyDescent="0.15">
      <c r="B963" s="62">
        <v>41338</v>
      </c>
      <c r="C963" s="63">
        <v>0</v>
      </c>
      <c r="D963" s="60">
        <v>40.33</v>
      </c>
      <c r="E963" s="60">
        <f t="shared" ref="E963:E1026" si="17">YEAR(B963)</f>
        <v>2013</v>
      </c>
    </row>
    <row r="964" spans="2:5" x14ac:dyDescent="0.15">
      <c r="B964" s="62">
        <v>41339</v>
      </c>
      <c r="C964" s="63">
        <v>0</v>
      </c>
      <c r="D964" s="60">
        <v>41.02</v>
      </c>
      <c r="E964" s="60">
        <f t="shared" si="17"/>
        <v>2013</v>
      </c>
    </row>
    <row r="965" spans="2:5" x14ac:dyDescent="0.15">
      <c r="B965" s="62">
        <v>41340</v>
      </c>
      <c r="C965" s="63">
        <v>0</v>
      </c>
      <c r="D965" s="60">
        <v>42</v>
      </c>
      <c r="E965" s="60">
        <f t="shared" si="17"/>
        <v>2013</v>
      </c>
    </row>
    <row r="966" spans="2:5" x14ac:dyDescent="0.15">
      <c r="B966" s="62">
        <v>41341</v>
      </c>
      <c r="C966" s="63">
        <v>0</v>
      </c>
      <c r="D966" s="60">
        <v>44.18</v>
      </c>
      <c r="E966" s="60">
        <f t="shared" si="17"/>
        <v>2013</v>
      </c>
    </row>
    <row r="967" spans="2:5" x14ac:dyDescent="0.15">
      <c r="B967" s="62">
        <v>41342</v>
      </c>
      <c r="C967" s="63">
        <v>0</v>
      </c>
      <c r="D967" s="60">
        <v>46.85</v>
      </c>
      <c r="E967" s="60">
        <f t="shared" si="17"/>
        <v>2013</v>
      </c>
    </row>
    <row r="968" spans="2:5" x14ac:dyDescent="0.15">
      <c r="B968" s="62">
        <v>41343</v>
      </c>
      <c r="C968" s="63">
        <v>0</v>
      </c>
      <c r="D968" s="60">
        <v>46</v>
      </c>
      <c r="E968" s="60">
        <f t="shared" si="17"/>
        <v>2013</v>
      </c>
    </row>
    <row r="969" spans="2:5" x14ac:dyDescent="0.15">
      <c r="B969" s="62">
        <v>41344</v>
      </c>
      <c r="C969" s="63">
        <v>0</v>
      </c>
      <c r="D969" s="60">
        <v>48.4</v>
      </c>
      <c r="E969" s="60">
        <f t="shared" si="17"/>
        <v>2013</v>
      </c>
    </row>
    <row r="970" spans="2:5" x14ac:dyDescent="0.15">
      <c r="B970" s="62">
        <v>41345</v>
      </c>
      <c r="C970" s="63">
        <v>0</v>
      </c>
      <c r="D970" s="60">
        <v>44.29</v>
      </c>
      <c r="E970" s="60">
        <f t="shared" si="17"/>
        <v>2013</v>
      </c>
    </row>
    <row r="971" spans="2:5" x14ac:dyDescent="0.15">
      <c r="B971" s="62">
        <v>41346</v>
      </c>
      <c r="C971" s="63">
        <v>0</v>
      </c>
      <c r="D971" s="60">
        <v>46.92</v>
      </c>
      <c r="E971" s="60">
        <f t="shared" si="17"/>
        <v>2013</v>
      </c>
    </row>
    <row r="972" spans="2:5" x14ac:dyDescent="0.15">
      <c r="B972" s="62">
        <v>41347</v>
      </c>
      <c r="C972" s="63">
        <v>0</v>
      </c>
      <c r="D972" s="60">
        <v>47.17</v>
      </c>
      <c r="E972" s="60">
        <f t="shared" si="17"/>
        <v>2013</v>
      </c>
    </row>
    <row r="973" spans="2:5" x14ac:dyDescent="0.15">
      <c r="B973" s="62">
        <v>41348</v>
      </c>
      <c r="C973" s="63">
        <v>0</v>
      </c>
      <c r="D973" s="60">
        <v>46.95</v>
      </c>
      <c r="E973" s="60">
        <f t="shared" si="17"/>
        <v>2013</v>
      </c>
    </row>
    <row r="974" spans="2:5" x14ac:dyDescent="0.15">
      <c r="B974" s="62">
        <v>41349</v>
      </c>
      <c r="C974" s="63">
        <v>0</v>
      </c>
      <c r="D974" s="60">
        <v>47</v>
      </c>
      <c r="E974" s="60">
        <f t="shared" si="17"/>
        <v>2013</v>
      </c>
    </row>
    <row r="975" spans="2:5" x14ac:dyDescent="0.15">
      <c r="B975" s="62">
        <v>41350</v>
      </c>
      <c r="C975" s="63">
        <v>0</v>
      </c>
      <c r="D975" s="60">
        <v>47.4</v>
      </c>
      <c r="E975" s="60">
        <f t="shared" si="17"/>
        <v>2013</v>
      </c>
    </row>
    <row r="976" spans="2:5" x14ac:dyDescent="0.15">
      <c r="B976" s="62">
        <v>41351</v>
      </c>
      <c r="C976" s="63">
        <v>0</v>
      </c>
      <c r="D976" s="60">
        <v>51.6</v>
      </c>
      <c r="E976" s="60">
        <f t="shared" si="17"/>
        <v>2013</v>
      </c>
    </row>
    <row r="977" spans="2:5" x14ac:dyDescent="0.15">
      <c r="B977" s="62">
        <v>41352</v>
      </c>
      <c r="C977" s="63">
        <v>0</v>
      </c>
      <c r="D977" s="60">
        <v>59.14</v>
      </c>
      <c r="E977" s="60">
        <f t="shared" si="17"/>
        <v>2013</v>
      </c>
    </row>
    <row r="978" spans="2:5" x14ac:dyDescent="0.15">
      <c r="B978" s="62">
        <v>41353</v>
      </c>
      <c r="C978" s="63">
        <v>0</v>
      </c>
      <c r="D978" s="60">
        <v>64.489999999999995</v>
      </c>
      <c r="E978" s="60">
        <f t="shared" si="17"/>
        <v>2013</v>
      </c>
    </row>
    <row r="979" spans="2:5" x14ac:dyDescent="0.15">
      <c r="B979" s="62">
        <v>41354</v>
      </c>
      <c r="C979" s="63">
        <v>0</v>
      </c>
      <c r="D979" s="60">
        <v>70.849999999999994</v>
      </c>
      <c r="E979" s="60">
        <f t="shared" si="17"/>
        <v>2013</v>
      </c>
    </row>
    <row r="980" spans="2:5" x14ac:dyDescent="0.15">
      <c r="B980" s="62">
        <v>41355</v>
      </c>
      <c r="C980" s="63">
        <v>0</v>
      </c>
      <c r="D980" s="60">
        <v>69.86</v>
      </c>
      <c r="E980" s="60">
        <f t="shared" si="17"/>
        <v>2013</v>
      </c>
    </row>
    <row r="981" spans="2:5" x14ac:dyDescent="0.15">
      <c r="B981" s="62">
        <v>41356</v>
      </c>
      <c r="C981" s="63">
        <v>0</v>
      </c>
      <c r="D981" s="60">
        <v>64.349999999999994</v>
      </c>
      <c r="E981" s="60">
        <f t="shared" si="17"/>
        <v>2013</v>
      </c>
    </row>
    <row r="982" spans="2:5" x14ac:dyDescent="0.15">
      <c r="B982" s="62">
        <v>41357</v>
      </c>
      <c r="C982" s="63">
        <v>0</v>
      </c>
      <c r="D982" s="60">
        <v>71.5</v>
      </c>
      <c r="E982" s="60">
        <f t="shared" si="17"/>
        <v>2013</v>
      </c>
    </row>
    <row r="983" spans="2:5" x14ac:dyDescent="0.15">
      <c r="B983" s="62">
        <v>41358</v>
      </c>
      <c r="C983" s="63">
        <v>0</v>
      </c>
      <c r="D983" s="60">
        <v>73.599999999999994</v>
      </c>
      <c r="E983" s="60">
        <f t="shared" si="17"/>
        <v>2013</v>
      </c>
    </row>
    <row r="984" spans="2:5" x14ac:dyDescent="0.15">
      <c r="B984" s="62">
        <v>41359</v>
      </c>
      <c r="C984" s="63">
        <v>0</v>
      </c>
      <c r="D984" s="60">
        <v>78.5</v>
      </c>
      <c r="E984" s="60">
        <f t="shared" si="17"/>
        <v>2013</v>
      </c>
    </row>
    <row r="985" spans="2:5" x14ac:dyDescent="0.15">
      <c r="B985" s="62">
        <v>41360</v>
      </c>
      <c r="C985" s="63">
        <v>0</v>
      </c>
      <c r="D985" s="60">
        <v>88.92</v>
      </c>
      <c r="E985" s="60">
        <f t="shared" si="17"/>
        <v>2013</v>
      </c>
    </row>
    <row r="986" spans="2:5" x14ac:dyDescent="0.15">
      <c r="B986" s="62">
        <v>41361</v>
      </c>
      <c r="C986" s="63">
        <v>0</v>
      </c>
      <c r="D986" s="60">
        <v>86.18</v>
      </c>
      <c r="E986" s="60">
        <f t="shared" si="17"/>
        <v>2013</v>
      </c>
    </row>
    <row r="987" spans="2:5" x14ac:dyDescent="0.15">
      <c r="B987" s="62">
        <v>41362</v>
      </c>
      <c r="C987" s="63">
        <v>0</v>
      </c>
      <c r="D987" s="60">
        <v>90.5</v>
      </c>
      <c r="E987" s="60">
        <f t="shared" si="17"/>
        <v>2013</v>
      </c>
    </row>
    <row r="988" spans="2:5" x14ac:dyDescent="0.15">
      <c r="B988" s="62">
        <v>41363</v>
      </c>
      <c r="C988" s="63">
        <v>0</v>
      </c>
      <c r="D988" s="60">
        <v>92.19</v>
      </c>
      <c r="E988" s="60">
        <f t="shared" si="17"/>
        <v>2013</v>
      </c>
    </row>
    <row r="989" spans="2:5" x14ac:dyDescent="0.15">
      <c r="B989" s="62">
        <v>41364</v>
      </c>
      <c r="C989" s="63">
        <v>0</v>
      </c>
      <c r="D989" s="60">
        <v>93.03</v>
      </c>
      <c r="E989" s="60">
        <f t="shared" si="17"/>
        <v>2013</v>
      </c>
    </row>
    <row r="990" spans="2:5" x14ac:dyDescent="0.15">
      <c r="B990" s="62">
        <v>41365</v>
      </c>
      <c r="C990" s="63">
        <v>0</v>
      </c>
      <c r="D990" s="60">
        <v>104</v>
      </c>
      <c r="E990" s="60">
        <f t="shared" si="17"/>
        <v>2013</v>
      </c>
    </row>
    <row r="991" spans="2:5" x14ac:dyDescent="0.15">
      <c r="B991" s="62">
        <v>41366</v>
      </c>
      <c r="C991" s="63">
        <v>0</v>
      </c>
      <c r="D991" s="60">
        <v>117.98</v>
      </c>
      <c r="E991" s="60">
        <f t="shared" si="17"/>
        <v>2013</v>
      </c>
    </row>
    <row r="992" spans="2:5" x14ac:dyDescent="0.15">
      <c r="B992" s="62">
        <v>41367</v>
      </c>
      <c r="C992" s="63">
        <v>0</v>
      </c>
      <c r="D992" s="60">
        <v>135</v>
      </c>
      <c r="E992" s="60">
        <f t="shared" si="17"/>
        <v>2013</v>
      </c>
    </row>
    <row r="993" spans="2:5" x14ac:dyDescent="0.15">
      <c r="B993" s="62">
        <v>41368</v>
      </c>
      <c r="C993" s="63">
        <v>0</v>
      </c>
      <c r="D993" s="60">
        <v>132.12</v>
      </c>
      <c r="E993" s="60">
        <f t="shared" si="17"/>
        <v>2013</v>
      </c>
    </row>
    <row r="994" spans="2:5" x14ac:dyDescent="0.15">
      <c r="B994" s="62">
        <v>41369</v>
      </c>
      <c r="C994" s="63">
        <v>0</v>
      </c>
      <c r="D994" s="60">
        <v>142.32</v>
      </c>
      <c r="E994" s="60">
        <f t="shared" si="17"/>
        <v>2013</v>
      </c>
    </row>
    <row r="995" spans="2:5" x14ac:dyDescent="0.15">
      <c r="B995" s="62">
        <v>41370</v>
      </c>
      <c r="C995" s="63">
        <v>0</v>
      </c>
      <c r="D995" s="60">
        <v>142.63</v>
      </c>
      <c r="E995" s="60">
        <f t="shared" si="17"/>
        <v>2013</v>
      </c>
    </row>
    <row r="996" spans="2:5" x14ac:dyDescent="0.15">
      <c r="B996" s="62">
        <v>41371</v>
      </c>
      <c r="C996" s="63">
        <v>0</v>
      </c>
      <c r="D996" s="60">
        <v>162.30000000000001</v>
      </c>
      <c r="E996" s="60">
        <f t="shared" si="17"/>
        <v>2013</v>
      </c>
    </row>
    <row r="997" spans="2:5" x14ac:dyDescent="0.15">
      <c r="B997" s="62">
        <v>41372</v>
      </c>
      <c r="C997" s="63">
        <v>0</v>
      </c>
      <c r="D997" s="60">
        <v>187.5</v>
      </c>
      <c r="E997" s="60">
        <f t="shared" si="17"/>
        <v>2013</v>
      </c>
    </row>
    <row r="998" spans="2:5" x14ac:dyDescent="0.15">
      <c r="B998" s="62">
        <v>41373</v>
      </c>
      <c r="C998" s="63">
        <v>0</v>
      </c>
      <c r="D998" s="60">
        <v>230</v>
      </c>
      <c r="E998" s="60">
        <f t="shared" si="17"/>
        <v>2013</v>
      </c>
    </row>
    <row r="999" spans="2:5" x14ac:dyDescent="0.15">
      <c r="B999" s="62">
        <v>41374</v>
      </c>
      <c r="C999" s="63">
        <v>0</v>
      </c>
      <c r="D999" s="60">
        <v>165</v>
      </c>
      <c r="E999" s="60">
        <f t="shared" si="17"/>
        <v>2013</v>
      </c>
    </row>
    <row r="1000" spans="2:5" x14ac:dyDescent="0.15">
      <c r="B1000" s="62">
        <v>41375</v>
      </c>
      <c r="C1000" s="63">
        <v>0</v>
      </c>
      <c r="D1000" s="60">
        <v>124.9</v>
      </c>
      <c r="E1000" s="60">
        <f t="shared" si="17"/>
        <v>2013</v>
      </c>
    </row>
    <row r="1001" spans="2:5" x14ac:dyDescent="0.15">
      <c r="B1001" s="62">
        <v>41376</v>
      </c>
      <c r="C1001" s="63">
        <v>0</v>
      </c>
      <c r="D1001" s="60">
        <v>117</v>
      </c>
      <c r="E1001" s="60">
        <f t="shared" si="17"/>
        <v>2013</v>
      </c>
    </row>
    <row r="1002" spans="2:5" x14ac:dyDescent="0.15">
      <c r="B1002" s="62">
        <v>41377</v>
      </c>
      <c r="C1002" s="63">
        <v>0</v>
      </c>
      <c r="D1002" s="60">
        <v>93</v>
      </c>
      <c r="E1002" s="60">
        <f t="shared" si="17"/>
        <v>2013</v>
      </c>
    </row>
    <row r="1003" spans="2:5" x14ac:dyDescent="0.15">
      <c r="B1003" s="62">
        <v>41378</v>
      </c>
      <c r="C1003" s="63">
        <v>0</v>
      </c>
      <c r="D1003" s="60">
        <v>90</v>
      </c>
      <c r="E1003" s="60">
        <f t="shared" si="17"/>
        <v>2013</v>
      </c>
    </row>
    <row r="1004" spans="2:5" x14ac:dyDescent="0.15">
      <c r="B1004" s="62">
        <v>41379</v>
      </c>
      <c r="C1004" s="63">
        <v>0</v>
      </c>
      <c r="D1004" s="60">
        <v>82.39</v>
      </c>
      <c r="E1004" s="60">
        <f t="shared" si="17"/>
        <v>2013</v>
      </c>
    </row>
    <row r="1005" spans="2:5" x14ac:dyDescent="0.15">
      <c r="B1005" s="62">
        <v>41380</v>
      </c>
      <c r="C1005" s="63">
        <v>0</v>
      </c>
      <c r="D1005" s="60">
        <v>68.36</v>
      </c>
      <c r="E1005" s="60">
        <f t="shared" si="17"/>
        <v>2013</v>
      </c>
    </row>
    <row r="1006" spans="2:5" x14ac:dyDescent="0.15">
      <c r="B1006" s="62">
        <v>41381</v>
      </c>
      <c r="C1006" s="63">
        <v>0</v>
      </c>
      <c r="D1006" s="60">
        <v>93.07</v>
      </c>
      <c r="E1006" s="60">
        <f t="shared" si="17"/>
        <v>2013</v>
      </c>
    </row>
    <row r="1007" spans="2:5" x14ac:dyDescent="0.15">
      <c r="B1007" s="62">
        <v>41382</v>
      </c>
      <c r="C1007" s="63">
        <v>0</v>
      </c>
      <c r="D1007" s="60">
        <v>109.01</v>
      </c>
      <c r="E1007" s="60">
        <f t="shared" si="17"/>
        <v>2013</v>
      </c>
    </row>
    <row r="1008" spans="2:5" x14ac:dyDescent="0.15">
      <c r="B1008" s="62">
        <v>41383</v>
      </c>
      <c r="C1008" s="63">
        <v>0</v>
      </c>
      <c r="D1008" s="60">
        <v>118.48</v>
      </c>
      <c r="E1008" s="60">
        <f t="shared" si="17"/>
        <v>2013</v>
      </c>
    </row>
    <row r="1009" spans="2:5" x14ac:dyDescent="0.15">
      <c r="B1009" s="62">
        <v>41384</v>
      </c>
      <c r="C1009" s="63">
        <v>0</v>
      </c>
      <c r="D1009" s="60">
        <v>126.62</v>
      </c>
      <c r="E1009" s="60">
        <f t="shared" si="17"/>
        <v>2013</v>
      </c>
    </row>
    <row r="1010" spans="2:5" x14ac:dyDescent="0.15">
      <c r="B1010" s="62">
        <v>41385</v>
      </c>
      <c r="C1010" s="63">
        <v>0</v>
      </c>
      <c r="D1010" s="60">
        <v>119.2</v>
      </c>
      <c r="E1010" s="60">
        <f t="shared" si="17"/>
        <v>2013</v>
      </c>
    </row>
    <row r="1011" spans="2:5" x14ac:dyDescent="0.15">
      <c r="B1011" s="62">
        <v>41386</v>
      </c>
      <c r="C1011" s="63">
        <v>0</v>
      </c>
      <c r="D1011" s="60">
        <v>127.4</v>
      </c>
      <c r="E1011" s="60">
        <f t="shared" si="17"/>
        <v>2013</v>
      </c>
    </row>
    <row r="1012" spans="2:5" x14ac:dyDescent="0.15">
      <c r="B1012" s="62">
        <v>41387</v>
      </c>
      <c r="C1012" s="63">
        <v>0</v>
      </c>
      <c r="D1012" s="60">
        <v>143.47</v>
      </c>
      <c r="E1012" s="60">
        <f t="shared" si="17"/>
        <v>2013</v>
      </c>
    </row>
    <row r="1013" spans="2:5" x14ac:dyDescent="0.15">
      <c r="B1013" s="62">
        <v>41388</v>
      </c>
      <c r="C1013" s="63">
        <v>0</v>
      </c>
      <c r="D1013" s="60">
        <v>154.19999999999999</v>
      </c>
      <c r="E1013" s="60">
        <f t="shared" si="17"/>
        <v>2013</v>
      </c>
    </row>
    <row r="1014" spans="2:5" x14ac:dyDescent="0.15">
      <c r="B1014" s="62">
        <v>41389</v>
      </c>
      <c r="C1014" s="63">
        <v>0</v>
      </c>
      <c r="D1014" s="60">
        <v>141.71</v>
      </c>
      <c r="E1014" s="60">
        <f t="shared" si="17"/>
        <v>2013</v>
      </c>
    </row>
    <row r="1015" spans="2:5" x14ac:dyDescent="0.15">
      <c r="B1015" s="62">
        <v>41390</v>
      </c>
      <c r="C1015" s="63">
        <v>0</v>
      </c>
      <c r="D1015" s="60">
        <v>136.9</v>
      </c>
      <c r="E1015" s="60">
        <f t="shared" si="17"/>
        <v>2013</v>
      </c>
    </row>
    <row r="1016" spans="2:5" x14ac:dyDescent="0.15">
      <c r="B1016" s="62">
        <v>41391</v>
      </c>
      <c r="C1016" s="63">
        <v>0</v>
      </c>
      <c r="D1016" s="60">
        <v>128</v>
      </c>
      <c r="E1016" s="60">
        <f t="shared" si="17"/>
        <v>2013</v>
      </c>
    </row>
    <row r="1017" spans="2:5" x14ac:dyDescent="0.15">
      <c r="B1017" s="62">
        <v>41392</v>
      </c>
      <c r="C1017" s="63">
        <v>0</v>
      </c>
      <c r="D1017" s="60">
        <v>134.44</v>
      </c>
      <c r="E1017" s="60">
        <f t="shared" si="17"/>
        <v>2013</v>
      </c>
    </row>
    <row r="1018" spans="2:5" x14ac:dyDescent="0.15">
      <c r="B1018" s="62">
        <v>41393</v>
      </c>
      <c r="C1018" s="63">
        <v>0</v>
      </c>
      <c r="D1018" s="60">
        <v>144</v>
      </c>
      <c r="E1018" s="60">
        <f t="shared" si="17"/>
        <v>2013</v>
      </c>
    </row>
    <row r="1019" spans="2:5" x14ac:dyDescent="0.15">
      <c r="B1019" s="62">
        <v>41394</v>
      </c>
      <c r="C1019" s="63">
        <v>0</v>
      </c>
      <c r="D1019" s="60">
        <v>139.22999999999999</v>
      </c>
      <c r="E1019" s="60">
        <f t="shared" si="17"/>
        <v>2013</v>
      </c>
    </row>
    <row r="1020" spans="2:5" x14ac:dyDescent="0.15">
      <c r="B1020" s="62">
        <v>41395</v>
      </c>
      <c r="C1020" s="63">
        <v>0</v>
      </c>
      <c r="D1020" s="60">
        <v>116.38</v>
      </c>
      <c r="E1020" s="60">
        <f t="shared" si="17"/>
        <v>2013</v>
      </c>
    </row>
    <row r="1021" spans="2:5" x14ac:dyDescent="0.15">
      <c r="B1021" s="62">
        <v>41396</v>
      </c>
      <c r="C1021" s="63">
        <v>0</v>
      </c>
      <c r="D1021" s="60">
        <v>106.25</v>
      </c>
      <c r="E1021" s="60">
        <f t="shared" si="17"/>
        <v>2013</v>
      </c>
    </row>
    <row r="1022" spans="2:5" x14ac:dyDescent="0.15">
      <c r="B1022" s="62">
        <v>41397</v>
      </c>
      <c r="C1022" s="63">
        <v>0</v>
      </c>
      <c r="D1022" s="60">
        <v>98.1</v>
      </c>
      <c r="E1022" s="60">
        <f t="shared" si="17"/>
        <v>2013</v>
      </c>
    </row>
    <row r="1023" spans="2:5" x14ac:dyDescent="0.15">
      <c r="B1023" s="62">
        <v>41398</v>
      </c>
      <c r="C1023" s="63">
        <v>0</v>
      </c>
      <c r="D1023" s="60">
        <v>112.9</v>
      </c>
      <c r="E1023" s="60">
        <f t="shared" si="17"/>
        <v>2013</v>
      </c>
    </row>
    <row r="1024" spans="2:5" x14ac:dyDescent="0.15">
      <c r="B1024" s="62">
        <v>41399</v>
      </c>
      <c r="C1024" s="63">
        <v>0</v>
      </c>
      <c r="D1024" s="60">
        <v>115.98</v>
      </c>
      <c r="E1024" s="60">
        <f t="shared" si="17"/>
        <v>2013</v>
      </c>
    </row>
    <row r="1025" spans="2:5" x14ac:dyDescent="0.15">
      <c r="B1025" s="62">
        <v>41400</v>
      </c>
      <c r="C1025" s="63">
        <v>0</v>
      </c>
      <c r="D1025" s="60">
        <v>112.25</v>
      </c>
      <c r="E1025" s="60">
        <f t="shared" si="17"/>
        <v>2013</v>
      </c>
    </row>
    <row r="1026" spans="2:5" x14ac:dyDescent="0.15">
      <c r="B1026" s="62">
        <v>41401</v>
      </c>
      <c r="C1026" s="63">
        <v>0</v>
      </c>
      <c r="D1026" s="60">
        <v>109.6</v>
      </c>
      <c r="E1026" s="60">
        <f t="shared" si="17"/>
        <v>2013</v>
      </c>
    </row>
    <row r="1027" spans="2:5" x14ac:dyDescent="0.15">
      <c r="B1027" s="62">
        <v>41402</v>
      </c>
      <c r="C1027" s="63">
        <v>0</v>
      </c>
      <c r="D1027" s="60">
        <v>113.2</v>
      </c>
      <c r="E1027" s="60">
        <f t="shared" ref="E1027:E1090" si="18">YEAR(B1027)</f>
        <v>2013</v>
      </c>
    </row>
    <row r="1028" spans="2:5" x14ac:dyDescent="0.15">
      <c r="B1028" s="62">
        <v>41403</v>
      </c>
      <c r="C1028" s="63">
        <v>0</v>
      </c>
      <c r="D1028" s="60">
        <v>112.8</v>
      </c>
      <c r="E1028" s="60">
        <f t="shared" si="18"/>
        <v>2013</v>
      </c>
    </row>
    <row r="1029" spans="2:5" x14ac:dyDescent="0.15">
      <c r="B1029" s="62">
        <v>41404</v>
      </c>
      <c r="C1029" s="63">
        <v>0</v>
      </c>
      <c r="D1029" s="60">
        <v>117.7</v>
      </c>
      <c r="E1029" s="60">
        <f t="shared" si="18"/>
        <v>2013</v>
      </c>
    </row>
    <row r="1030" spans="2:5" x14ac:dyDescent="0.15">
      <c r="B1030" s="62">
        <v>41405</v>
      </c>
      <c r="C1030" s="63">
        <v>0</v>
      </c>
      <c r="D1030" s="60">
        <v>115.64</v>
      </c>
      <c r="E1030" s="60">
        <f t="shared" si="18"/>
        <v>2013</v>
      </c>
    </row>
    <row r="1031" spans="2:5" x14ac:dyDescent="0.15">
      <c r="B1031" s="62">
        <v>41406</v>
      </c>
      <c r="C1031" s="63">
        <v>0</v>
      </c>
      <c r="D1031" s="60">
        <v>114.82</v>
      </c>
      <c r="E1031" s="60">
        <f t="shared" si="18"/>
        <v>2013</v>
      </c>
    </row>
    <row r="1032" spans="2:5" x14ac:dyDescent="0.15">
      <c r="B1032" s="62">
        <v>41407</v>
      </c>
      <c r="C1032" s="63">
        <v>0</v>
      </c>
      <c r="D1032" s="60">
        <v>117.98</v>
      </c>
      <c r="E1032" s="60">
        <f t="shared" si="18"/>
        <v>2013</v>
      </c>
    </row>
    <row r="1033" spans="2:5" x14ac:dyDescent="0.15">
      <c r="B1033" s="62">
        <v>41408</v>
      </c>
      <c r="C1033" s="63">
        <v>0</v>
      </c>
      <c r="D1033" s="60">
        <v>111.4</v>
      </c>
      <c r="E1033" s="60">
        <f t="shared" si="18"/>
        <v>2013</v>
      </c>
    </row>
    <row r="1034" spans="2:5" x14ac:dyDescent="0.15">
      <c r="B1034" s="62">
        <v>41409</v>
      </c>
      <c r="C1034" s="63">
        <v>0</v>
      </c>
      <c r="D1034" s="60">
        <v>114.22</v>
      </c>
      <c r="E1034" s="60">
        <f t="shared" si="18"/>
        <v>2013</v>
      </c>
    </row>
    <row r="1035" spans="2:5" x14ac:dyDescent="0.15">
      <c r="B1035" s="62">
        <v>41410</v>
      </c>
      <c r="C1035" s="63">
        <v>0</v>
      </c>
      <c r="D1035" s="60">
        <v>118.21</v>
      </c>
      <c r="E1035" s="60">
        <f t="shared" si="18"/>
        <v>2013</v>
      </c>
    </row>
    <row r="1036" spans="2:5" x14ac:dyDescent="0.15">
      <c r="B1036" s="62">
        <v>41411</v>
      </c>
      <c r="C1036" s="63">
        <v>0</v>
      </c>
      <c r="D1036" s="60">
        <v>123.5</v>
      </c>
      <c r="E1036" s="60">
        <f t="shared" si="18"/>
        <v>2013</v>
      </c>
    </row>
    <row r="1037" spans="2:5" x14ac:dyDescent="0.15">
      <c r="B1037" s="62">
        <v>41412</v>
      </c>
      <c r="C1037" s="63">
        <v>0</v>
      </c>
      <c r="D1037" s="60">
        <v>123.21</v>
      </c>
      <c r="E1037" s="60">
        <f t="shared" si="18"/>
        <v>2013</v>
      </c>
    </row>
    <row r="1038" spans="2:5" x14ac:dyDescent="0.15">
      <c r="B1038" s="62">
        <v>41413</v>
      </c>
      <c r="C1038" s="63">
        <v>0</v>
      </c>
      <c r="D1038" s="60">
        <v>122.5</v>
      </c>
      <c r="E1038" s="60">
        <f t="shared" si="18"/>
        <v>2013</v>
      </c>
    </row>
    <row r="1039" spans="2:5" x14ac:dyDescent="0.15">
      <c r="B1039" s="62">
        <v>41414</v>
      </c>
      <c r="C1039" s="63">
        <v>0</v>
      </c>
      <c r="D1039" s="60">
        <v>122.02</v>
      </c>
      <c r="E1039" s="60">
        <f t="shared" si="18"/>
        <v>2013</v>
      </c>
    </row>
    <row r="1040" spans="2:5" x14ac:dyDescent="0.15">
      <c r="B1040" s="62">
        <v>41415</v>
      </c>
      <c r="C1040" s="63">
        <v>0</v>
      </c>
      <c r="D1040" s="60">
        <v>122.89</v>
      </c>
      <c r="E1040" s="60">
        <f t="shared" si="18"/>
        <v>2013</v>
      </c>
    </row>
    <row r="1041" spans="2:5" x14ac:dyDescent="0.15">
      <c r="B1041" s="62">
        <v>41416</v>
      </c>
      <c r="C1041" s="63">
        <v>0</v>
      </c>
      <c r="D1041" s="60">
        <v>123.8</v>
      </c>
      <c r="E1041" s="60">
        <f t="shared" si="18"/>
        <v>2013</v>
      </c>
    </row>
    <row r="1042" spans="2:5" x14ac:dyDescent="0.15">
      <c r="B1042" s="62">
        <v>41417</v>
      </c>
      <c r="C1042" s="63">
        <v>0</v>
      </c>
      <c r="D1042" s="60">
        <v>126.3</v>
      </c>
      <c r="E1042" s="60">
        <f t="shared" si="18"/>
        <v>2013</v>
      </c>
    </row>
    <row r="1043" spans="2:5" x14ac:dyDescent="0.15">
      <c r="B1043" s="62">
        <v>41418</v>
      </c>
      <c r="C1043" s="63">
        <v>0</v>
      </c>
      <c r="D1043" s="60">
        <v>133.1</v>
      </c>
      <c r="E1043" s="60">
        <f t="shared" si="18"/>
        <v>2013</v>
      </c>
    </row>
    <row r="1044" spans="2:5" x14ac:dyDescent="0.15">
      <c r="B1044" s="62">
        <v>41419</v>
      </c>
      <c r="C1044" s="63">
        <v>0</v>
      </c>
      <c r="D1044" s="60">
        <v>131.99</v>
      </c>
      <c r="E1044" s="60">
        <f t="shared" si="18"/>
        <v>2013</v>
      </c>
    </row>
    <row r="1045" spans="2:5" x14ac:dyDescent="0.15">
      <c r="B1045" s="62">
        <v>41420</v>
      </c>
      <c r="C1045" s="63">
        <v>0</v>
      </c>
      <c r="D1045" s="60">
        <v>133.5</v>
      </c>
      <c r="E1045" s="60">
        <f t="shared" si="18"/>
        <v>2013</v>
      </c>
    </row>
    <row r="1046" spans="2:5" x14ac:dyDescent="0.15">
      <c r="B1046" s="62">
        <v>41421</v>
      </c>
      <c r="C1046" s="63">
        <v>0</v>
      </c>
      <c r="D1046" s="60">
        <v>129.77000000000001</v>
      </c>
      <c r="E1046" s="60">
        <f t="shared" si="18"/>
        <v>2013</v>
      </c>
    </row>
    <row r="1047" spans="2:5" x14ac:dyDescent="0.15">
      <c r="B1047" s="62">
        <v>41422</v>
      </c>
      <c r="C1047" s="63">
        <v>0</v>
      </c>
      <c r="D1047" s="60">
        <v>129</v>
      </c>
      <c r="E1047" s="60">
        <f t="shared" si="18"/>
        <v>2013</v>
      </c>
    </row>
    <row r="1048" spans="2:5" x14ac:dyDescent="0.15">
      <c r="B1048" s="62">
        <v>41423</v>
      </c>
      <c r="C1048" s="63">
        <v>0</v>
      </c>
      <c r="D1048" s="60">
        <v>132.25</v>
      </c>
      <c r="E1048" s="60">
        <f t="shared" si="18"/>
        <v>2013</v>
      </c>
    </row>
    <row r="1049" spans="2:5" x14ac:dyDescent="0.15">
      <c r="B1049" s="62">
        <v>41424</v>
      </c>
      <c r="C1049" s="63">
        <v>0</v>
      </c>
      <c r="D1049" s="60">
        <v>128.80000000000001</v>
      </c>
      <c r="E1049" s="60">
        <f t="shared" si="18"/>
        <v>2013</v>
      </c>
    </row>
    <row r="1050" spans="2:5" x14ac:dyDescent="0.15">
      <c r="B1050" s="62">
        <v>41425</v>
      </c>
      <c r="C1050" s="63">
        <v>0</v>
      </c>
      <c r="D1050" s="60">
        <v>128.82</v>
      </c>
      <c r="E1050" s="60">
        <f t="shared" si="18"/>
        <v>2013</v>
      </c>
    </row>
    <row r="1051" spans="2:5" x14ac:dyDescent="0.15">
      <c r="B1051" s="62">
        <v>41426</v>
      </c>
      <c r="C1051" s="63">
        <v>0</v>
      </c>
      <c r="D1051" s="60">
        <v>129.30000000000001</v>
      </c>
      <c r="E1051" s="60">
        <f t="shared" si="18"/>
        <v>2013</v>
      </c>
    </row>
    <row r="1052" spans="2:5" x14ac:dyDescent="0.15">
      <c r="B1052" s="62">
        <v>41427</v>
      </c>
      <c r="C1052" s="63">
        <v>0</v>
      </c>
      <c r="D1052" s="60">
        <v>122.5</v>
      </c>
      <c r="E1052" s="60">
        <f t="shared" si="18"/>
        <v>2013</v>
      </c>
    </row>
    <row r="1053" spans="2:5" x14ac:dyDescent="0.15">
      <c r="B1053" s="62">
        <v>41428</v>
      </c>
      <c r="C1053" s="63">
        <v>0</v>
      </c>
      <c r="D1053" s="60">
        <v>120.74</v>
      </c>
      <c r="E1053" s="60">
        <f t="shared" si="18"/>
        <v>2013</v>
      </c>
    </row>
    <row r="1054" spans="2:5" x14ac:dyDescent="0.15">
      <c r="B1054" s="62">
        <v>41429</v>
      </c>
      <c r="C1054" s="63">
        <v>0</v>
      </c>
      <c r="D1054" s="60">
        <v>121.4</v>
      </c>
      <c r="E1054" s="60">
        <f t="shared" si="18"/>
        <v>2013</v>
      </c>
    </row>
    <row r="1055" spans="2:5" x14ac:dyDescent="0.15">
      <c r="B1055" s="62">
        <v>41430</v>
      </c>
      <c r="C1055" s="63">
        <v>0</v>
      </c>
      <c r="D1055" s="60">
        <v>121.9</v>
      </c>
      <c r="E1055" s="60">
        <f t="shared" si="18"/>
        <v>2013</v>
      </c>
    </row>
    <row r="1056" spans="2:5" x14ac:dyDescent="0.15">
      <c r="B1056" s="62">
        <v>41431</v>
      </c>
      <c r="C1056" s="63">
        <v>0</v>
      </c>
      <c r="D1056" s="60">
        <v>118.97</v>
      </c>
      <c r="E1056" s="60">
        <f t="shared" si="18"/>
        <v>2013</v>
      </c>
    </row>
    <row r="1057" spans="2:5" x14ac:dyDescent="0.15">
      <c r="B1057" s="62">
        <v>41432</v>
      </c>
      <c r="C1057" s="63">
        <v>0</v>
      </c>
      <c r="D1057" s="60">
        <v>111</v>
      </c>
      <c r="E1057" s="60">
        <f t="shared" si="18"/>
        <v>2013</v>
      </c>
    </row>
    <row r="1058" spans="2:5" x14ac:dyDescent="0.15">
      <c r="B1058" s="62">
        <v>41433</v>
      </c>
      <c r="C1058" s="63">
        <v>0</v>
      </c>
      <c r="D1058" s="60">
        <v>107.89</v>
      </c>
      <c r="E1058" s="60">
        <f t="shared" si="18"/>
        <v>2013</v>
      </c>
    </row>
    <row r="1059" spans="2:5" x14ac:dyDescent="0.15">
      <c r="B1059" s="62">
        <v>41434</v>
      </c>
      <c r="C1059" s="63">
        <v>0</v>
      </c>
      <c r="D1059" s="60">
        <v>100.44</v>
      </c>
      <c r="E1059" s="60">
        <f t="shared" si="18"/>
        <v>2013</v>
      </c>
    </row>
    <row r="1060" spans="2:5" x14ac:dyDescent="0.15">
      <c r="B1060" s="62">
        <v>41435</v>
      </c>
      <c r="C1060" s="63">
        <v>0</v>
      </c>
      <c r="D1060" s="60">
        <v>106.35</v>
      </c>
      <c r="E1060" s="60">
        <f t="shared" si="18"/>
        <v>2013</v>
      </c>
    </row>
    <row r="1061" spans="2:5" x14ac:dyDescent="0.15">
      <c r="B1061" s="62">
        <v>41436</v>
      </c>
      <c r="C1061" s="63">
        <v>0</v>
      </c>
      <c r="D1061" s="60">
        <v>109</v>
      </c>
      <c r="E1061" s="60">
        <f t="shared" si="18"/>
        <v>2013</v>
      </c>
    </row>
    <row r="1062" spans="2:5" x14ac:dyDescent="0.15">
      <c r="B1062" s="62">
        <v>41437</v>
      </c>
      <c r="C1062" s="63">
        <v>0</v>
      </c>
      <c r="D1062" s="60">
        <v>108.78</v>
      </c>
      <c r="E1062" s="60">
        <f t="shared" si="18"/>
        <v>2013</v>
      </c>
    </row>
    <row r="1063" spans="2:5" x14ac:dyDescent="0.15">
      <c r="B1063" s="62">
        <v>41438</v>
      </c>
      <c r="C1063" s="63">
        <v>0</v>
      </c>
      <c r="D1063" s="60">
        <v>103.95</v>
      </c>
      <c r="E1063" s="60">
        <f t="shared" si="18"/>
        <v>2013</v>
      </c>
    </row>
    <row r="1064" spans="2:5" x14ac:dyDescent="0.15">
      <c r="B1064" s="62">
        <v>41439</v>
      </c>
      <c r="C1064" s="63">
        <v>0</v>
      </c>
      <c r="D1064" s="60">
        <v>100</v>
      </c>
      <c r="E1064" s="60">
        <f t="shared" si="18"/>
        <v>2013</v>
      </c>
    </row>
    <row r="1065" spans="2:5" x14ac:dyDescent="0.15">
      <c r="B1065" s="62">
        <v>41440</v>
      </c>
      <c r="C1065" s="63">
        <v>0</v>
      </c>
      <c r="D1065" s="60">
        <v>99.8</v>
      </c>
      <c r="E1065" s="60">
        <f t="shared" si="18"/>
        <v>2013</v>
      </c>
    </row>
    <row r="1066" spans="2:5" x14ac:dyDescent="0.15">
      <c r="B1066" s="62">
        <v>41441</v>
      </c>
      <c r="C1066" s="63">
        <v>0</v>
      </c>
      <c r="D1066" s="60">
        <v>99.9</v>
      </c>
      <c r="E1066" s="60">
        <f t="shared" si="18"/>
        <v>2013</v>
      </c>
    </row>
    <row r="1067" spans="2:5" x14ac:dyDescent="0.15">
      <c r="B1067" s="62">
        <v>41442</v>
      </c>
      <c r="C1067" s="63">
        <v>0</v>
      </c>
      <c r="D1067" s="60">
        <v>101.95</v>
      </c>
      <c r="E1067" s="60">
        <f t="shared" si="18"/>
        <v>2013</v>
      </c>
    </row>
    <row r="1068" spans="2:5" x14ac:dyDescent="0.15">
      <c r="B1068" s="62">
        <v>41443</v>
      </c>
      <c r="C1068" s="63">
        <v>0</v>
      </c>
      <c r="D1068" s="60">
        <v>107.35</v>
      </c>
      <c r="E1068" s="60">
        <f t="shared" si="18"/>
        <v>2013</v>
      </c>
    </row>
    <row r="1069" spans="2:5" x14ac:dyDescent="0.15">
      <c r="B1069" s="62">
        <v>41444</v>
      </c>
      <c r="C1069" s="63">
        <v>0</v>
      </c>
      <c r="D1069" s="60">
        <v>108.25</v>
      </c>
      <c r="E1069" s="60">
        <f t="shared" si="18"/>
        <v>2013</v>
      </c>
    </row>
    <row r="1070" spans="2:5" x14ac:dyDescent="0.15">
      <c r="B1070" s="62">
        <v>41445</v>
      </c>
      <c r="C1070" s="63">
        <v>0</v>
      </c>
      <c r="D1070" s="60">
        <v>111.29</v>
      </c>
      <c r="E1070" s="60">
        <f t="shared" si="18"/>
        <v>2013</v>
      </c>
    </row>
    <row r="1071" spans="2:5" x14ac:dyDescent="0.15">
      <c r="B1071" s="62">
        <v>41446</v>
      </c>
      <c r="C1071" s="63">
        <v>0</v>
      </c>
      <c r="D1071" s="60">
        <v>109.5</v>
      </c>
      <c r="E1071" s="60">
        <f t="shared" si="18"/>
        <v>2013</v>
      </c>
    </row>
    <row r="1072" spans="2:5" x14ac:dyDescent="0.15">
      <c r="B1072" s="62">
        <v>41447</v>
      </c>
      <c r="C1072" s="63">
        <v>0</v>
      </c>
      <c r="D1072" s="60">
        <v>108.2</v>
      </c>
      <c r="E1072" s="60">
        <f t="shared" si="18"/>
        <v>2013</v>
      </c>
    </row>
    <row r="1073" spans="2:5" x14ac:dyDescent="0.15">
      <c r="B1073" s="62">
        <v>41448</v>
      </c>
      <c r="C1073" s="63">
        <v>0</v>
      </c>
      <c r="D1073" s="60">
        <v>107.9</v>
      </c>
      <c r="E1073" s="60">
        <f t="shared" si="18"/>
        <v>2013</v>
      </c>
    </row>
    <row r="1074" spans="2:5" x14ac:dyDescent="0.15">
      <c r="B1074" s="62">
        <v>41449</v>
      </c>
      <c r="C1074" s="63">
        <v>0</v>
      </c>
      <c r="D1074" s="60">
        <v>102.09</v>
      </c>
      <c r="E1074" s="60">
        <f t="shared" si="18"/>
        <v>2013</v>
      </c>
    </row>
    <row r="1075" spans="2:5" x14ac:dyDescent="0.15">
      <c r="B1075" s="62">
        <v>41450</v>
      </c>
      <c r="C1075" s="63">
        <v>0</v>
      </c>
      <c r="D1075" s="60">
        <v>103.33</v>
      </c>
      <c r="E1075" s="60">
        <f t="shared" si="18"/>
        <v>2013</v>
      </c>
    </row>
    <row r="1076" spans="2:5" x14ac:dyDescent="0.15">
      <c r="B1076" s="62">
        <v>41451</v>
      </c>
      <c r="C1076" s="63">
        <v>0</v>
      </c>
      <c r="D1076" s="60">
        <v>104</v>
      </c>
      <c r="E1076" s="60">
        <f t="shared" si="18"/>
        <v>2013</v>
      </c>
    </row>
    <row r="1077" spans="2:5" x14ac:dyDescent="0.15">
      <c r="B1077" s="62">
        <v>41452</v>
      </c>
      <c r="C1077" s="63">
        <v>0</v>
      </c>
      <c r="D1077" s="60">
        <v>101.74</v>
      </c>
      <c r="E1077" s="60">
        <f t="shared" si="18"/>
        <v>2013</v>
      </c>
    </row>
    <row r="1078" spans="2:5" x14ac:dyDescent="0.15">
      <c r="B1078" s="62">
        <v>41453</v>
      </c>
      <c r="C1078" s="63">
        <v>0</v>
      </c>
      <c r="D1078" s="60">
        <v>94.66</v>
      </c>
      <c r="E1078" s="60">
        <f t="shared" si="18"/>
        <v>2013</v>
      </c>
    </row>
    <row r="1079" spans="2:5" x14ac:dyDescent="0.15">
      <c r="B1079" s="62">
        <v>41454</v>
      </c>
      <c r="C1079" s="63">
        <v>0</v>
      </c>
      <c r="D1079" s="60">
        <v>95</v>
      </c>
      <c r="E1079" s="60">
        <f t="shared" si="18"/>
        <v>2013</v>
      </c>
    </row>
    <row r="1080" spans="2:5" x14ac:dyDescent="0.15">
      <c r="B1080" s="62">
        <v>41455</v>
      </c>
      <c r="C1080" s="63">
        <v>0</v>
      </c>
      <c r="D1080" s="60">
        <v>97.51</v>
      </c>
      <c r="E1080" s="60">
        <f t="shared" si="18"/>
        <v>2013</v>
      </c>
    </row>
    <row r="1081" spans="2:5" x14ac:dyDescent="0.15">
      <c r="B1081" s="62">
        <v>41456</v>
      </c>
      <c r="C1081" s="63">
        <v>0</v>
      </c>
      <c r="D1081" s="60">
        <v>84.61</v>
      </c>
      <c r="E1081" s="60">
        <f t="shared" si="18"/>
        <v>2013</v>
      </c>
    </row>
    <row r="1082" spans="2:5" x14ac:dyDescent="0.15">
      <c r="B1082" s="62">
        <v>41457</v>
      </c>
      <c r="C1082" s="63">
        <v>0</v>
      </c>
      <c r="D1082" s="60">
        <v>87.66</v>
      </c>
      <c r="E1082" s="60">
        <f t="shared" si="18"/>
        <v>2013</v>
      </c>
    </row>
    <row r="1083" spans="2:5" x14ac:dyDescent="0.15">
      <c r="B1083" s="62">
        <v>41458</v>
      </c>
      <c r="C1083" s="63">
        <v>0</v>
      </c>
      <c r="D1083" s="60">
        <v>76.89</v>
      </c>
      <c r="E1083" s="60">
        <f t="shared" si="18"/>
        <v>2013</v>
      </c>
    </row>
    <row r="1084" spans="2:5" x14ac:dyDescent="0.15">
      <c r="B1084" s="62">
        <v>41459</v>
      </c>
      <c r="C1084" s="63">
        <v>0</v>
      </c>
      <c r="D1084" s="60">
        <v>77.680000000000007</v>
      </c>
      <c r="E1084" s="60">
        <f t="shared" si="18"/>
        <v>2013</v>
      </c>
    </row>
    <row r="1085" spans="2:5" x14ac:dyDescent="0.15">
      <c r="B1085" s="62">
        <v>41460</v>
      </c>
      <c r="C1085" s="63">
        <v>0</v>
      </c>
      <c r="D1085" s="60">
        <v>66.34</v>
      </c>
      <c r="E1085" s="60">
        <f t="shared" si="18"/>
        <v>2013</v>
      </c>
    </row>
    <row r="1086" spans="2:5" x14ac:dyDescent="0.15">
      <c r="B1086" s="62">
        <v>41461</v>
      </c>
      <c r="C1086" s="63">
        <v>0</v>
      </c>
      <c r="D1086" s="60">
        <v>66.849999999999994</v>
      </c>
      <c r="E1086" s="60">
        <f t="shared" si="18"/>
        <v>2013</v>
      </c>
    </row>
    <row r="1087" spans="2:5" x14ac:dyDescent="0.15">
      <c r="B1087" s="62">
        <v>41462</v>
      </c>
      <c r="C1087" s="63">
        <v>0</v>
      </c>
      <c r="D1087" s="60">
        <v>72.510000000000005</v>
      </c>
      <c r="E1087" s="60">
        <f t="shared" si="18"/>
        <v>2013</v>
      </c>
    </row>
    <row r="1088" spans="2:5" x14ac:dyDescent="0.15">
      <c r="B1088" s="62">
        <v>41463</v>
      </c>
      <c r="C1088" s="63">
        <v>0</v>
      </c>
      <c r="D1088" s="60">
        <v>74.56</v>
      </c>
      <c r="E1088" s="60">
        <f t="shared" si="18"/>
        <v>2013</v>
      </c>
    </row>
    <row r="1089" spans="2:5" x14ac:dyDescent="0.15">
      <c r="B1089" s="62">
        <v>41464</v>
      </c>
      <c r="C1089" s="63">
        <v>0</v>
      </c>
      <c r="D1089" s="60">
        <v>74.22</v>
      </c>
      <c r="E1089" s="60">
        <f t="shared" si="18"/>
        <v>2013</v>
      </c>
    </row>
    <row r="1090" spans="2:5" x14ac:dyDescent="0.15">
      <c r="B1090" s="62">
        <v>41465</v>
      </c>
      <c r="C1090" s="63">
        <v>0</v>
      </c>
      <c r="D1090" s="60">
        <v>84.51</v>
      </c>
      <c r="E1090" s="60">
        <f t="shared" si="18"/>
        <v>2013</v>
      </c>
    </row>
    <row r="1091" spans="2:5" x14ac:dyDescent="0.15">
      <c r="B1091" s="62">
        <v>41466</v>
      </c>
      <c r="C1091" s="63">
        <v>0</v>
      </c>
      <c r="D1091" s="60">
        <v>91.22</v>
      </c>
      <c r="E1091" s="60">
        <f t="shared" ref="E1091:E1154" si="19">YEAR(B1091)</f>
        <v>2013</v>
      </c>
    </row>
    <row r="1092" spans="2:5" x14ac:dyDescent="0.15">
      <c r="B1092" s="62">
        <v>41467</v>
      </c>
      <c r="C1092" s="63">
        <v>0</v>
      </c>
      <c r="D1092" s="60">
        <v>88.46</v>
      </c>
      <c r="E1092" s="60">
        <f t="shared" si="19"/>
        <v>2013</v>
      </c>
    </row>
    <row r="1093" spans="2:5" x14ac:dyDescent="0.15">
      <c r="B1093" s="62">
        <v>41468</v>
      </c>
      <c r="C1093" s="63">
        <v>0</v>
      </c>
      <c r="D1093" s="60">
        <v>91.39</v>
      </c>
      <c r="E1093" s="60">
        <f t="shared" si="19"/>
        <v>2013</v>
      </c>
    </row>
    <row r="1094" spans="2:5" x14ac:dyDescent="0.15">
      <c r="B1094" s="62">
        <v>41469</v>
      </c>
      <c r="C1094" s="63">
        <v>0</v>
      </c>
      <c r="D1094" s="60">
        <v>90.37</v>
      </c>
      <c r="E1094" s="60">
        <f t="shared" si="19"/>
        <v>2013</v>
      </c>
    </row>
    <row r="1095" spans="2:5" x14ac:dyDescent="0.15">
      <c r="B1095" s="62">
        <v>41470</v>
      </c>
      <c r="C1095" s="63">
        <v>0</v>
      </c>
      <c r="D1095" s="60">
        <v>93.14</v>
      </c>
      <c r="E1095" s="60">
        <f t="shared" si="19"/>
        <v>2013</v>
      </c>
    </row>
    <row r="1096" spans="2:5" x14ac:dyDescent="0.15">
      <c r="B1096" s="62">
        <v>41471</v>
      </c>
      <c r="C1096" s="63">
        <v>0</v>
      </c>
      <c r="D1096" s="60">
        <v>92.74</v>
      </c>
      <c r="E1096" s="60">
        <f t="shared" si="19"/>
        <v>2013</v>
      </c>
    </row>
    <row r="1097" spans="2:5" x14ac:dyDescent="0.15">
      <c r="B1097" s="62">
        <v>41472</v>
      </c>
      <c r="C1097" s="63">
        <v>0</v>
      </c>
      <c r="D1097" s="60">
        <v>90.54</v>
      </c>
      <c r="E1097" s="60">
        <f t="shared" si="19"/>
        <v>2013</v>
      </c>
    </row>
    <row r="1098" spans="2:5" x14ac:dyDescent="0.15">
      <c r="B1098" s="62">
        <v>41473</v>
      </c>
      <c r="C1098" s="63">
        <v>0</v>
      </c>
      <c r="D1098" s="60">
        <v>85.43</v>
      </c>
      <c r="E1098" s="60">
        <f t="shared" si="19"/>
        <v>2013</v>
      </c>
    </row>
    <row r="1099" spans="2:5" x14ac:dyDescent="0.15">
      <c r="B1099" s="62">
        <v>41474</v>
      </c>
      <c r="C1099" s="63">
        <v>0</v>
      </c>
      <c r="D1099" s="60">
        <v>85.78</v>
      </c>
      <c r="E1099" s="60">
        <f t="shared" si="19"/>
        <v>2013</v>
      </c>
    </row>
    <row r="1100" spans="2:5" x14ac:dyDescent="0.15">
      <c r="B1100" s="62">
        <v>41475</v>
      </c>
      <c r="C1100" s="63">
        <v>0</v>
      </c>
      <c r="D1100" s="60">
        <v>85.67</v>
      </c>
      <c r="E1100" s="60">
        <f t="shared" si="19"/>
        <v>2013</v>
      </c>
    </row>
    <row r="1101" spans="2:5" x14ac:dyDescent="0.15">
      <c r="B1101" s="62">
        <v>41476</v>
      </c>
      <c r="C1101" s="63">
        <v>0</v>
      </c>
      <c r="D1101" s="60">
        <v>85.47</v>
      </c>
      <c r="E1101" s="60">
        <f t="shared" si="19"/>
        <v>2013</v>
      </c>
    </row>
    <row r="1102" spans="2:5" x14ac:dyDescent="0.15">
      <c r="B1102" s="62">
        <v>41477</v>
      </c>
      <c r="C1102" s="63">
        <v>0</v>
      </c>
      <c r="D1102" s="60">
        <v>86.09</v>
      </c>
      <c r="E1102" s="60">
        <f t="shared" si="19"/>
        <v>2013</v>
      </c>
    </row>
    <row r="1103" spans="2:5" x14ac:dyDescent="0.15">
      <c r="B1103" s="62">
        <v>41478</v>
      </c>
      <c r="C1103" s="63">
        <v>0</v>
      </c>
      <c r="D1103" s="60">
        <v>86.94</v>
      </c>
      <c r="E1103" s="60">
        <f t="shared" si="19"/>
        <v>2013</v>
      </c>
    </row>
    <row r="1104" spans="2:5" x14ac:dyDescent="0.15">
      <c r="B1104" s="62">
        <v>41479</v>
      </c>
      <c r="C1104" s="63">
        <v>0</v>
      </c>
      <c r="D1104" s="60">
        <v>87.46</v>
      </c>
      <c r="E1104" s="60">
        <f t="shared" si="19"/>
        <v>2013</v>
      </c>
    </row>
    <row r="1105" spans="2:5" x14ac:dyDescent="0.15">
      <c r="B1105" s="62">
        <v>41480</v>
      </c>
      <c r="C1105" s="63">
        <v>0</v>
      </c>
      <c r="D1105" s="60">
        <v>89.41</v>
      </c>
      <c r="E1105" s="60">
        <f t="shared" si="19"/>
        <v>2013</v>
      </c>
    </row>
    <row r="1106" spans="2:5" x14ac:dyDescent="0.15">
      <c r="B1106" s="62">
        <v>41481</v>
      </c>
      <c r="C1106" s="63">
        <v>0</v>
      </c>
      <c r="D1106" s="60">
        <v>90.63</v>
      </c>
      <c r="E1106" s="60">
        <f t="shared" si="19"/>
        <v>2013</v>
      </c>
    </row>
    <row r="1107" spans="2:5" x14ac:dyDescent="0.15">
      <c r="B1107" s="62">
        <v>41482</v>
      </c>
      <c r="C1107" s="63">
        <v>0</v>
      </c>
      <c r="D1107" s="60">
        <v>89.1</v>
      </c>
      <c r="E1107" s="60">
        <f t="shared" si="19"/>
        <v>2013</v>
      </c>
    </row>
    <row r="1108" spans="2:5" x14ac:dyDescent="0.15">
      <c r="B1108" s="62">
        <v>41483</v>
      </c>
      <c r="C1108" s="63">
        <v>0</v>
      </c>
      <c r="D1108" s="60">
        <v>92.1</v>
      </c>
      <c r="E1108" s="60">
        <f t="shared" si="19"/>
        <v>2013</v>
      </c>
    </row>
    <row r="1109" spans="2:5" x14ac:dyDescent="0.15">
      <c r="B1109" s="62">
        <v>41484</v>
      </c>
      <c r="C1109" s="63">
        <v>0</v>
      </c>
      <c r="D1109" s="60">
        <v>93.3</v>
      </c>
      <c r="E1109" s="60">
        <f t="shared" si="19"/>
        <v>2013</v>
      </c>
    </row>
    <row r="1110" spans="2:5" x14ac:dyDescent="0.15">
      <c r="B1110" s="62">
        <v>41485</v>
      </c>
      <c r="C1110" s="63">
        <v>0</v>
      </c>
      <c r="D1110" s="60">
        <v>96.31</v>
      </c>
      <c r="E1110" s="60">
        <f t="shared" si="19"/>
        <v>2013</v>
      </c>
    </row>
    <row r="1111" spans="2:5" x14ac:dyDescent="0.15">
      <c r="B1111" s="62">
        <v>41486</v>
      </c>
      <c r="C1111" s="63">
        <v>0</v>
      </c>
      <c r="D1111" s="60">
        <v>97.91</v>
      </c>
      <c r="E1111" s="60">
        <f t="shared" si="19"/>
        <v>2013</v>
      </c>
    </row>
    <row r="1112" spans="2:5" x14ac:dyDescent="0.15">
      <c r="B1112" s="62">
        <v>41487</v>
      </c>
      <c r="C1112" s="63">
        <v>0</v>
      </c>
      <c r="D1112" s="60">
        <v>96.42</v>
      </c>
      <c r="E1112" s="60">
        <f t="shared" si="19"/>
        <v>2013</v>
      </c>
    </row>
    <row r="1113" spans="2:5" x14ac:dyDescent="0.15">
      <c r="B1113" s="62">
        <v>41488</v>
      </c>
      <c r="C1113" s="63">
        <v>0</v>
      </c>
      <c r="D1113" s="60">
        <v>97.24</v>
      </c>
      <c r="E1113" s="60">
        <f t="shared" si="19"/>
        <v>2013</v>
      </c>
    </row>
    <row r="1114" spans="2:5" x14ac:dyDescent="0.15">
      <c r="B1114" s="62">
        <v>41489</v>
      </c>
      <c r="C1114" s="63">
        <v>0</v>
      </c>
      <c r="D1114" s="60">
        <v>96.66</v>
      </c>
      <c r="E1114" s="60">
        <f t="shared" si="19"/>
        <v>2013</v>
      </c>
    </row>
    <row r="1115" spans="2:5" x14ac:dyDescent="0.15">
      <c r="B1115" s="62">
        <v>41490</v>
      </c>
      <c r="C1115" s="63">
        <v>0</v>
      </c>
      <c r="D1115" s="60">
        <v>96.6</v>
      </c>
      <c r="E1115" s="60">
        <f t="shared" si="19"/>
        <v>2013</v>
      </c>
    </row>
    <row r="1116" spans="2:5" x14ac:dyDescent="0.15">
      <c r="B1116" s="62">
        <v>41491</v>
      </c>
      <c r="C1116" s="63">
        <v>0</v>
      </c>
      <c r="D1116" s="60">
        <v>96.92</v>
      </c>
      <c r="E1116" s="60">
        <f t="shared" si="19"/>
        <v>2013</v>
      </c>
    </row>
    <row r="1117" spans="2:5" x14ac:dyDescent="0.15">
      <c r="B1117" s="62">
        <v>41492</v>
      </c>
      <c r="C1117" s="63">
        <v>0</v>
      </c>
      <c r="D1117" s="60">
        <v>97.13</v>
      </c>
      <c r="E1117" s="60">
        <f t="shared" si="19"/>
        <v>2013</v>
      </c>
    </row>
    <row r="1118" spans="2:5" x14ac:dyDescent="0.15">
      <c r="B1118" s="62">
        <v>41493</v>
      </c>
      <c r="C1118" s="63">
        <v>0</v>
      </c>
      <c r="D1118" s="60">
        <v>96.92</v>
      </c>
      <c r="E1118" s="60">
        <f t="shared" si="19"/>
        <v>2013</v>
      </c>
    </row>
    <row r="1119" spans="2:5" x14ac:dyDescent="0.15">
      <c r="B1119" s="62">
        <v>41494</v>
      </c>
      <c r="C1119" s="63">
        <v>0</v>
      </c>
      <c r="D1119" s="60">
        <v>94.77</v>
      </c>
      <c r="E1119" s="60">
        <f t="shared" si="19"/>
        <v>2013</v>
      </c>
    </row>
    <row r="1120" spans="2:5" x14ac:dyDescent="0.15">
      <c r="B1120" s="62">
        <v>41495</v>
      </c>
      <c r="C1120" s="63">
        <v>0</v>
      </c>
      <c r="D1120" s="60">
        <v>93.36</v>
      </c>
      <c r="E1120" s="60">
        <f t="shared" si="19"/>
        <v>2013</v>
      </c>
    </row>
    <row r="1121" spans="2:5" x14ac:dyDescent="0.15">
      <c r="B1121" s="62">
        <v>41496</v>
      </c>
      <c r="C1121" s="63">
        <v>0</v>
      </c>
      <c r="D1121" s="60">
        <v>93.29</v>
      </c>
      <c r="E1121" s="60">
        <f t="shared" si="19"/>
        <v>2013</v>
      </c>
    </row>
    <row r="1122" spans="2:5" x14ac:dyDescent="0.15">
      <c r="B1122" s="62">
        <v>41497</v>
      </c>
      <c r="C1122" s="63">
        <v>0</v>
      </c>
      <c r="D1122" s="60">
        <v>94.16</v>
      </c>
      <c r="E1122" s="60">
        <f t="shared" si="19"/>
        <v>2013</v>
      </c>
    </row>
    <row r="1123" spans="2:5" x14ac:dyDescent="0.15">
      <c r="B1123" s="62">
        <v>41498</v>
      </c>
      <c r="C1123" s="63">
        <v>0</v>
      </c>
      <c r="D1123" s="60">
        <v>95.08</v>
      </c>
      <c r="E1123" s="60">
        <f t="shared" si="19"/>
        <v>2013</v>
      </c>
    </row>
    <row r="1124" spans="2:5" x14ac:dyDescent="0.15">
      <c r="B1124" s="62">
        <v>41499</v>
      </c>
      <c r="C1124" s="63">
        <v>0</v>
      </c>
      <c r="D1124" s="60">
        <v>97.9</v>
      </c>
      <c r="E1124" s="60">
        <f t="shared" si="19"/>
        <v>2013</v>
      </c>
    </row>
    <row r="1125" spans="2:5" x14ac:dyDescent="0.15">
      <c r="B1125" s="62">
        <v>41500</v>
      </c>
      <c r="C1125" s="63">
        <v>0</v>
      </c>
      <c r="D1125" s="60">
        <v>97.96</v>
      </c>
      <c r="E1125" s="60">
        <f t="shared" si="19"/>
        <v>2013</v>
      </c>
    </row>
    <row r="1126" spans="2:5" x14ac:dyDescent="0.15">
      <c r="B1126" s="62">
        <v>41501</v>
      </c>
      <c r="C1126" s="63">
        <v>0</v>
      </c>
      <c r="D1126" s="60">
        <v>97.54</v>
      </c>
      <c r="E1126" s="60">
        <f t="shared" si="19"/>
        <v>2013</v>
      </c>
    </row>
    <row r="1127" spans="2:5" x14ac:dyDescent="0.15">
      <c r="B1127" s="62">
        <v>41502</v>
      </c>
      <c r="C1127" s="63">
        <v>0</v>
      </c>
      <c r="D1127" s="60">
        <v>98.33</v>
      </c>
      <c r="E1127" s="60">
        <f t="shared" si="19"/>
        <v>2013</v>
      </c>
    </row>
    <row r="1128" spans="2:5" x14ac:dyDescent="0.15">
      <c r="B1128" s="62">
        <v>41503</v>
      </c>
      <c r="C1128" s="63">
        <v>0</v>
      </c>
      <c r="D1128" s="60">
        <v>99.56</v>
      </c>
      <c r="E1128" s="60">
        <f t="shared" si="19"/>
        <v>2013</v>
      </c>
    </row>
    <row r="1129" spans="2:5" x14ac:dyDescent="0.15">
      <c r="B1129" s="62">
        <v>41504</v>
      </c>
      <c r="C1129" s="63">
        <v>0</v>
      </c>
      <c r="D1129" s="60">
        <v>98.84</v>
      </c>
      <c r="E1129" s="60">
        <f t="shared" si="19"/>
        <v>2013</v>
      </c>
    </row>
    <row r="1130" spans="2:5" x14ac:dyDescent="0.15">
      <c r="B1130" s="62">
        <v>41505</v>
      </c>
      <c r="C1130" s="63">
        <v>0</v>
      </c>
      <c r="D1130" s="60">
        <v>102.3</v>
      </c>
      <c r="E1130" s="60">
        <f t="shared" si="19"/>
        <v>2013</v>
      </c>
    </row>
    <row r="1131" spans="2:5" x14ac:dyDescent="0.15">
      <c r="B1131" s="62">
        <v>41506</v>
      </c>
      <c r="C1131" s="63">
        <v>0</v>
      </c>
      <c r="D1131" s="60">
        <v>105.01</v>
      </c>
      <c r="E1131" s="60">
        <f t="shared" si="19"/>
        <v>2013</v>
      </c>
    </row>
    <row r="1132" spans="2:5" x14ac:dyDescent="0.15">
      <c r="B1132" s="62">
        <v>41507</v>
      </c>
      <c r="C1132" s="63">
        <v>0</v>
      </c>
      <c r="D1132" s="60">
        <v>111.44</v>
      </c>
      <c r="E1132" s="60">
        <f t="shared" si="19"/>
        <v>2013</v>
      </c>
    </row>
    <row r="1133" spans="2:5" x14ac:dyDescent="0.15">
      <c r="B1133" s="62">
        <v>41508</v>
      </c>
      <c r="C1133" s="63">
        <v>0</v>
      </c>
      <c r="D1133" s="60">
        <v>109.73</v>
      </c>
      <c r="E1133" s="60">
        <f t="shared" si="19"/>
        <v>2013</v>
      </c>
    </row>
    <row r="1134" spans="2:5" x14ac:dyDescent="0.15">
      <c r="B1134" s="62">
        <v>41509</v>
      </c>
      <c r="C1134" s="63">
        <v>0</v>
      </c>
      <c r="D1134" s="60">
        <v>107.55</v>
      </c>
      <c r="E1134" s="60">
        <f t="shared" si="19"/>
        <v>2013</v>
      </c>
    </row>
    <row r="1135" spans="2:5" x14ac:dyDescent="0.15">
      <c r="B1135" s="62">
        <v>41510</v>
      </c>
      <c r="C1135" s="63">
        <v>0</v>
      </c>
      <c r="D1135" s="60">
        <v>108.69</v>
      </c>
      <c r="E1135" s="60">
        <f t="shared" si="19"/>
        <v>2013</v>
      </c>
    </row>
    <row r="1136" spans="2:5" x14ac:dyDescent="0.15">
      <c r="B1136" s="62">
        <v>41511</v>
      </c>
      <c r="C1136" s="63">
        <v>0</v>
      </c>
      <c r="D1136" s="60">
        <v>111.79</v>
      </c>
      <c r="E1136" s="60">
        <f t="shared" si="19"/>
        <v>2013</v>
      </c>
    </row>
    <row r="1137" spans="2:5" x14ac:dyDescent="0.15">
      <c r="B1137" s="62">
        <v>41512</v>
      </c>
      <c r="C1137" s="63">
        <v>0</v>
      </c>
      <c r="D1137" s="60">
        <v>112.23</v>
      </c>
      <c r="E1137" s="60">
        <f t="shared" si="19"/>
        <v>2013</v>
      </c>
    </row>
    <row r="1138" spans="2:5" x14ac:dyDescent="0.15">
      <c r="B1138" s="62">
        <v>41513</v>
      </c>
      <c r="C1138" s="63">
        <v>0</v>
      </c>
      <c r="D1138" s="60">
        <v>117.45</v>
      </c>
      <c r="E1138" s="60">
        <f t="shared" si="19"/>
        <v>2013</v>
      </c>
    </row>
    <row r="1139" spans="2:5" x14ac:dyDescent="0.15">
      <c r="B1139" s="62">
        <v>41514</v>
      </c>
      <c r="C1139" s="63">
        <v>0</v>
      </c>
      <c r="D1139" s="60">
        <v>117.59</v>
      </c>
      <c r="E1139" s="60">
        <f t="shared" si="19"/>
        <v>2013</v>
      </c>
    </row>
    <row r="1140" spans="2:5" x14ac:dyDescent="0.15">
      <c r="B1140" s="62">
        <v>41515</v>
      </c>
      <c r="C1140" s="63">
        <v>0</v>
      </c>
      <c r="D1140" s="60">
        <v>117.52</v>
      </c>
      <c r="E1140" s="60">
        <f t="shared" si="19"/>
        <v>2013</v>
      </c>
    </row>
    <row r="1141" spans="2:5" x14ac:dyDescent="0.15">
      <c r="B1141" s="62">
        <v>41516</v>
      </c>
      <c r="C1141" s="63">
        <v>0</v>
      </c>
      <c r="D1141" s="60">
        <v>123.23</v>
      </c>
      <c r="E1141" s="60">
        <f t="shared" si="19"/>
        <v>2013</v>
      </c>
    </row>
    <row r="1142" spans="2:5" x14ac:dyDescent="0.15">
      <c r="B1142" s="62">
        <v>41517</v>
      </c>
      <c r="C1142" s="63">
        <v>0</v>
      </c>
      <c r="D1142" s="60">
        <v>129.46</v>
      </c>
      <c r="E1142" s="60">
        <f t="shared" si="19"/>
        <v>2013</v>
      </c>
    </row>
    <row r="1143" spans="2:5" x14ac:dyDescent="0.15">
      <c r="B1143" s="62">
        <v>41518</v>
      </c>
      <c r="C1143" s="63">
        <v>0</v>
      </c>
      <c r="D1143" s="60">
        <v>128.26</v>
      </c>
      <c r="E1143" s="60">
        <f t="shared" si="19"/>
        <v>2013</v>
      </c>
    </row>
    <row r="1144" spans="2:5" x14ac:dyDescent="0.15">
      <c r="B1144" s="62">
        <v>41519</v>
      </c>
      <c r="C1144" s="63">
        <v>0</v>
      </c>
      <c r="D1144" s="60">
        <v>127.36</v>
      </c>
      <c r="E1144" s="60">
        <f t="shared" si="19"/>
        <v>2013</v>
      </c>
    </row>
    <row r="1145" spans="2:5" x14ac:dyDescent="0.15">
      <c r="B1145" s="62">
        <v>41520</v>
      </c>
      <c r="C1145" s="63">
        <v>0</v>
      </c>
      <c r="D1145" s="60">
        <v>127.59</v>
      </c>
      <c r="E1145" s="60">
        <f t="shared" si="19"/>
        <v>2013</v>
      </c>
    </row>
    <row r="1146" spans="2:5" x14ac:dyDescent="0.15">
      <c r="B1146" s="62">
        <v>41521</v>
      </c>
      <c r="C1146" s="63">
        <v>0</v>
      </c>
      <c r="D1146" s="60">
        <v>120.57</v>
      </c>
      <c r="E1146" s="60">
        <f t="shared" si="19"/>
        <v>2013</v>
      </c>
    </row>
    <row r="1147" spans="2:5" x14ac:dyDescent="0.15">
      <c r="B1147" s="62">
        <v>41522</v>
      </c>
      <c r="C1147" s="63">
        <v>0</v>
      </c>
      <c r="D1147" s="60">
        <v>120.53</v>
      </c>
      <c r="E1147" s="60">
        <f t="shared" si="19"/>
        <v>2013</v>
      </c>
    </row>
    <row r="1148" spans="2:5" x14ac:dyDescent="0.15">
      <c r="B1148" s="62">
        <v>41523</v>
      </c>
      <c r="C1148" s="63">
        <v>0</v>
      </c>
      <c r="D1148" s="60">
        <v>116.32</v>
      </c>
      <c r="E1148" s="60">
        <f t="shared" si="19"/>
        <v>2013</v>
      </c>
    </row>
    <row r="1149" spans="2:5" x14ac:dyDescent="0.15">
      <c r="B1149" s="62">
        <v>41524</v>
      </c>
      <c r="C1149" s="63">
        <v>0</v>
      </c>
      <c r="D1149" s="60">
        <v>119.05</v>
      </c>
      <c r="E1149" s="60">
        <f t="shared" si="19"/>
        <v>2013</v>
      </c>
    </row>
    <row r="1150" spans="2:5" x14ac:dyDescent="0.15">
      <c r="B1150" s="62">
        <v>41525</v>
      </c>
      <c r="C1150" s="63">
        <v>0</v>
      </c>
      <c r="D1150" s="60">
        <v>116.59</v>
      </c>
      <c r="E1150" s="60">
        <f t="shared" si="19"/>
        <v>2013</v>
      </c>
    </row>
    <row r="1151" spans="2:5" x14ac:dyDescent="0.15">
      <c r="B1151" s="62">
        <v>41526</v>
      </c>
      <c r="C1151" s="63">
        <v>0</v>
      </c>
      <c r="D1151" s="60">
        <v>120.02</v>
      </c>
      <c r="E1151" s="60">
        <f t="shared" si="19"/>
        <v>2013</v>
      </c>
    </row>
    <row r="1152" spans="2:5" x14ac:dyDescent="0.15">
      <c r="B1152" s="62">
        <v>41527</v>
      </c>
      <c r="C1152" s="63">
        <v>0</v>
      </c>
      <c r="D1152" s="60">
        <v>121.46</v>
      </c>
      <c r="E1152" s="60">
        <f t="shared" si="19"/>
        <v>2013</v>
      </c>
    </row>
    <row r="1153" spans="2:5" x14ac:dyDescent="0.15">
      <c r="B1153" s="62">
        <v>41528</v>
      </c>
      <c r="C1153" s="63">
        <v>0</v>
      </c>
      <c r="D1153" s="60">
        <v>125.45</v>
      </c>
      <c r="E1153" s="60">
        <f t="shared" si="19"/>
        <v>2013</v>
      </c>
    </row>
    <row r="1154" spans="2:5" x14ac:dyDescent="0.15">
      <c r="B1154" s="62">
        <v>41529</v>
      </c>
      <c r="C1154" s="63">
        <v>0</v>
      </c>
      <c r="D1154" s="60">
        <v>125.76</v>
      </c>
      <c r="E1154" s="60">
        <f t="shared" si="19"/>
        <v>2013</v>
      </c>
    </row>
    <row r="1155" spans="2:5" x14ac:dyDescent="0.15">
      <c r="B1155" s="62">
        <v>41530</v>
      </c>
      <c r="C1155" s="63">
        <v>0</v>
      </c>
      <c r="D1155" s="60">
        <v>126.51</v>
      </c>
      <c r="E1155" s="60">
        <f t="shared" ref="E1155:E1218" si="20">YEAR(B1155)</f>
        <v>2013</v>
      </c>
    </row>
    <row r="1156" spans="2:5" x14ac:dyDescent="0.15">
      <c r="B1156" s="62">
        <v>41531</v>
      </c>
      <c r="C1156" s="63">
        <v>0</v>
      </c>
      <c r="D1156" s="60">
        <v>124.08</v>
      </c>
      <c r="E1156" s="60">
        <f t="shared" si="20"/>
        <v>2013</v>
      </c>
    </row>
    <row r="1157" spans="2:5" x14ac:dyDescent="0.15">
      <c r="B1157" s="62">
        <v>41532</v>
      </c>
      <c r="C1157" s="63">
        <v>0</v>
      </c>
      <c r="D1157" s="60">
        <v>124.58</v>
      </c>
      <c r="E1157" s="60">
        <f t="shared" si="20"/>
        <v>2013</v>
      </c>
    </row>
    <row r="1158" spans="2:5" x14ac:dyDescent="0.15">
      <c r="B1158" s="62">
        <v>41533</v>
      </c>
      <c r="C1158" s="63">
        <v>0</v>
      </c>
      <c r="D1158" s="60">
        <v>125.06</v>
      </c>
      <c r="E1158" s="60">
        <f t="shared" si="20"/>
        <v>2013</v>
      </c>
    </row>
    <row r="1159" spans="2:5" x14ac:dyDescent="0.15">
      <c r="B1159" s="62">
        <v>41534</v>
      </c>
      <c r="C1159" s="63">
        <v>0</v>
      </c>
      <c r="D1159" s="60">
        <v>125.97</v>
      </c>
      <c r="E1159" s="60">
        <f t="shared" si="20"/>
        <v>2013</v>
      </c>
    </row>
    <row r="1160" spans="2:5" x14ac:dyDescent="0.15">
      <c r="B1160" s="62">
        <v>41535</v>
      </c>
      <c r="C1160" s="63">
        <v>0</v>
      </c>
      <c r="D1160" s="60">
        <v>126.3</v>
      </c>
      <c r="E1160" s="60">
        <f t="shared" si="20"/>
        <v>2013</v>
      </c>
    </row>
    <row r="1161" spans="2:5" x14ac:dyDescent="0.15">
      <c r="B1161" s="62">
        <v>41536</v>
      </c>
      <c r="C1161" s="63">
        <v>0</v>
      </c>
      <c r="D1161" s="60">
        <v>124.19</v>
      </c>
      <c r="E1161" s="60">
        <f t="shared" si="20"/>
        <v>2013</v>
      </c>
    </row>
    <row r="1162" spans="2:5" x14ac:dyDescent="0.15">
      <c r="B1162" s="62">
        <v>41537</v>
      </c>
      <c r="C1162" s="63">
        <v>0</v>
      </c>
      <c r="D1162" s="60">
        <v>122.9</v>
      </c>
      <c r="E1162" s="60">
        <f t="shared" si="20"/>
        <v>2013</v>
      </c>
    </row>
    <row r="1163" spans="2:5" x14ac:dyDescent="0.15">
      <c r="B1163" s="62">
        <v>41538</v>
      </c>
      <c r="C1163" s="63">
        <v>0</v>
      </c>
      <c r="D1163" s="60">
        <v>122.64</v>
      </c>
      <c r="E1163" s="60">
        <f t="shared" si="20"/>
        <v>2013</v>
      </c>
    </row>
    <row r="1164" spans="2:5" x14ac:dyDescent="0.15">
      <c r="B1164" s="62">
        <v>41539</v>
      </c>
      <c r="C1164" s="63">
        <v>0</v>
      </c>
      <c r="D1164" s="60">
        <v>122.65</v>
      </c>
      <c r="E1164" s="60">
        <f t="shared" si="20"/>
        <v>2013</v>
      </c>
    </row>
    <row r="1165" spans="2:5" x14ac:dyDescent="0.15">
      <c r="B1165" s="62">
        <v>41540</v>
      </c>
      <c r="C1165" s="63">
        <v>0</v>
      </c>
      <c r="D1165" s="60">
        <v>122.22</v>
      </c>
      <c r="E1165" s="60">
        <f t="shared" si="20"/>
        <v>2013</v>
      </c>
    </row>
    <row r="1166" spans="2:5" x14ac:dyDescent="0.15">
      <c r="B1166" s="62">
        <v>41541</v>
      </c>
      <c r="C1166" s="63">
        <v>0</v>
      </c>
      <c r="D1166" s="60">
        <v>122.54</v>
      </c>
      <c r="E1166" s="60">
        <f t="shared" si="20"/>
        <v>2013</v>
      </c>
    </row>
    <row r="1167" spans="2:5" x14ac:dyDescent="0.15">
      <c r="B1167" s="62">
        <v>41542</v>
      </c>
      <c r="C1167" s="63">
        <v>0</v>
      </c>
      <c r="D1167" s="60">
        <v>123.42</v>
      </c>
      <c r="E1167" s="60">
        <f t="shared" si="20"/>
        <v>2013</v>
      </c>
    </row>
    <row r="1168" spans="2:5" x14ac:dyDescent="0.15">
      <c r="B1168" s="62">
        <v>41543</v>
      </c>
      <c r="C1168" s="63">
        <v>0</v>
      </c>
      <c r="D1168" s="60">
        <v>123.48</v>
      </c>
      <c r="E1168" s="60">
        <f t="shared" si="20"/>
        <v>2013</v>
      </c>
    </row>
    <row r="1169" spans="2:5" x14ac:dyDescent="0.15">
      <c r="B1169" s="62">
        <v>41544</v>
      </c>
      <c r="C1169" s="63">
        <v>0</v>
      </c>
      <c r="D1169" s="60">
        <v>123.5</v>
      </c>
      <c r="E1169" s="60">
        <f t="shared" si="20"/>
        <v>2013</v>
      </c>
    </row>
    <row r="1170" spans="2:5" x14ac:dyDescent="0.15">
      <c r="B1170" s="62">
        <v>41545</v>
      </c>
      <c r="C1170" s="63">
        <v>0</v>
      </c>
      <c r="D1170" s="60">
        <v>124.75</v>
      </c>
      <c r="E1170" s="60">
        <f t="shared" si="20"/>
        <v>2013</v>
      </c>
    </row>
    <row r="1171" spans="2:5" x14ac:dyDescent="0.15">
      <c r="B1171" s="62">
        <v>41546</v>
      </c>
      <c r="C1171" s="63">
        <v>0</v>
      </c>
      <c r="D1171" s="60">
        <v>125.18</v>
      </c>
      <c r="E1171" s="60">
        <f t="shared" si="20"/>
        <v>2013</v>
      </c>
    </row>
    <row r="1172" spans="2:5" x14ac:dyDescent="0.15">
      <c r="B1172" s="62">
        <v>41547</v>
      </c>
      <c r="C1172" s="63">
        <v>0</v>
      </c>
      <c r="D1172" s="60">
        <v>123.1</v>
      </c>
      <c r="E1172" s="60">
        <f t="shared" si="20"/>
        <v>2013</v>
      </c>
    </row>
    <row r="1173" spans="2:5" x14ac:dyDescent="0.15">
      <c r="B1173" s="62">
        <v>41548</v>
      </c>
      <c r="C1173" s="63">
        <v>0</v>
      </c>
      <c r="D1173" s="60">
        <v>125.49</v>
      </c>
      <c r="E1173" s="60">
        <f t="shared" si="20"/>
        <v>2013</v>
      </c>
    </row>
    <row r="1174" spans="2:5" x14ac:dyDescent="0.15">
      <c r="B1174" s="62">
        <v>41549</v>
      </c>
      <c r="C1174" s="63">
        <v>0</v>
      </c>
      <c r="D1174" s="60">
        <v>99.81</v>
      </c>
      <c r="E1174" s="60">
        <f t="shared" si="20"/>
        <v>2013</v>
      </c>
    </row>
    <row r="1175" spans="2:5" x14ac:dyDescent="0.15">
      <c r="B1175" s="62">
        <v>41550</v>
      </c>
      <c r="C1175" s="63">
        <v>0</v>
      </c>
      <c r="D1175" s="60">
        <v>116.82</v>
      </c>
      <c r="E1175" s="60">
        <f t="shared" si="20"/>
        <v>2013</v>
      </c>
    </row>
    <row r="1176" spans="2:5" x14ac:dyDescent="0.15">
      <c r="B1176" s="62">
        <v>41551</v>
      </c>
      <c r="C1176" s="63">
        <v>0</v>
      </c>
      <c r="D1176" s="60">
        <v>121.29</v>
      </c>
      <c r="E1176" s="60">
        <f t="shared" si="20"/>
        <v>2013</v>
      </c>
    </row>
    <row r="1177" spans="2:5" x14ac:dyDescent="0.15">
      <c r="B1177" s="62">
        <v>41552</v>
      </c>
      <c r="C1177" s="63">
        <v>0</v>
      </c>
      <c r="D1177" s="60">
        <v>121.14</v>
      </c>
      <c r="E1177" s="60">
        <f t="shared" si="20"/>
        <v>2013</v>
      </c>
    </row>
    <row r="1178" spans="2:5" x14ac:dyDescent="0.15">
      <c r="B1178" s="62">
        <v>41553</v>
      </c>
      <c r="C1178" s="63">
        <v>0</v>
      </c>
      <c r="D1178" s="60">
        <v>121.68</v>
      </c>
      <c r="E1178" s="60">
        <f t="shared" si="20"/>
        <v>2013</v>
      </c>
    </row>
    <row r="1179" spans="2:5" x14ac:dyDescent="0.15">
      <c r="B1179" s="62">
        <v>41554</v>
      </c>
      <c r="C1179" s="63">
        <v>0</v>
      </c>
      <c r="D1179" s="60">
        <v>123.24</v>
      </c>
      <c r="E1179" s="60">
        <f t="shared" si="20"/>
        <v>2013</v>
      </c>
    </row>
    <row r="1180" spans="2:5" x14ac:dyDescent="0.15">
      <c r="B1180" s="62">
        <v>41555</v>
      </c>
      <c r="C1180" s="63">
        <v>0</v>
      </c>
      <c r="D1180" s="60">
        <v>124.32</v>
      </c>
      <c r="E1180" s="60">
        <f t="shared" si="20"/>
        <v>2013</v>
      </c>
    </row>
    <row r="1181" spans="2:5" x14ac:dyDescent="0.15">
      <c r="B1181" s="62">
        <v>41556</v>
      </c>
      <c r="C1181" s="63">
        <v>0</v>
      </c>
      <c r="D1181" s="60">
        <v>125.84</v>
      </c>
      <c r="E1181" s="60">
        <f t="shared" si="20"/>
        <v>2013</v>
      </c>
    </row>
    <row r="1182" spans="2:5" x14ac:dyDescent="0.15">
      <c r="B1182" s="62">
        <v>41557</v>
      </c>
      <c r="C1182" s="63">
        <v>0</v>
      </c>
      <c r="D1182" s="60">
        <v>125.7</v>
      </c>
      <c r="E1182" s="60">
        <f t="shared" si="20"/>
        <v>2013</v>
      </c>
    </row>
    <row r="1183" spans="2:5" x14ac:dyDescent="0.15">
      <c r="B1183" s="62">
        <v>41558</v>
      </c>
      <c r="C1183" s="63">
        <v>0</v>
      </c>
      <c r="D1183" s="60">
        <v>125.51</v>
      </c>
      <c r="E1183" s="60">
        <f t="shared" si="20"/>
        <v>2013</v>
      </c>
    </row>
    <row r="1184" spans="2:5" x14ac:dyDescent="0.15">
      <c r="B1184" s="62">
        <v>41559</v>
      </c>
      <c r="C1184" s="63">
        <v>0</v>
      </c>
      <c r="D1184" s="60">
        <v>126.52</v>
      </c>
      <c r="E1184" s="60">
        <f t="shared" si="20"/>
        <v>2013</v>
      </c>
    </row>
    <row r="1185" spans="2:5" x14ac:dyDescent="0.15">
      <c r="B1185" s="62">
        <v>41560</v>
      </c>
      <c r="C1185" s="63">
        <v>0</v>
      </c>
      <c r="D1185" s="60">
        <v>130.41999999999999</v>
      </c>
      <c r="E1185" s="60">
        <f t="shared" si="20"/>
        <v>2013</v>
      </c>
    </row>
    <row r="1186" spans="2:5" x14ac:dyDescent="0.15">
      <c r="B1186" s="62">
        <v>41561</v>
      </c>
      <c r="C1186" s="63">
        <v>0</v>
      </c>
      <c r="D1186" s="60">
        <v>133.04</v>
      </c>
      <c r="E1186" s="60">
        <f t="shared" si="20"/>
        <v>2013</v>
      </c>
    </row>
    <row r="1187" spans="2:5" x14ac:dyDescent="0.15">
      <c r="B1187" s="62">
        <v>41562</v>
      </c>
      <c r="C1187" s="63">
        <v>0</v>
      </c>
      <c r="D1187" s="60">
        <v>138.63999999999999</v>
      </c>
      <c r="E1187" s="60">
        <f t="shared" si="20"/>
        <v>2013</v>
      </c>
    </row>
    <row r="1188" spans="2:5" x14ac:dyDescent="0.15">
      <c r="B1188" s="62">
        <v>41563</v>
      </c>
      <c r="C1188" s="63">
        <v>0</v>
      </c>
      <c r="D1188" s="60">
        <v>137.41999999999999</v>
      </c>
      <c r="E1188" s="60">
        <f t="shared" si="20"/>
        <v>2013</v>
      </c>
    </row>
    <row r="1189" spans="2:5" x14ac:dyDescent="0.15">
      <c r="B1189" s="62">
        <v>41564</v>
      </c>
      <c r="C1189" s="63">
        <v>0</v>
      </c>
      <c r="D1189" s="60">
        <v>142.72999999999999</v>
      </c>
      <c r="E1189" s="60">
        <f t="shared" si="20"/>
        <v>2013</v>
      </c>
    </row>
    <row r="1190" spans="2:5" x14ac:dyDescent="0.15">
      <c r="B1190" s="62">
        <v>41565</v>
      </c>
      <c r="C1190" s="63">
        <v>0</v>
      </c>
      <c r="D1190" s="60">
        <v>149.59</v>
      </c>
      <c r="E1190" s="60">
        <f t="shared" si="20"/>
        <v>2013</v>
      </c>
    </row>
    <row r="1191" spans="2:5" x14ac:dyDescent="0.15">
      <c r="B1191" s="62">
        <v>41566</v>
      </c>
      <c r="C1191" s="63">
        <v>0</v>
      </c>
      <c r="D1191" s="60">
        <v>159.81</v>
      </c>
      <c r="E1191" s="60">
        <f t="shared" si="20"/>
        <v>2013</v>
      </c>
    </row>
    <row r="1192" spans="2:5" x14ac:dyDescent="0.15">
      <c r="B1192" s="62">
        <v>41567</v>
      </c>
      <c r="C1192" s="63">
        <v>0</v>
      </c>
      <c r="D1192" s="60">
        <v>163.06</v>
      </c>
      <c r="E1192" s="60">
        <f t="shared" si="20"/>
        <v>2013</v>
      </c>
    </row>
    <row r="1193" spans="2:5" x14ac:dyDescent="0.15">
      <c r="B1193" s="62">
        <v>41568</v>
      </c>
      <c r="C1193" s="63">
        <v>0</v>
      </c>
      <c r="D1193" s="60">
        <v>174.18</v>
      </c>
      <c r="E1193" s="60">
        <f t="shared" si="20"/>
        <v>2013</v>
      </c>
    </row>
    <row r="1194" spans="2:5" x14ac:dyDescent="0.15">
      <c r="B1194" s="62">
        <v>41569</v>
      </c>
      <c r="C1194" s="63">
        <v>0</v>
      </c>
      <c r="D1194" s="60">
        <v>183.86</v>
      </c>
      <c r="E1194" s="60">
        <f t="shared" si="20"/>
        <v>2013</v>
      </c>
    </row>
    <row r="1195" spans="2:5" x14ac:dyDescent="0.15">
      <c r="B1195" s="62">
        <v>41570</v>
      </c>
      <c r="C1195" s="63">
        <v>0</v>
      </c>
      <c r="D1195" s="60">
        <v>200.62</v>
      </c>
      <c r="E1195" s="60">
        <f t="shared" si="20"/>
        <v>2013</v>
      </c>
    </row>
    <row r="1196" spans="2:5" x14ac:dyDescent="0.15">
      <c r="B1196" s="62">
        <v>41571</v>
      </c>
      <c r="C1196" s="63">
        <v>0</v>
      </c>
      <c r="D1196" s="60">
        <v>183.15</v>
      </c>
      <c r="E1196" s="60">
        <f t="shared" si="20"/>
        <v>2013</v>
      </c>
    </row>
    <row r="1197" spans="2:5" x14ac:dyDescent="0.15">
      <c r="B1197" s="62">
        <v>41572</v>
      </c>
      <c r="C1197" s="63">
        <v>0</v>
      </c>
      <c r="D1197" s="60">
        <v>178.12</v>
      </c>
      <c r="E1197" s="60">
        <f t="shared" si="20"/>
        <v>2013</v>
      </c>
    </row>
    <row r="1198" spans="2:5" x14ac:dyDescent="0.15">
      <c r="B1198" s="62">
        <v>41573</v>
      </c>
      <c r="C1198" s="63">
        <v>0</v>
      </c>
      <c r="D1198" s="60">
        <v>175.9</v>
      </c>
      <c r="E1198" s="60">
        <f t="shared" si="20"/>
        <v>2013</v>
      </c>
    </row>
    <row r="1199" spans="2:5" x14ac:dyDescent="0.15">
      <c r="B1199" s="62">
        <v>41574</v>
      </c>
      <c r="C1199" s="63">
        <v>0</v>
      </c>
      <c r="D1199" s="60">
        <v>185.69</v>
      </c>
      <c r="E1199" s="60">
        <f t="shared" si="20"/>
        <v>2013</v>
      </c>
    </row>
    <row r="1200" spans="2:5" x14ac:dyDescent="0.15">
      <c r="B1200" s="62">
        <v>41575</v>
      </c>
      <c r="C1200" s="63">
        <v>0</v>
      </c>
      <c r="D1200" s="60">
        <v>187.87</v>
      </c>
      <c r="E1200" s="60">
        <f t="shared" si="20"/>
        <v>2013</v>
      </c>
    </row>
    <row r="1201" spans="2:5" x14ac:dyDescent="0.15">
      <c r="B1201" s="62">
        <v>41576</v>
      </c>
      <c r="C1201" s="63">
        <v>0</v>
      </c>
      <c r="D1201" s="60">
        <v>198.19</v>
      </c>
      <c r="E1201" s="60">
        <f t="shared" si="20"/>
        <v>2013</v>
      </c>
    </row>
    <row r="1202" spans="2:5" x14ac:dyDescent="0.15">
      <c r="B1202" s="62">
        <v>41577</v>
      </c>
      <c r="C1202" s="63">
        <v>0</v>
      </c>
      <c r="D1202" s="60">
        <v>194.55</v>
      </c>
      <c r="E1202" s="60">
        <f t="shared" si="20"/>
        <v>2013</v>
      </c>
    </row>
    <row r="1203" spans="2:5" x14ac:dyDescent="0.15">
      <c r="B1203" s="62">
        <v>41578</v>
      </c>
      <c r="C1203" s="63">
        <v>0</v>
      </c>
      <c r="D1203" s="60">
        <v>198.23</v>
      </c>
      <c r="E1203" s="60">
        <f t="shared" si="20"/>
        <v>2013</v>
      </c>
    </row>
    <row r="1204" spans="2:5" x14ac:dyDescent="0.15">
      <c r="B1204" s="62">
        <v>41579</v>
      </c>
      <c r="C1204" s="63">
        <v>0</v>
      </c>
      <c r="D1204" s="60">
        <v>198.51</v>
      </c>
      <c r="E1204" s="60">
        <f t="shared" si="20"/>
        <v>2013</v>
      </c>
    </row>
    <row r="1205" spans="2:5" x14ac:dyDescent="0.15">
      <c r="B1205" s="62">
        <v>41580</v>
      </c>
      <c r="C1205" s="63">
        <v>0</v>
      </c>
      <c r="D1205" s="60">
        <v>200.85</v>
      </c>
      <c r="E1205" s="60">
        <f t="shared" si="20"/>
        <v>2013</v>
      </c>
    </row>
    <row r="1206" spans="2:5" x14ac:dyDescent="0.15">
      <c r="B1206" s="62">
        <v>41581</v>
      </c>
      <c r="C1206" s="63">
        <v>0</v>
      </c>
      <c r="D1206" s="60">
        <v>207.63</v>
      </c>
      <c r="E1206" s="60">
        <f t="shared" si="20"/>
        <v>2013</v>
      </c>
    </row>
    <row r="1207" spans="2:5" x14ac:dyDescent="0.15">
      <c r="B1207" s="62">
        <v>41582</v>
      </c>
      <c r="C1207" s="63">
        <v>0</v>
      </c>
      <c r="D1207" s="60">
        <v>225.2</v>
      </c>
      <c r="E1207" s="60">
        <f t="shared" si="20"/>
        <v>2013</v>
      </c>
    </row>
    <row r="1208" spans="2:5" x14ac:dyDescent="0.15">
      <c r="B1208" s="62">
        <v>41583</v>
      </c>
      <c r="C1208" s="63">
        <v>0</v>
      </c>
      <c r="D1208" s="60">
        <v>239.29</v>
      </c>
      <c r="E1208" s="60">
        <f t="shared" si="20"/>
        <v>2013</v>
      </c>
    </row>
    <row r="1209" spans="2:5" x14ac:dyDescent="0.15">
      <c r="B1209" s="62">
        <v>41584</v>
      </c>
      <c r="C1209" s="63">
        <v>0</v>
      </c>
      <c r="D1209" s="60">
        <v>253.69</v>
      </c>
      <c r="E1209" s="60">
        <f t="shared" si="20"/>
        <v>2013</v>
      </c>
    </row>
    <row r="1210" spans="2:5" x14ac:dyDescent="0.15">
      <c r="B1210" s="62">
        <v>41585</v>
      </c>
      <c r="C1210" s="63">
        <v>0</v>
      </c>
      <c r="D1210" s="60">
        <v>283.3</v>
      </c>
      <c r="E1210" s="60">
        <f t="shared" si="20"/>
        <v>2013</v>
      </c>
    </row>
    <row r="1211" spans="2:5" x14ac:dyDescent="0.15">
      <c r="B1211" s="62">
        <v>41586</v>
      </c>
      <c r="C1211" s="63">
        <v>0</v>
      </c>
      <c r="D1211" s="60">
        <v>323.77</v>
      </c>
      <c r="E1211" s="60">
        <f t="shared" si="20"/>
        <v>2013</v>
      </c>
    </row>
    <row r="1212" spans="2:5" x14ac:dyDescent="0.15">
      <c r="B1212" s="62">
        <v>41587</v>
      </c>
      <c r="C1212" s="63">
        <v>0</v>
      </c>
      <c r="D1212" s="60">
        <v>336.14</v>
      </c>
      <c r="E1212" s="60">
        <f t="shared" si="20"/>
        <v>2013</v>
      </c>
    </row>
    <row r="1213" spans="2:5" x14ac:dyDescent="0.15">
      <c r="B1213" s="62">
        <v>41588</v>
      </c>
      <c r="C1213" s="63">
        <v>0</v>
      </c>
      <c r="D1213" s="60">
        <v>311.89999999999998</v>
      </c>
      <c r="E1213" s="60">
        <f t="shared" si="20"/>
        <v>2013</v>
      </c>
    </row>
    <row r="1214" spans="2:5" x14ac:dyDescent="0.15">
      <c r="B1214" s="62">
        <v>41589</v>
      </c>
      <c r="C1214" s="63">
        <v>0</v>
      </c>
      <c r="D1214" s="60">
        <v>332.63</v>
      </c>
      <c r="E1214" s="60">
        <f t="shared" si="20"/>
        <v>2013</v>
      </c>
    </row>
    <row r="1215" spans="2:5" x14ac:dyDescent="0.15">
      <c r="B1215" s="62">
        <v>41590</v>
      </c>
      <c r="C1215" s="63">
        <v>0</v>
      </c>
      <c r="D1215" s="60">
        <v>349.34</v>
      </c>
      <c r="E1215" s="60">
        <f t="shared" si="20"/>
        <v>2013</v>
      </c>
    </row>
    <row r="1216" spans="2:5" x14ac:dyDescent="0.15">
      <c r="B1216" s="62">
        <v>41591</v>
      </c>
      <c r="C1216" s="63">
        <v>0</v>
      </c>
      <c r="D1216" s="60">
        <v>393.28</v>
      </c>
      <c r="E1216" s="60">
        <f t="shared" si="20"/>
        <v>2013</v>
      </c>
    </row>
    <row r="1217" spans="2:5" x14ac:dyDescent="0.15">
      <c r="B1217" s="62">
        <v>41592</v>
      </c>
      <c r="C1217" s="63">
        <v>0</v>
      </c>
      <c r="D1217" s="60">
        <v>410.72</v>
      </c>
      <c r="E1217" s="60">
        <f t="shared" si="20"/>
        <v>2013</v>
      </c>
    </row>
    <row r="1218" spans="2:5" x14ac:dyDescent="0.15">
      <c r="B1218" s="62">
        <v>41593</v>
      </c>
      <c r="C1218" s="63">
        <v>0</v>
      </c>
      <c r="D1218" s="60">
        <v>409.17</v>
      </c>
      <c r="E1218" s="60">
        <f t="shared" si="20"/>
        <v>2013</v>
      </c>
    </row>
    <row r="1219" spans="2:5" x14ac:dyDescent="0.15">
      <c r="B1219" s="62">
        <v>41594</v>
      </c>
      <c r="C1219" s="63">
        <v>0</v>
      </c>
      <c r="D1219" s="60">
        <v>428.82</v>
      </c>
      <c r="E1219" s="60">
        <f t="shared" ref="E1219:E1282" si="21">YEAR(B1219)</f>
        <v>2013</v>
      </c>
    </row>
    <row r="1220" spans="2:5" x14ac:dyDescent="0.15">
      <c r="B1220" s="62">
        <v>41595</v>
      </c>
      <c r="C1220" s="63">
        <v>0</v>
      </c>
      <c r="D1220" s="60">
        <v>476.29</v>
      </c>
      <c r="E1220" s="60">
        <f t="shared" si="21"/>
        <v>2013</v>
      </c>
    </row>
    <row r="1221" spans="2:5" x14ac:dyDescent="0.15">
      <c r="B1221" s="62">
        <v>41596</v>
      </c>
      <c r="C1221" s="63">
        <v>0</v>
      </c>
      <c r="D1221" s="60">
        <v>674.38</v>
      </c>
      <c r="E1221" s="60">
        <f t="shared" si="21"/>
        <v>2013</v>
      </c>
    </row>
    <row r="1222" spans="2:5" x14ac:dyDescent="0.15">
      <c r="B1222" s="62">
        <v>41597</v>
      </c>
      <c r="C1222" s="63">
        <v>0</v>
      </c>
      <c r="D1222" s="60">
        <v>541.83000000000004</v>
      </c>
      <c r="E1222" s="60">
        <f t="shared" si="21"/>
        <v>2013</v>
      </c>
    </row>
    <row r="1223" spans="2:5" x14ac:dyDescent="0.15">
      <c r="B1223" s="62">
        <v>41598</v>
      </c>
      <c r="C1223" s="63">
        <v>0</v>
      </c>
      <c r="D1223" s="60">
        <v>572.66999999999996</v>
      </c>
      <c r="E1223" s="60">
        <f t="shared" si="21"/>
        <v>2013</v>
      </c>
    </row>
    <row r="1224" spans="2:5" x14ac:dyDescent="0.15">
      <c r="B1224" s="62">
        <v>41599</v>
      </c>
      <c r="C1224" s="63">
        <v>0</v>
      </c>
      <c r="D1224" s="60">
        <v>695.87</v>
      </c>
      <c r="E1224" s="60">
        <f t="shared" si="21"/>
        <v>2013</v>
      </c>
    </row>
    <row r="1225" spans="2:5" x14ac:dyDescent="0.15">
      <c r="B1225" s="62">
        <v>41600</v>
      </c>
      <c r="C1225" s="63">
        <v>0</v>
      </c>
      <c r="D1225" s="60">
        <v>747.48</v>
      </c>
      <c r="E1225" s="60">
        <f t="shared" si="21"/>
        <v>2013</v>
      </c>
    </row>
    <row r="1226" spans="2:5" x14ac:dyDescent="0.15">
      <c r="B1226" s="62">
        <v>41601</v>
      </c>
      <c r="C1226" s="63">
        <v>0</v>
      </c>
      <c r="D1226" s="60">
        <v>776.7</v>
      </c>
      <c r="E1226" s="60">
        <f t="shared" si="21"/>
        <v>2013</v>
      </c>
    </row>
    <row r="1227" spans="2:5" x14ac:dyDescent="0.15">
      <c r="B1227" s="62">
        <v>41602</v>
      </c>
      <c r="C1227" s="63">
        <v>0</v>
      </c>
      <c r="D1227" s="60">
        <v>751.38</v>
      </c>
      <c r="E1227" s="60">
        <f t="shared" si="21"/>
        <v>2013</v>
      </c>
    </row>
    <row r="1228" spans="2:5" x14ac:dyDescent="0.15">
      <c r="B1228" s="62">
        <v>41603</v>
      </c>
      <c r="C1228" s="63">
        <v>0</v>
      </c>
      <c r="D1228" s="60">
        <v>778.68</v>
      </c>
      <c r="E1228" s="60">
        <f t="shared" si="21"/>
        <v>2013</v>
      </c>
    </row>
    <row r="1229" spans="2:5" x14ac:dyDescent="0.15">
      <c r="B1229" s="62">
        <v>41604</v>
      </c>
      <c r="C1229" s="63">
        <v>0</v>
      </c>
      <c r="D1229" s="60">
        <v>899.2</v>
      </c>
      <c r="E1229" s="60">
        <f t="shared" si="21"/>
        <v>2013</v>
      </c>
    </row>
    <row r="1230" spans="2:5" x14ac:dyDescent="0.15">
      <c r="B1230" s="62">
        <v>41605</v>
      </c>
      <c r="C1230" s="63">
        <v>0</v>
      </c>
      <c r="D1230" s="60">
        <v>948.41</v>
      </c>
      <c r="E1230" s="60">
        <f t="shared" si="21"/>
        <v>2013</v>
      </c>
    </row>
    <row r="1231" spans="2:5" x14ac:dyDescent="0.15">
      <c r="B1231" s="62">
        <v>41606</v>
      </c>
      <c r="C1231" s="63">
        <v>0</v>
      </c>
      <c r="D1231" s="60">
        <v>1037.75</v>
      </c>
      <c r="E1231" s="60">
        <f t="shared" si="21"/>
        <v>2013</v>
      </c>
    </row>
    <row r="1232" spans="2:5" x14ac:dyDescent="0.15">
      <c r="B1232" s="62">
        <v>41607</v>
      </c>
      <c r="C1232" s="63">
        <v>0</v>
      </c>
      <c r="D1232" s="60">
        <v>1120.4000000000001</v>
      </c>
      <c r="E1232" s="60">
        <f t="shared" si="21"/>
        <v>2013</v>
      </c>
    </row>
    <row r="1233" spans="2:5" x14ac:dyDescent="0.15">
      <c r="B1233" s="62">
        <v>41608</v>
      </c>
      <c r="C1233" s="63">
        <v>0</v>
      </c>
      <c r="D1233" s="60">
        <v>1124.76</v>
      </c>
      <c r="E1233" s="60">
        <f t="shared" si="21"/>
        <v>2013</v>
      </c>
    </row>
    <row r="1234" spans="2:5" x14ac:dyDescent="0.15">
      <c r="B1234" s="62">
        <v>41609</v>
      </c>
      <c r="C1234" s="63">
        <v>0</v>
      </c>
      <c r="D1234" s="60">
        <v>946.92</v>
      </c>
      <c r="E1234" s="60">
        <f t="shared" si="21"/>
        <v>2013</v>
      </c>
    </row>
    <row r="1235" spans="2:5" x14ac:dyDescent="0.15">
      <c r="B1235" s="62">
        <v>41610</v>
      </c>
      <c r="C1235" s="63">
        <v>0</v>
      </c>
      <c r="D1235" s="60">
        <v>1038.3499999999999</v>
      </c>
      <c r="E1235" s="60">
        <f t="shared" si="21"/>
        <v>2013</v>
      </c>
    </row>
    <row r="1236" spans="2:5" x14ac:dyDescent="0.15">
      <c r="B1236" s="62">
        <v>41611</v>
      </c>
      <c r="C1236" s="63">
        <v>0</v>
      </c>
      <c r="D1236" s="60">
        <v>1068.67</v>
      </c>
      <c r="E1236" s="60">
        <f t="shared" si="21"/>
        <v>2013</v>
      </c>
    </row>
    <row r="1237" spans="2:5" x14ac:dyDescent="0.15">
      <c r="B1237" s="62">
        <v>41612</v>
      </c>
      <c r="C1237" s="63">
        <v>0</v>
      </c>
      <c r="D1237" s="60">
        <v>1147.25</v>
      </c>
      <c r="E1237" s="60">
        <f t="shared" si="21"/>
        <v>2013</v>
      </c>
    </row>
    <row r="1238" spans="2:5" x14ac:dyDescent="0.15">
      <c r="B1238" s="62">
        <v>41613</v>
      </c>
      <c r="C1238" s="63">
        <v>0</v>
      </c>
      <c r="D1238" s="60">
        <v>1042.03</v>
      </c>
      <c r="E1238" s="60">
        <f t="shared" si="21"/>
        <v>2013</v>
      </c>
    </row>
    <row r="1239" spans="2:5" x14ac:dyDescent="0.15">
      <c r="B1239" s="62">
        <v>41614</v>
      </c>
      <c r="C1239" s="63">
        <v>0</v>
      </c>
      <c r="D1239" s="60">
        <v>834.03</v>
      </c>
      <c r="E1239" s="60">
        <f t="shared" si="21"/>
        <v>2013</v>
      </c>
    </row>
    <row r="1240" spans="2:5" x14ac:dyDescent="0.15">
      <c r="B1240" s="62">
        <v>41615</v>
      </c>
      <c r="C1240" s="63">
        <v>0</v>
      </c>
      <c r="D1240" s="60">
        <v>694.47</v>
      </c>
      <c r="E1240" s="60">
        <f t="shared" si="21"/>
        <v>2013</v>
      </c>
    </row>
    <row r="1241" spans="2:5" x14ac:dyDescent="0.15">
      <c r="B1241" s="62">
        <v>41616</v>
      </c>
      <c r="C1241" s="63">
        <v>0</v>
      </c>
      <c r="D1241" s="60">
        <v>795.4</v>
      </c>
      <c r="E1241" s="60">
        <f t="shared" si="21"/>
        <v>2013</v>
      </c>
    </row>
    <row r="1242" spans="2:5" x14ac:dyDescent="0.15">
      <c r="B1242" s="62">
        <v>41617</v>
      </c>
      <c r="C1242" s="63">
        <v>0</v>
      </c>
      <c r="D1242" s="60">
        <v>898.02</v>
      </c>
      <c r="E1242" s="60">
        <f t="shared" si="21"/>
        <v>2013</v>
      </c>
    </row>
    <row r="1243" spans="2:5" x14ac:dyDescent="0.15">
      <c r="B1243" s="62">
        <v>41618</v>
      </c>
      <c r="C1243" s="63">
        <v>0</v>
      </c>
      <c r="D1243" s="60">
        <v>990</v>
      </c>
      <c r="E1243" s="60">
        <f t="shared" si="21"/>
        <v>2013</v>
      </c>
    </row>
    <row r="1244" spans="2:5" x14ac:dyDescent="0.15">
      <c r="B1244" s="62">
        <v>41619</v>
      </c>
      <c r="C1244" s="63">
        <v>0</v>
      </c>
      <c r="D1244" s="60">
        <v>883.26</v>
      </c>
      <c r="E1244" s="60">
        <f t="shared" si="21"/>
        <v>2013</v>
      </c>
    </row>
    <row r="1245" spans="2:5" x14ac:dyDescent="0.15">
      <c r="B1245" s="62">
        <v>41620</v>
      </c>
      <c r="C1245" s="63">
        <v>0</v>
      </c>
      <c r="D1245" s="60">
        <v>875.75</v>
      </c>
      <c r="E1245" s="60">
        <f t="shared" si="21"/>
        <v>2013</v>
      </c>
    </row>
    <row r="1246" spans="2:5" x14ac:dyDescent="0.15">
      <c r="B1246" s="62">
        <v>41621</v>
      </c>
      <c r="C1246" s="63">
        <v>0</v>
      </c>
      <c r="D1246" s="60">
        <v>898.21</v>
      </c>
      <c r="E1246" s="60">
        <f t="shared" si="21"/>
        <v>2013</v>
      </c>
    </row>
    <row r="1247" spans="2:5" x14ac:dyDescent="0.15">
      <c r="B1247" s="62">
        <v>41622</v>
      </c>
      <c r="C1247" s="63">
        <v>0</v>
      </c>
      <c r="D1247" s="60">
        <v>867.49</v>
      </c>
      <c r="E1247" s="60">
        <f t="shared" si="21"/>
        <v>2013</v>
      </c>
    </row>
    <row r="1248" spans="2:5" x14ac:dyDescent="0.15">
      <c r="B1248" s="62">
        <v>41623</v>
      </c>
      <c r="C1248" s="63">
        <v>0</v>
      </c>
      <c r="D1248" s="60">
        <v>879.47</v>
      </c>
      <c r="E1248" s="60">
        <f t="shared" si="21"/>
        <v>2013</v>
      </c>
    </row>
    <row r="1249" spans="2:5" x14ac:dyDescent="0.15">
      <c r="B1249" s="62">
        <v>41624</v>
      </c>
      <c r="C1249" s="63">
        <v>0</v>
      </c>
      <c r="D1249" s="60">
        <v>712.51</v>
      </c>
      <c r="E1249" s="60">
        <f t="shared" si="21"/>
        <v>2013</v>
      </c>
    </row>
    <row r="1250" spans="2:5" x14ac:dyDescent="0.15">
      <c r="B1250" s="62">
        <v>41625</v>
      </c>
      <c r="C1250" s="63">
        <v>0</v>
      </c>
      <c r="D1250" s="60">
        <v>683.84</v>
      </c>
      <c r="E1250" s="60">
        <f t="shared" si="21"/>
        <v>2013</v>
      </c>
    </row>
    <row r="1251" spans="2:5" x14ac:dyDescent="0.15">
      <c r="B1251" s="62">
        <v>41626</v>
      </c>
      <c r="C1251" s="63">
        <v>0</v>
      </c>
      <c r="D1251" s="60">
        <v>522.23</v>
      </c>
      <c r="E1251" s="60">
        <f t="shared" si="21"/>
        <v>2013</v>
      </c>
    </row>
    <row r="1252" spans="2:5" x14ac:dyDescent="0.15">
      <c r="B1252" s="62">
        <v>41627</v>
      </c>
      <c r="C1252" s="63">
        <v>0</v>
      </c>
      <c r="D1252" s="60">
        <v>698.45</v>
      </c>
      <c r="E1252" s="60">
        <f t="shared" si="21"/>
        <v>2013</v>
      </c>
    </row>
    <row r="1253" spans="2:5" x14ac:dyDescent="0.15">
      <c r="B1253" s="62">
        <v>41628</v>
      </c>
      <c r="C1253" s="63">
        <v>0</v>
      </c>
      <c r="D1253" s="60">
        <v>622.84</v>
      </c>
      <c r="E1253" s="60">
        <f t="shared" si="21"/>
        <v>2013</v>
      </c>
    </row>
    <row r="1254" spans="2:5" x14ac:dyDescent="0.15">
      <c r="B1254" s="62">
        <v>41629</v>
      </c>
      <c r="C1254" s="63">
        <v>0</v>
      </c>
      <c r="D1254" s="60">
        <v>608.96</v>
      </c>
      <c r="E1254" s="60">
        <f t="shared" si="21"/>
        <v>2013</v>
      </c>
    </row>
    <row r="1255" spans="2:5" x14ac:dyDescent="0.15">
      <c r="B1255" s="62">
        <v>41630</v>
      </c>
      <c r="C1255" s="63">
        <v>0</v>
      </c>
      <c r="D1255" s="60">
        <v>617.82000000000005</v>
      </c>
      <c r="E1255" s="60">
        <f t="shared" si="21"/>
        <v>2013</v>
      </c>
    </row>
    <row r="1256" spans="2:5" x14ac:dyDescent="0.15">
      <c r="B1256" s="62">
        <v>41631</v>
      </c>
      <c r="C1256" s="63">
        <v>0</v>
      </c>
      <c r="D1256" s="60">
        <v>673.17</v>
      </c>
      <c r="E1256" s="60">
        <f t="shared" si="21"/>
        <v>2013</v>
      </c>
    </row>
    <row r="1257" spans="2:5" x14ac:dyDescent="0.15">
      <c r="B1257" s="62">
        <v>41632</v>
      </c>
      <c r="C1257" s="63">
        <v>0</v>
      </c>
      <c r="D1257" s="60">
        <v>667.62</v>
      </c>
      <c r="E1257" s="60">
        <f t="shared" si="21"/>
        <v>2013</v>
      </c>
    </row>
    <row r="1258" spans="2:5" x14ac:dyDescent="0.15">
      <c r="B1258" s="62">
        <v>41633</v>
      </c>
      <c r="C1258" s="63">
        <v>0</v>
      </c>
      <c r="D1258" s="60">
        <v>687.36</v>
      </c>
      <c r="E1258" s="60">
        <f t="shared" si="21"/>
        <v>2013</v>
      </c>
    </row>
    <row r="1259" spans="2:5" x14ac:dyDescent="0.15">
      <c r="B1259" s="62">
        <v>41634</v>
      </c>
      <c r="C1259" s="63">
        <v>0</v>
      </c>
      <c r="D1259" s="60">
        <v>765.21</v>
      </c>
      <c r="E1259" s="60">
        <f t="shared" si="21"/>
        <v>2013</v>
      </c>
    </row>
    <row r="1260" spans="2:5" x14ac:dyDescent="0.15">
      <c r="B1260" s="62">
        <v>41635</v>
      </c>
      <c r="C1260" s="63">
        <v>0</v>
      </c>
      <c r="D1260" s="60">
        <v>746.72</v>
      </c>
      <c r="E1260" s="60">
        <f t="shared" si="21"/>
        <v>2013</v>
      </c>
    </row>
    <row r="1261" spans="2:5" x14ac:dyDescent="0.15">
      <c r="B1261" s="62">
        <v>41636</v>
      </c>
      <c r="C1261" s="63">
        <v>0</v>
      </c>
      <c r="D1261" s="60">
        <v>730.47</v>
      </c>
      <c r="E1261" s="60">
        <f t="shared" si="21"/>
        <v>2013</v>
      </c>
    </row>
    <row r="1262" spans="2:5" x14ac:dyDescent="0.15">
      <c r="B1262" s="62">
        <v>41637</v>
      </c>
      <c r="C1262" s="63">
        <v>0</v>
      </c>
      <c r="D1262" s="60">
        <v>745.07</v>
      </c>
      <c r="E1262" s="60">
        <f t="shared" si="21"/>
        <v>2013</v>
      </c>
    </row>
    <row r="1263" spans="2:5" x14ac:dyDescent="0.15">
      <c r="B1263" s="62">
        <v>41638</v>
      </c>
      <c r="C1263" s="63">
        <v>0</v>
      </c>
      <c r="D1263" s="60">
        <v>754.76</v>
      </c>
      <c r="E1263" s="60">
        <f t="shared" si="21"/>
        <v>2013</v>
      </c>
    </row>
    <row r="1264" spans="2:5" x14ac:dyDescent="0.15">
      <c r="B1264" s="62">
        <v>41639</v>
      </c>
      <c r="C1264" s="63">
        <v>0</v>
      </c>
      <c r="D1264" s="60">
        <v>757.5</v>
      </c>
      <c r="E1264" s="60">
        <f t="shared" si="21"/>
        <v>2013</v>
      </c>
    </row>
    <row r="1265" spans="2:5" x14ac:dyDescent="0.15">
      <c r="B1265" s="62">
        <v>41640</v>
      </c>
      <c r="C1265" s="63">
        <v>0</v>
      </c>
      <c r="D1265" s="60">
        <v>770.44</v>
      </c>
      <c r="E1265" s="60">
        <f t="shared" si="21"/>
        <v>2014</v>
      </c>
    </row>
    <row r="1266" spans="2:5" x14ac:dyDescent="0.15">
      <c r="B1266" s="62">
        <v>41641</v>
      </c>
      <c r="C1266" s="63">
        <v>0</v>
      </c>
      <c r="D1266" s="60">
        <v>808.05</v>
      </c>
      <c r="E1266" s="60">
        <f t="shared" si="21"/>
        <v>2014</v>
      </c>
    </row>
    <row r="1267" spans="2:5" x14ac:dyDescent="0.15">
      <c r="B1267" s="62">
        <v>41642</v>
      </c>
      <c r="C1267" s="63">
        <v>0</v>
      </c>
      <c r="D1267" s="60">
        <v>830.02</v>
      </c>
      <c r="E1267" s="60">
        <f t="shared" si="21"/>
        <v>2014</v>
      </c>
    </row>
    <row r="1268" spans="2:5" x14ac:dyDescent="0.15">
      <c r="B1268" s="62">
        <v>41643</v>
      </c>
      <c r="C1268" s="63">
        <v>0</v>
      </c>
      <c r="D1268" s="60">
        <v>858.98</v>
      </c>
      <c r="E1268" s="60">
        <f t="shared" si="21"/>
        <v>2014</v>
      </c>
    </row>
    <row r="1269" spans="2:5" x14ac:dyDescent="0.15">
      <c r="B1269" s="62">
        <v>41644</v>
      </c>
      <c r="C1269" s="63">
        <v>0</v>
      </c>
      <c r="D1269" s="60">
        <v>940.1</v>
      </c>
      <c r="E1269" s="60">
        <f t="shared" si="21"/>
        <v>2014</v>
      </c>
    </row>
    <row r="1270" spans="2:5" x14ac:dyDescent="0.15">
      <c r="B1270" s="62">
        <v>41645</v>
      </c>
      <c r="C1270" s="63">
        <v>0</v>
      </c>
      <c r="D1270" s="60">
        <v>951.39</v>
      </c>
      <c r="E1270" s="60">
        <f t="shared" si="21"/>
        <v>2014</v>
      </c>
    </row>
    <row r="1271" spans="2:5" x14ac:dyDescent="0.15">
      <c r="B1271" s="62">
        <v>41646</v>
      </c>
      <c r="C1271" s="63">
        <v>0</v>
      </c>
      <c r="D1271" s="60">
        <v>810.58</v>
      </c>
      <c r="E1271" s="60">
        <f t="shared" si="21"/>
        <v>2014</v>
      </c>
    </row>
    <row r="1272" spans="2:5" x14ac:dyDescent="0.15">
      <c r="B1272" s="62">
        <v>41647</v>
      </c>
      <c r="C1272" s="63">
        <v>0</v>
      </c>
      <c r="D1272" s="60">
        <v>859.95</v>
      </c>
      <c r="E1272" s="60">
        <f t="shared" si="21"/>
        <v>2014</v>
      </c>
    </row>
    <row r="1273" spans="2:5" x14ac:dyDescent="0.15">
      <c r="B1273" s="62">
        <v>41648</v>
      </c>
      <c r="C1273" s="63">
        <v>0</v>
      </c>
      <c r="D1273" s="60">
        <v>860.89</v>
      </c>
      <c r="E1273" s="60">
        <f t="shared" si="21"/>
        <v>2014</v>
      </c>
    </row>
    <row r="1274" spans="2:5" x14ac:dyDescent="0.15">
      <c r="B1274" s="62">
        <v>41649</v>
      </c>
      <c r="C1274" s="63">
        <v>0</v>
      </c>
      <c r="D1274" s="60">
        <v>884.67</v>
      </c>
      <c r="E1274" s="60">
        <f t="shared" si="21"/>
        <v>2014</v>
      </c>
    </row>
    <row r="1275" spans="2:5" x14ac:dyDescent="0.15">
      <c r="B1275" s="62">
        <v>41650</v>
      </c>
      <c r="C1275" s="63">
        <v>0</v>
      </c>
      <c r="D1275" s="60">
        <v>930.9</v>
      </c>
      <c r="E1275" s="60">
        <f t="shared" si="21"/>
        <v>2014</v>
      </c>
    </row>
    <row r="1276" spans="2:5" x14ac:dyDescent="0.15">
      <c r="B1276" s="62">
        <v>41651</v>
      </c>
      <c r="C1276" s="63">
        <v>0</v>
      </c>
      <c r="D1276" s="60">
        <v>873.26</v>
      </c>
      <c r="E1276" s="60">
        <f t="shared" si="21"/>
        <v>2014</v>
      </c>
    </row>
    <row r="1277" spans="2:5" x14ac:dyDescent="0.15">
      <c r="B1277" s="62">
        <v>41652</v>
      </c>
      <c r="C1277" s="63">
        <v>0</v>
      </c>
      <c r="D1277" s="60">
        <v>857.96</v>
      </c>
      <c r="E1277" s="60">
        <f t="shared" si="21"/>
        <v>2014</v>
      </c>
    </row>
    <row r="1278" spans="2:5" x14ac:dyDescent="0.15">
      <c r="B1278" s="62">
        <v>41653</v>
      </c>
      <c r="C1278" s="63">
        <v>0</v>
      </c>
      <c r="D1278" s="60">
        <v>851.83</v>
      </c>
      <c r="E1278" s="60">
        <f t="shared" si="21"/>
        <v>2014</v>
      </c>
    </row>
    <row r="1279" spans="2:5" x14ac:dyDescent="0.15">
      <c r="B1279" s="62">
        <v>41654</v>
      </c>
      <c r="C1279" s="63">
        <v>0</v>
      </c>
      <c r="D1279" s="60">
        <v>874.71</v>
      </c>
      <c r="E1279" s="60">
        <f t="shared" si="21"/>
        <v>2014</v>
      </c>
    </row>
    <row r="1280" spans="2:5" x14ac:dyDescent="0.15">
      <c r="B1280" s="62">
        <v>41655</v>
      </c>
      <c r="C1280" s="63">
        <v>0</v>
      </c>
      <c r="D1280" s="60">
        <v>847.37</v>
      </c>
      <c r="E1280" s="60">
        <f t="shared" si="21"/>
        <v>2014</v>
      </c>
    </row>
    <row r="1281" spans="2:5" x14ac:dyDescent="0.15">
      <c r="B1281" s="62">
        <v>41656</v>
      </c>
      <c r="C1281" s="63">
        <v>0</v>
      </c>
      <c r="D1281" s="60">
        <v>828.22</v>
      </c>
      <c r="E1281" s="60">
        <f t="shared" si="21"/>
        <v>2014</v>
      </c>
    </row>
    <row r="1282" spans="2:5" x14ac:dyDescent="0.15">
      <c r="B1282" s="62">
        <v>41657</v>
      </c>
      <c r="C1282" s="63">
        <v>0</v>
      </c>
      <c r="D1282" s="60">
        <v>843.76</v>
      </c>
      <c r="E1282" s="60">
        <f t="shared" si="21"/>
        <v>2014</v>
      </c>
    </row>
    <row r="1283" spans="2:5" x14ac:dyDescent="0.15">
      <c r="B1283" s="62">
        <v>41658</v>
      </c>
      <c r="C1283" s="63">
        <v>0</v>
      </c>
      <c r="D1283" s="60">
        <v>878.68</v>
      </c>
      <c r="E1283" s="60">
        <f t="shared" ref="E1283:E1346" si="22">YEAR(B1283)</f>
        <v>2014</v>
      </c>
    </row>
    <row r="1284" spans="2:5" x14ac:dyDescent="0.15">
      <c r="B1284" s="62">
        <v>41659</v>
      </c>
      <c r="C1284" s="63">
        <v>0</v>
      </c>
      <c r="D1284" s="60">
        <v>871.05</v>
      </c>
      <c r="E1284" s="60">
        <f t="shared" si="22"/>
        <v>2014</v>
      </c>
    </row>
    <row r="1285" spans="2:5" x14ac:dyDescent="0.15">
      <c r="B1285" s="62">
        <v>41660</v>
      </c>
      <c r="C1285" s="63">
        <v>0</v>
      </c>
      <c r="D1285" s="60">
        <v>874.29</v>
      </c>
      <c r="E1285" s="60">
        <f t="shared" si="22"/>
        <v>2014</v>
      </c>
    </row>
    <row r="1286" spans="2:5" x14ac:dyDescent="0.15">
      <c r="B1286" s="62">
        <v>41661</v>
      </c>
      <c r="C1286" s="63">
        <v>0</v>
      </c>
      <c r="D1286" s="60">
        <v>863.95</v>
      </c>
      <c r="E1286" s="60">
        <f t="shared" si="22"/>
        <v>2014</v>
      </c>
    </row>
    <row r="1287" spans="2:5" x14ac:dyDescent="0.15">
      <c r="B1287" s="62">
        <v>41662</v>
      </c>
      <c r="C1287" s="63">
        <v>0</v>
      </c>
      <c r="D1287" s="60">
        <v>854.35</v>
      </c>
      <c r="E1287" s="60">
        <f t="shared" si="22"/>
        <v>2014</v>
      </c>
    </row>
    <row r="1288" spans="2:5" x14ac:dyDescent="0.15">
      <c r="B1288" s="62">
        <v>41663</v>
      </c>
      <c r="C1288" s="63">
        <v>0</v>
      </c>
      <c r="D1288" s="60">
        <v>825.12</v>
      </c>
      <c r="E1288" s="60">
        <f t="shared" si="22"/>
        <v>2014</v>
      </c>
    </row>
    <row r="1289" spans="2:5" x14ac:dyDescent="0.15">
      <c r="B1289" s="62">
        <v>41664</v>
      </c>
      <c r="C1289" s="63">
        <v>0</v>
      </c>
      <c r="D1289" s="60">
        <v>861.85</v>
      </c>
      <c r="E1289" s="60">
        <f t="shared" si="22"/>
        <v>2014</v>
      </c>
    </row>
    <row r="1290" spans="2:5" x14ac:dyDescent="0.15">
      <c r="B1290" s="62">
        <v>41665</v>
      </c>
      <c r="C1290" s="63">
        <v>0</v>
      </c>
      <c r="D1290" s="60">
        <v>880.15</v>
      </c>
      <c r="E1290" s="60">
        <f t="shared" si="22"/>
        <v>2014</v>
      </c>
    </row>
    <row r="1291" spans="2:5" x14ac:dyDescent="0.15">
      <c r="B1291" s="62">
        <v>41666</v>
      </c>
      <c r="C1291" s="63">
        <v>0</v>
      </c>
      <c r="D1291" s="60">
        <v>814.53</v>
      </c>
      <c r="E1291" s="60">
        <f t="shared" si="22"/>
        <v>2014</v>
      </c>
    </row>
    <row r="1292" spans="2:5" x14ac:dyDescent="0.15">
      <c r="B1292" s="62">
        <v>41667</v>
      </c>
      <c r="C1292" s="63">
        <v>0</v>
      </c>
      <c r="D1292" s="60">
        <v>833.94</v>
      </c>
      <c r="E1292" s="60">
        <f t="shared" si="22"/>
        <v>2014</v>
      </c>
    </row>
    <row r="1293" spans="2:5" x14ac:dyDescent="0.15">
      <c r="B1293" s="62">
        <v>41668</v>
      </c>
      <c r="C1293" s="63">
        <v>0</v>
      </c>
      <c r="D1293" s="60">
        <v>837.51</v>
      </c>
      <c r="E1293" s="60">
        <f t="shared" si="22"/>
        <v>2014</v>
      </c>
    </row>
    <row r="1294" spans="2:5" x14ac:dyDescent="0.15">
      <c r="B1294" s="62">
        <v>41669</v>
      </c>
      <c r="C1294" s="63">
        <v>0</v>
      </c>
      <c r="D1294" s="60">
        <v>845.85</v>
      </c>
      <c r="E1294" s="60">
        <f t="shared" si="22"/>
        <v>2014</v>
      </c>
    </row>
    <row r="1295" spans="2:5" x14ac:dyDescent="0.15">
      <c r="B1295" s="62">
        <v>41670</v>
      </c>
      <c r="C1295" s="63">
        <v>0</v>
      </c>
      <c r="D1295" s="60">
        <v>848.29</v>
      </c>
      <c r="E1295" s="60">
        <f t="shared" si="22"/>
        <v>2014</v>
      </c>
    </row>
    <row r="1296" spans="2:5" x14ac:dyDescent="0.15">
      <c r="B1296" s="62">
        <v>41671</v>
      </c>
      <c r="C1296" s="63">
        <v>0</v>
      </c>
      <c r="D1296" s="60">
        <v>853.02</v>
      </c>
      <c r="E1296" s="60">
        <f t="shared" si="22"/>
        <v>2014</v>
      </c>
    </row>
    <row r="1297" spans="2:5" x14ac:dyDescent="0.15">
      <c r="B1297" s="62">
        <v>41672</v>
      </c>
      <c r="C1297" s="63">
        <v>0</v>
      </c>
      <c r="D1297" s="60">
        <v>854.37</v>
      </c>
      <c r="E1297" s="60">
        <f t="shared" si="22"/>
        <v>2014</v>
      </c>
    </row>
    <row r="1298" spans="2:5" x14ac:dyDescent="0.15">
      <c r="B1298" s="62">
        <v>41673</v>
      </c>
      <c r="C1298" s="63">
        <v>0</v>
      </c>
      <c r="D1298" s="60">
        <v>846.9</v>
      </c>
      <c r="E1298" s="60">
        <f t="shared" si="22"/>
        <v>2014</v>
      </c>
    </row>
    <row r="1299" spans="2:5" x14ac:dyDescent="0.15">
      <c r="B1299" s="62">
        <v>41674</v>
      </c>
      <c r="C1299" s="63">
        <v>0</v>
      </c>
      <c r="D1299" s="60">
        <v>842.01</v>
      </c>
      <c r="E1299" s="60">
        <f t="shared" si="22"/>
        <v>2014</v>
      </c>
    </row>
    <row r="1300" spans="2:5" x14ac:dyDescent="0.15">
      <c r="B1300" s="62">
        <v>41675</v>
      </c>
      <c r="C1300" s="63">
        <v>0</v>
      </c>
      <c r="D1300" s="60">
        <v>820.87</v>
      </c>
      <c r="E1300" s="60">
        <f t="shared" si="22"/>
        <v>2014</v>
      </c>
    </row>
    <row r="1301" spans="2:5" x14ac:dyDescent="0.15">
      <c r="B1301" s="62">
        <v>41676</v>
      </c>
      <c r="C1301" s="63">
        <v>0</v>
      </c>
      <c r="D1301" s="60">
        <v>783.62</v>
      </c>
      <c r="E1301" s="60">
        <f t="shared" si="22"/>
        <v>2014</v>
      </c>
    </row>
    <row r="1302" spans="2:5" x14ac:dyDescent="0.15">
      <c r="B1302" s="62">
        <v>41677</v>
      </c>
      <c r="C1302" s="63">
        <v>0</v>
      </c>
      <c r="D1302" s="60">
        <v>703.57</v>
      </c>
      <c r="E1302" s="60">
        <f t="shared" si="22"/>
        <v>2014</v>
      </c>
    </row>
    <row r="1303" spans="2:5" x14ac:dyDescent="0.15">
      <c r="B1303" s="62">
        <v>41678</v>
      </c>
      <c r="C1303" s="63">
        <v>0</v>
      </c>
      <c r="D1303" s="60">
        <v>676.91</v>
      </c>
      <c r="E1303" s="60">
        <f t="shared" si="22"/>
        <v>2014</v>
      </c>
    </row>
    <row r="1304" spans="2:5" x14ac:dyDescent="0.15">
      <c r="B1304" s="62">
        <v>41679</v>
      </c>
      <c r="C1304" s="63">
        <v>0</v>
      </c>
      <c r="D1304" s="60">
        <v>681.94</v>
      </c>
      <c r="E1304" s="60">
        <f t="shared" si="22"/>
        <v>2014</v>
      </c>
    </row>
    <row r="1305" spans="2:5" x14ac:dyDescent="0.15">
      <c r="B1305" s="62">
        <v>41680</v>
      </c>
      <c r="C1305" s="63">
        <v>0</v>
      </c>
      <c r="D1305" s="60">
        <v>679.73</v>
      </c>
      <c r="E1305" s="60">
        <f t="shared" si="22"/>
        <v>2014</v>
      </c>
    </row>
    <row r="1306" spans="2:5" x14ac:dyDescent="0.15">
      <c r="B1306" s="62">
        <v>41681</v>
      </c>
      <c r="C1306" s="63">
        <v>0</v>
      </c>
      <c r="D1306" s="60">
        <v>669.44</v>
      </c>
      <c r="E1306" s="60">
        <f t="shared" si="22"/>
        <v>2014</v>
      </c>
    </row>
    <row r="1307" spans="2:5" x14ac:dyDescent="0.15">
      <c r="B1307" s="62">
        <v>41682</v>
      </c>
      <c r="C1307" s="63">
        <v>0</v>
      </c>
      <c r="D1307" s="60">
        <v>648.38</v>
      </c>
      <c r="E1307" s="60">
        <f t="shared" si="22"/>
        <v>2014</v>
      </c>
    </row>
    <row r="1308" spans="2:5" x14ac:dyDescent="0.15">
      <c r="B1308" s="62">
        <v>41683</v>
      </c>
      <c r="C1308" s="63">
        <v>0</v>
      </c>
      <c r="D1308" s="60">
        <v>598.41</v>
      </c>
      <c r="E1308" s="60">
        <f t="shared" si="22"/>
        <v>2014</v>
      </c>
    </row>
    <row r="1309" spans="2:5" x14ac:dyDescent="0.15">
      <c r="B1309" s="62">
        <v>41684</v>
      </c>
      <c r="C1309" s="63">
        <v>0</v>
      </c>
      <c r="D1309" s="60">
        <v>656.61</v>
      </c>
      <c r="E1309" s="60">
        <f t="shared" si="22"/>
        <v>2014</v>
      </c>
    </row>
    <row r="1310" spans="2:5" x14ac:dyDescent="0.15">
      <c r="B1310" s="62">
        <v>41685</v>
      </c>
      <c r="C1310" s="63">
        <v>0</v>
      </c>
      <c r="D1310" s="60">
        <v>645.42999999999995</v>
      </c>
      <c r="E1310" s="60">
        <f t="shared" si="22"/>
        <v>2014</v>
      </c>
    </row>
    <row r="1311" spans="2:5" x14ac:dyDescent="0.15">
      <c r="B1311" s="62">
        <v>41686</v>
      </c>
      <c r="C1311" s="63">
        <v>0</v>
      </c>
      <c r="D1311" s="60">
        <v>610.65</v>
      </c>
      <c r="E1311" s="60">
        <f t="shared" si="22"/>
        <v>2014</v>
      </c>
    </row>
    <row r="1312" spans="2:5" x14ac:dyDescent="0.15">
      <c r="B1312" s="62">
        <v>41687</v>
      </c>
      <c r="C1312" s="63">
        <v>0</v>
      </c>
      <c r="D1312" s="60">
        <v>621.49</v>
      </c>
      <c r="E1312" s="60">
        <f t="shared" si="22"/>
        <v>2014</v>
      </c>
    </row>
    <row r="1313" spans="2:5" x14ac:dyDescent="0.15">
      <c r="B1313" s="62">
        <v>41688</v>
      </c>
      <c r="C1313" s="63">
        <v>0</v>
      </c>
      <c r="D1313" s="60">
        <v>621.22</v>
      </c>
      <c r="E1313" s="60">
        <f t="shared" si="22"/>
        <v>2014</v>
      </c>
    </row>
    <row r="1314" spans="2:5" x14ac:dyDescent="0.15">
      <c r="B1314" s="62">
        <v>41689</v>
      </c>
      <c r="C1314" s="63">
        <v>0</v>
      </c>
      <c r="D1314" s="60">
        <v>617.71</v>
      </c>
      <c r="E1314" s="60">
        <f t="shared" si="22"/>
        <v>2014</v>
      </c>
    </row>
    <row r="1315" spans="2:5" x14ac:dyDescent="0.15">
      <c r="B1315" s="62">
        <v>41690</v>
      </c>
      <c r="C1315" s="63">
        <v>0</v>
      </c>
      <c r="D1315" s="60">
        <v>552.21</v>
      </c>
      <c r="E1315" s="60">
        <f t="shared" si="22"/>
        <v>2014</v>
      </c>
    </row>
    <row r="1316" spans="2:5" x14ac:dyDescent="0.15">
      <c r="B1316" s="62">
        <v>41691</v>
      </c>
      <c r="C1316" s="63">
        <v>0</v>
      </c>
      <c r="D1316" s="60">
        <v>569.04</v>
      </c>
      <c r="E1316" s="60">
        <f t="shared" si="22"/>
        <v>2014</v>
      </c>
    </row>
    <row r="1317" spans="2:5" x14ac:dyDescent="0.15">
      <c r="B1317" s="62">
        <v>41692</v>
      </c>
      <c r="C1317" s="63">
        <v>0</v>
      </c>
      <c r="D1317" s="60">
        <v>604.75</v>
      </c>
      <c r="E1317" s="60">
        <f t="shared" si="22"/>
        <v>2014</v>
      </c>
    </row>
    <row r="1318" spans="2:5" x14ac:dyDescent="0.15">
      <c r="B1318" s="62">
        <v>41693</v>
      </c>
      <c r="C1318" s="63">
        <v>0</v>
      </c>
      <c r="D1318" s="60">
        <v>604.58000000000004</v>
      </c>
      <c r="E1318" s="60">
        <f t="shared" si="22"/>
        <v>2014</v>
      </c>
    </row>
    <row r="1319" spans="2:5" x14ac:dyDescent="0.15">
      <c r="B1319" s="62">
        <v>41694</v>
      </c>
      <c r="C1319" s="63">
        <v>0</v>
      </c>
      <c r="D1319" s="60">
        <v>545.32000000000005</v>
      </c>
      <c r="E1319" s="60">
        <f t="shared" si="22"/>
        <v>2014</v>
      </c>
    </row>
    <row r="1320" spans="2:5" x14ac:dyDescent="0.15">
      <c r="B1320" s="62">
        <v>41695</v>
      </c>
      <c r="C1320" s="63">
        <v>0</v>
      </c>
      <c r="D1320" s="60">
        <v>534.71</v>
      </c>
      <c r="E1320" s="60">
        <f t="shared" si="22"/>
        <v>2014</v>
      </c>
    </row>
    <row r="1321" spans="2:5" x14ac:dyDescent="0.15">
      <c r="B1321" s="62">
        <v>41696</v>
      </c>
      <c r="C1321" s="63">
        <v>0</v>
      </c>
      <c r="D1321" s="60">
        <v>577.09</v>
      </c>
      <c r="E1321" s="60">
        <f t="shared" si="22"/>
        <v>2014</v>
      </c>
    </row>
    <row r="1322" spans="2:5" x14ac:dyDescent="0.15">
      <c r="B1322" s="62">
        <v>41697</v>
      </c>
      <c r="C1322" s="63">
        <v>0</v>
      </c>
      <c r="D1322" s="60">
        <v>576.70000000000005</v>
      </c>
      <c r="E1322" s="60">
        <f t="shared" si="22"/>
        <v>2014</v>
      </c>
    </row>
    <row r="1323" spans="2:5" x14ac:dyDescent="0.15">
      <c r="B1323" s="62">
        <v>41698</v>
      </c>
      <c r="C1323" s="63">
        <v>0</v>
      </c>
      <c r="D1323" s="60">
        <v>543.92999999999995</v>
      </c>
      <c r="E1323" s="60">
        <f t="shared" si="22"/>
        <v>2014</v>
      </c>
    </row>
    <row r="1324" spans="2:5" x14ac:dyDescent="0.15">
      <c r="B1324" s="62">
        <v>41699</v>
      </c>
      <c r="C1324" s="63">
        <v>0</v>
      </c>
      <c r="D1324" s="60">
        <v>563.74</v>
      </c>
      <c r="E1324" s="60">
        <f t="shared" si="22"/>
        <v>2014</v>
      </c>
    </row>
    <row r="1325" spans="2:5" x14ac:dyDescent="0.15">
      <c r="B1325" s="62">
        <v>41700</v>
      </c>
      <c r="C1325" s="63">
        <v>0</v>
      </c>
      <c r="D1325" s="60">
        <v>560.29999999999995</v>
      </c>
      <c r="E1325" s="60">
        <f t="shared" si="22"/>
        <v>2014</v>
      </c>
    </row>
    <row r="1326" spans="2:5" x14ac:dyDescent="0.15">
      <c r="B1326" s="62">
        <v>41701</v>
      </c>
      <c r="C1326" s="63">
        <v>0</v>
      </c>
      <c r="D1326" s="60">
        <v>661.12</v>
      </c>
      <c r="E1326" s="60">
        <f t="shared" si="22"/>
        <v>2014</v>
      </c>
    </row>
    <row r="1327" spans="2:5" x14ac:dyDescent="0.15">
      <c r="B1327" s="62">
        <v>41702</v>
      </c>
      <c r="C1327" s="63">
        <v>0</v>
      </c>
      <c r="D1327" s="60">
        <v>663.6</v>
      </c>
      <c r="E1327" s="60">
        <f t="shared" si="22"/>
        <v>2014</v>
      </c>
    </row>
    <row r="1328" spans="2:5" x14ac:dyDescent="0.15">
      <c r="B1328" s="62">
        <v>41703</v>
      </c>
      <c r="C1328" s="63">
        <v>0</v>
      </c>
      <c r="D1328" s="60">
        <v>661.79</v>
      </c>
      <c r="E1328" s="60">
        <f t="shared" si="22"/>
        <v>2014</v>
      </c>
    </row>
    <row r="1329" spans="2:5" x14ac:dyDescent="0.15">
      <c r="B1329" s="62">
        <v>41704</v>
      </c>
      <c r="C1329" s="63">
        <v>0</v>
      </c>
      <c r="D1329" s="60">
        <v>658.72</v>
      </c>
      <c r="E1329" s="60">
        <f t="shared" si="22"/>
        <v>2014</v>
      </c>
    </row>
    <row r="1330" spans="2:5" x14ac:dyDescent="0.15">
      <c r="B1330" s="62">
        <v>41705</v>
      </c>
      <c r="C1330" s="63">
        <v>0</v>
      </c>
      <c r="D1330" s="60">
        <v>625.83000000000004</v>
      </c>
      <c r="E1330" s="60">
        <f t="shared" si="22"/>
        <v>2014</v>
      </c>
    </row>
    <row r="1331" spans="2:5" x14ac:dyDescent="0.15">
      <c r="B1331" s="62">
        <v>41706</v>
      </c>
      <c r="C1331" s="63">
        <v>0</v>
      </c>
      <c r="D1331" s="60">
        <v>615.24</v>
      </c>
      <c r="E1331" s="60">
        <f t="shared" si="22"/>
        <v>2014</v>
      </c>
    </row>
    <row r="1332" spans="2:5" x14ac:dyDescent="0.15">
      <c r="B1332" s="62">
        <v>41707</v>
      </c>
      <c r="C1332" s="63">
        <v>0</v>
      </c>
      <c r="D1332" s="60">
        <v>633.17999999999995</v>
      </c>
      <c r="E1332" s="60">
        <f t="shared" si="22"/>
        <v>2014</v>
      </c>
    </row>
    <row r="1333" spans="2:5" x14ac:dyDescent="0.15">
      <c r="B1333" s="62">
        <v>41708</v>
      </c>
      <c r="C1333" s="63">
        <v>0</v>
      </c>
      <c r="D1333" s="60">
        <v>625.83000000000004</v>
      </c>
      <c r="E1333" s="60">
        <f t="shared" si="22"/>
        <v>2014</v>
      </c>
    </row>
    <row r="1334" spans="2:5" x14ac:dyDescent="0.15">
      <c r="B1334" s="62">
        <v>41709</v>
      </c>
      <c r="C1334" s="63">
        <v>0</v>
      </c>
      <c r="D1334" s="60">
        <v>628.95000000000005</v>
      </c>
      <c r="E1334" s="60">
        <f t="shared" si="22"/>
        <v>2014</v>
      </c>
    </row>
    <row r="1335" spans="2:5" x14ac:dyDescent="0.15">
      <c r="B1335" s="62">
        <v>41710</v>
      </c>
      <c r="C1335" s="63">
        <v>0</v>
      </c>
      <c r="D1335" s="60">
        <v>631.39</v>
      </c>
      <c r="E1335" s="60">
        <f t="shared" si="22"/>
        <v>2014</v>
      </c>
    </row>
    <row r="1336" spans="2:5" x14ac:dyDescent="0.15">
      <c r="B1336" s="62">
        <v>41711</v>
      </c>
      <c r="C1336" s="63">
        <v>0</v>
      </c>
      <c r="D1336" s="60">
        <v>638.16</v>
      </c>
      <c r="E1336" s="60">
        <f t="shared" si="22"/>
        <v>2014</v>
      </c>
    </row>
    <row r="1337" spans="2:5" x14ac:dyDescent="0.15">
      <c r="B1337" s="62">
        <v>41712</v>
      </c>
      <c r="C1337" s="63">
        <v>0</v>
      </c>
      <c r="D1337" s="60">
        <v>626.71</v>
      </c>
      <c r="E1337" s="60">
        <f t="shared" si="22"/>
        <v>2014</v>
      </c>
    </row>
    <row r="1338" spans="2:5" x14ac:dyDescent="0.15">
      <c r="B1338" s="62">
        <v>41713</v>
      </c>
      <c r="C1338" s="63">
        <v>0</v>
      </c>
      <c r="D1338" s="60">
        <v>633.66999999999996</v>
      </c>
      <c r="E1338" s="60">
        <f t="shared" si="22"/>
        <v>2014</v>
      </c>
    </row>
    <row r="1339" spans="2:5" x14ac:dyDescent="0.15">
      <c r="B1339" s="62">
        <v>41714</v>
      </c>
      <c r="C1339" s="63">
        <v>0</v>
      </c>
      <c r="D1339" s="60">
        <v>630.72</v>
      </c>
      <c r="E1339" s="60">
        <f t="shared" si="22"/>
        <v>2014</v>
      </c>
    </row>
    <row r="1340" spans="2:5" x14ac:dyDescent="0.15">
      <c r="B1340" s="62">
        <v>41715</v>
      </c>
      <c r="C1340" s="63">
        <v>0</v>
      </c>
      <c r="D1340" s="60">
        <v>621.22</v>
      </c>
      <c r="E1340" s="60">
        <f t="shared" si="22"/>
        <v>2014</v>
      </c>
    </row>
    <row r="1341" spans="2:5" x14ac:dyDescent="0.15">
      <c r="B1341" s="62">
        <v>41716</v>
      </c>
      <c r="C1341" s="63">
        <v>0</v>
      </c>
      <c r="D1341" s="60">
        <v>613.63</v>
      </c>
      <c r="E1341" s="60">
        <f t="shared" si="22"/>
        <v>2014</v>
      </c>
    </row>
    <row r="1342" spans="2:5" x14ac:dyDescent="0.15">
      <c r="B1342" s="62">
        <v>41717</v>
      </c>
      <c r="C1342" s="63">
        <v>0</v>
      </c>
      <c r="D1342" s="60">
        <v>608.82000000000005</v>
      </c>
      <c r="E1342" s="60">
        <f t="shared" si="22"/>
        <v>2014</v>
      </c>
    </row>
    <row r="1343" spans="2:5" x14ac:dyDescent="0.15">
      <c r="B1343" s="62">
        <v>41718</v>
      </c>
      <c r="C1343" s="63">
        <v>0</v>
      </c>
      <c r="D1343" s="60">
        <v>586.59</v>
      </c>
      <c r="E1343" s="60">
        <f t="shared" si="22"/>
        <v>2014</v>
      </c>
    </row>
    <row r="1344" spans="2:5" x14ac:dyDescent="0.15">
      <c r="B1344" s="62">
        <v>41719</v>
      </c>
      <c r="C1344" s="63">
        <v>0</v>
      </c>
      <c r="D1344" s="60">
        <v>570.77</v>
      </c>
      <c r="E1344" s="60">
        <f t="shared" si="22"/>
        <v>2014</v>
      </c>
    </row>
    <row r="1345" spans="2:5" x14ac:dyDescent="0.15">
      <c r="B1345" s="62">
        <v>41720</v>
      </c>
      <c r="C1345" s="63">
        <v>0</v>
      </c>
      <c r="D1345" s="60">
        <v>564.41999999999996</v>
      </c>
      <c r="E1345" s="60">
        <f t="shared" si="22"/>
        <v>2014</v>
      </c>
    </row>
    <row r="1346" spans="2:5" x14ac:dyDescent="0.15">
      <c r="B1346" s="62">
        <v>41721</v>
      </c>
      <c r="C1346" s="63">
        <v>0</v>
      </c>
      <c r="D1346" s="60">
        <v>561.35</v>
      </c>
      <c r="E1346" s="60">
        <f t="shared" si="22"/>
        <v>2014</v>
      </c>
    </row>
    <row r="1347" spans="2:5" x14ac:dyDescent="0.15">
      <c r="B1347" s="62">
        <v>41722</v>
      </c>
      <c r="C1347" s="63">
        <v>0</v>
      </c>
      <c r="D1347" s="60">
        <v>586.27</v>
      </c>
      <c r="E1347" s="60">
        <f t="shared" ref="E1347:E1410" si="23">YEAR(B1347)</f>
        <v>2014</v>
      </c>
    </row>
    <row r="1348" spans="2:5" x14ac:dyDescent="0.15">
      <c r="B1348" s="62">
        <v>41723</v>
      </c>
      <c r="C1348" s="63">
        <v>0</v>
      </c>
      <c r="D1348" s="60">
        <v>582.28</v>
      </c>
      <c r="E1348" s="60">
        <f t="shared" si="23"/>
        <v>2014</v>
      </c>
    </row>
    <row r="1349" spans="2:5" x14ac:dyDescent="0.15">
      <c r="B1349" s="62">
        <v>41724</v>
      </c>
      <c r="C1349" s="63">
        <v>0</v>
      </c>
      <c r="D1349" s="60">
        <v>579.07000000000005</v>
      </c>
      <c r="E1349" s="60">
        <f t="shared" si="23"/>
        <v>2014</v>
      </c>
    </row>
    <row r="1350" spans="2:5" x14ac:dyDescent="0.15">
      <c r="B1350" s="62">
        <v>41725</v>
      </c>
      <c r="C1350" s="63">
        <v>0</v>
      </c>
      <c r="D1350" s="60">
        <v>478.16</v>
      </c>
      <c r="E1350" s="60">
        <f t="shared" si="23"/>
        <v>2014</v>
      </c>
    </row>
    <row r="1351" spans="2:5" x14ac:dyDescent="0.15">
      <c r="B1351" s="62">
        <v>41726</v>
      </c>
      <c r="C1351" s="63">
        <v>0</v>
      </c>
      <c r="D1351" s="60">
        <v>502.44</v>
      </c>
      <c r="E1351" s="60">
        <f t="shared" si="23"/>
        <v>2014</v>
      </c>
    </row>
    <row r="1352" spans="2:5" x14ac:dyDescent="0.15">
      <c r="B1352" s="62">
        <v>41727</v>
      </c>
      <c r="C1352" s="63">
        <v>0</v>
      </c>
      <c r="D1352" s="60">
        <v>493.18</v>
      </c>
      <c r="E1352" s="60">
        <f t="shared" si="23"/>
        <v>2014</v>
      </c>
    </row>
    <row r="1353" spans="2:5" x14ac:dyDescent="0.15">
      <c r="B1353" s="62">
        <v>41728</v>
      </c>
      <c r="C1353" s="63">
        <v>0</v>
      </c>
      <c r="D1353" s="60">
        <v>461.87</v>
      </c>
      <c r="E1353" s="60">
        <f t="shared" si="23"/>
        <v>2014</v>
      </c>
    </row>
    <row r="1354" spans="2:5" x14ac:dyDescent="0.15">
      <c r="B1354" s="62">
        <v>41729</v>
      </c>
      <c r="C1354" s="63">
        <v>0</v>
      </c>
      <c r="D1354" s="60">
        <v>458.5</v>
      </c>
      <c r="E1354" s="60">
        <f t="shared" si="23"/>
        <v>2014</v>
      </c>
    </row>
    <row r="1355" spans="2:5" x14ac:dyDescent="0.15">
      <c r="B1355" s="62">
        <v>41730</v>
      </c>
      <c r="C1355" s="63">
        <v>0</v>
      </c>
      <c r="D1355" s="60">
        <v>478.72</v>
      </c>
      <c r="E1355" s="60">
        <f t="shared" si="23"/>
        <v>2014</v>
      </c>
    </row>
    <row r="1356" spans="2:5" x14ac:dyDescent="0.15">
      <c r="B1356" s="62">
        <v>41731</v>
      </c>
      <c r="C1356" s="63">
        <v>0</v>
      </c>
      <c r="D1356" s="60">
        <v>437.51</v>
      </c>
      <c r="E1356" s="60">
        <f t="shared" si="23"/>
        <v>2014</v>
      </c>
    </row>
    <row r="1357" spans="2:5" x14ac:dyDescent="0.15">
      <c r="B1357" s="62">
        <v>41732</v>
      </c>
      <c r="C1357" s="63">
        <v>0</v>
      </c>
      <c r="D1357" s="60">
        <v>447.08</v>
      </c>
      <c r="E1357" s="60">
        <f t="shared" si="23"/>
        <v>2014</v>
      </c>
    </row>
    <row r="1358" spans="2:5" x14ac:dyDescent="0.15">
      <c r="B1358" s="62">
        <v>41733</v>
      </c>
      <c r="C1358" s="63">
        <v>0</v>
      </c>
      <c r="D1358" s="60">
        <v>448.88</v>
      </c>
      <c r="E1358" s="60">
        <f t="shared" si="23"/>
        <v>2014</v>
      </c>
    </row>
    <row r="1359" spans="2:5" x14ac:dyDescent="0.15">
      <c r="B1359" s="62">
        <v>41734</v>
      </c>
      <c r="C1359" s="63">
        <v>0</v>
      </c>
      <c r="D1359" s="60">
        <v>464.83</v>
      </c>
      <c r="E1359" s="60">
        <f t="shared" si="23"/>
        <v>2014</v>
      </c>
    </row>
    <row r="1360" spans="2:5" x14ac:dyDescent="0.15">
      <c r="B1360" s="62">
        <v>41735</v>
      </c>
      <c r="C1360" s="63">
        <v>0</v>
      </c>
      <c r="D1360" s="60">
        <v>460.7</v>
      </c>
      <c r="E1360" s="60">
        <f t="shared" si="23"/>
        <v>2014</v>
      </c>
    </row>
    <row r="1361" spans="2:5" x14ac:dyDescent="0.15">
      <c r="B1361" s="62">
        <v>41736</v>
      </c>
      <c r="C1361" s="63">
        <v>0</v>
      </c>
      <c r="D1361" s="60">
        <v>446.22</v>
      </c>
      <c r="E1361" s="60">
        <f t="shared" si="23"/>
        <v>2014</v>
      </c>
    </row>
    <row r="1362" spans="2:5" x14ac:dyDescent="0.15">
      <c r="B1362" s="62">
        <v>41737</v>
      </c>
      <c r="C1362" s="63">
        <v>0</v>
      </c>
      <c r="D1362" s="60">
        <v>450.46</v>
      </c>
      <c r="E1362" s="60">
        <f t="shared" si="23"/>
        <v>2014</v>
      </c>
    </row>
    <row r="1363" spans="2:5" x14ac:dyDescent="0.15">
      <c r="B1363" s="62">
        <v>41738</v>
      </c>
      <c r="C1363" s="63">
        <v>0</v>
      </c>
      <c r="D1363" s="60">
        <v>440.2</v>
      </c>
      <c r="E1363" s="60">
        <f t="shared" si="23"/>
        <v>2014</v>
      </c>
    </row>
    <row r="1364" spans="2:5" x14ac:dyDescent="0.15">
      <c r="B1364" s="62">
        <v>41739</v>
      </c>
      <c r="C1364" s="63">
        <v>0</v>
      </c>
      <c r="D1364" s="60">
        <v>360.84</v>
      </c>
      <c r="E1364" s="60">
        <f t="shared" si="23"/>
        <v>2014</v>
      </c>
    </row>
    <row r="1365" spans="2:5" x14ac:dyDescent="0.15">
      <c r="B1365" s="62">
        <v>41740</v>
      </c>
      <c r="C1365" s="63">
        <v>0</v>
      </c>
      <c r="D1365" s="60">
        <v>420.06</v>
      </c>
      <c r="E1365" s="60">
        <f t="shared" si="23"/>
        <v>2014</v>
      </c>
    </row>
    <row r="1366" spans="2:5" x14ac:dyDescent="0.15">
      <c r="B1366" s="62">
        <v>41741</v>
      </c>
      <c r="C1366" s="63">
        <v>0</v>
      </c>
      <c r="D1366" s="60">
        <v>420.66</v>
      </c>
      <c r="E1366" s="60">
        <f t="shared" si="23"/>
        <v>2014</v>
      </c>
    </row>
    <row r="1367" spans="2:5" x14ac:dyDescent="0.15">
      <c r="B1367" s="62">
        <v>41742</v>
      </c>
      <c r="C1367" s="63">
        <v>0</v>
      </c>
      <c r="D1367" s="60">
        <v>414.95</v>
      </c>
      <c r="E1367" s="60">
        <f t="shared" si="23"/>
        <v>2014</v>
      </c>
    </row>
    <row r="1368" spans="2:5" x14ac:dyDescent="0.15">
      <c r="B1368" s="62">
        <v>41743</v>
      </c>
      <c r="C1368" s="63">
        <v>0</v>
      </c>
      <c r="D1368" s="60">
        <v>457.63</v>
      </c>
      <c r="E1368" s="60">
        <f t="shared" si="23"/>
        <v>2014</v>
      </c>
    </row>
    <row r="1369" spans="2:5" x14ac:dyDescent="0.15">
      <c r="B1369" s="62">
        <v>41744</v>
      </c>
      <c r="C1369" s="63">
        <v>0</v>
      </c>
      <c r="D1369" s="60">
        <v>520.12</v>
      </c>
      <c r="E1369" s="60">
        <f t="shared" si="23"/>
        <v>2014</v>
      </c>
    </row>
    <row r="1370" spans="2:5" x14ac:dyDescent="0.15">
      <c r="B1370" s="62">
        <v>41745</v>
      </c>
      <c r="C1370" s="63">
        <v>0</v>
      </c>
      <c r="D1370" s="60">
        <v>529.16</v>
      </c>
      <c r="E1370" s="60">
        <f t="shared" si="23"/>
        <v>2014</v>
      </c>
    </row>
    <row r="1371" spans="2:5" x14ac:dyDescent="0.15">
      <c r="B1371" s="62">
        <v>41746</v>
      </c>
      <c r="C1371" s="63">
        <v>0</v>
      </c>
      <c r="D1371" s="60">
        <v>494.4</v>
      </c>
      <c r="E1371" s="60">
        <f t="shared" si="23"/>
        <v>2014</v>
      </c>
    </row>
    <row r="1372" spans="2:5" x14ac:dyDescent="0.15">
      <c r="B1372" s="62">
        <v>41747</v>
      </c>
      <c r="C1372" s="63">
        <v>0</v>
      </c>
      <c r="D1372" s="60">
        <v>478.23</v>
      </c>
      <c r="E1372" s="60">
        <f t="shared" si="23"/>
        <v>2014</v>
      </c>
    </row>
    <row r="1373" spans="2:5" x14ac:dyDescent="0.15">
      <c r="B1373" s="62">
        <v>41748</v>
      </c>
      <c r="C1373" s="63">
        <v>0</v>
      </c>
      <c r="D1373" s="60">
        <v>501.55</v>
      </c>
      <c r="E1373" s="60">
        <f t="shared" si="23"/>
        <v>2014</v>
      </c>
    </row>
    <row r="1374" spans="2:5" x14ac:dyDescent="0.15">
      <c r="B1374" s="62">
        <v>41749</v>
      </c>
      <c r="C1374" s="63">
        <v>0</v>
      </c>
      <c r="D1374" s="60">
        <v>497.32</v>
      </c>
      <c r="E1374" s="60">
        <f t="shared" si="23"/>
        <v>2014</v>
      </c>
    </row>
    <row r="1375" spans="2:5" x14ac:dyDescent="0.15">
      <c r="B1375" s="62">
        <v>41750</v>
      </c>
      <c r="C1375" s="63">
        <v>0</v>
      </c>
      <c r="D1375" s="60">
        <v>493.09</v>
      </c>
      <c r="E1375" s="60">
        <f t="shared" si="23"/>
        <v>2014</v>
      </c>
    </row>
    <row r="1376" spans="2:5" x14ac:dyDescent="0.15">
      <c r="B1376" s="62">
        <v>41751</v>
      </c>
      <c r="C1376" s="63">
        <v>0</v>
      </c>
      <c r="D1376" s="60">
        <v>484.43</v>
      </c>
      <c r="E1376" s="60">
        <f t="shared" si="23"/>
        <v>2014</v>
      </c>
    </row>
    <row r="1377" spans="2:5" x14ac:dyDescent="0.15">
      <c r="B1377" s="62">
        <v>41752</v>
      </c>
      <c r="C1377" s="63">
        <v>0</v>
      </c>
      <c r="D1377" s="60">
        <v>486.93</v>
      </c>
      <c r="E1377" s="60">
        <f t="shared" si="23"/>
        <v>2014</v>
      </c>
    </row>
    <row r="1378" spans="2:5" x14ac:dyDescent="0.15">
      <c r="B1378" s="62">
        <v>41753</v>
      </c>
      <c r="C1378" s="63">
        <v>0</v>
      </c>
      <c r="D1378" s="60">
        <v>500.26</v>
      </c>
      <c r="E1378" s="60">
        <f t="shared" si="23"/>
        <v>2014</v>
      </c>
    </row>
    <row r="1379" spans="2:5" x14ac:dyDescent="0.15">
      <c r="B1379" s="62">
        <v>41754</v>
      </c>
      <c r="C1379" s="63">
        <v>0</v>
      </c>
      <c r="D1379" s="60">
        <v>459.61</v>
      </c>
      <c r="E1379" s="60">
        <f t="shared" si="23"/>
        <v>2014</v>
      </c>
    </row>
    <row r="1380" spans="2:5" x14ac:dyDescent="0.15">
      <c r="B1380" s="62">
        <v>41755</v>
      </c>
      <c r="C1380" s="63">
        <v>0</v>
      </c>
      <c r="D1380" s="60">
        <v>456.14</v>
      </c>
      <c r="E1380" s="60">
        <f t="shared" si="23"/>
        <v>2014</v>
      </c>
    </row>
    <row r="1381" spans="2:5" x14ac:dyDescent="0.15">
      <c r="B1381" s="62">
        <v>41756</v>
      </c>
      <c r="C1381" s="63">
        <v>0</v>
      </c>
      <c r="D1381" s="60">
        <v>429.65</v>
      </c>
      <c r="E1381" s="60">
        <f t="shared" si="23"/>
        <v>2014</v>
      </c>
    </row>
    <row r="1382" spans="2:5" x14ac:dyDescent="0.15">
      <c r="B1382" s="62">
        <v>41757</v>
      </c>
      <c r="C1382" s="63">
        <v>0</v>
      </c>
      <c r="D1382" s="60">
        <v>437.06</v>
      </c>
      <c r="E1382" s="60">
        <f t="shared" si="23"/>
        <v>2014</v>
      </c>
    </row>
    <row r="1383" spans="2:5" x14ac:dyDescent="0.15">
      <c r="B1383" s="62">
        <v>41758</v>
      </c>
      <c r="C1383" s="63">
        <v>0</v>
      </c>
      <c r="D1383" s="60">
        <v>444.25</v>
      </c>
      <c r="E1383" s="60">
        <f t="shared" si="23"/>
        <v>2014</v>
      </c>
    </row>
    <row r="1384" spans="2:5" x14ac:dyDescent="0.15">
      <c r="B1384" s="62">
        <v>41759</v>
      </c>
      <c r="C1384" s="63">
        <v>0</v>
      </c>
      <c r="D1384" s="60">
        <v>445.87</v>
      </c>
      <c r="E1384" s="60">
        <f t="shared" si="23"/>
        <v>2014</v>
      </c>
    </row>
    <row r="1385" spans="2:5" x14ac:dyDescent="0.15">
      <c r="B1385" s="62">
        <v>41760</v>
      </c>
      <c r="C1385" s="63">
        <v>0</v>
      </c>
      <c r="D1385" s="60">
        <v>456.27</v>
      </c>
      <c r="E1385" s="60">
        <f t="shared" si="23"/>
        <v>2014</v>
      </c>
    </row>
    <row r="1386" spans="2:5" x14ac:dyDescent="0.15">
      <c r="B1386" s="62">
        <v>41761</v>
      </c>
      <c r="C1386" s="63">
        <v>0</v>
      </c>
      <c r="D1386" s="60">
        <v>446.64</v>
      </c>
      <c r="E1386" s="60">
        <f t="shared" si="23"/>
        <v>2014</v>
      </c>
    </row>
    <row r="1387" spans="2:5" x14ac:dyDescent="0.15">
      <c r="B1387" s="62">
        <v>41762</v>
      </c>
      <c r="C1387" s="63">
        <v>0</v>
      </c>
      <c r="D1387" s="60">
        <v>436.94</v>
      </c>
      <c r="E1387" s="60">
        <f t="shared" si="23"/>
        <v>2014</v>
      </c>
    </row>
    <row r="1388" spans="2:5" x14ac:dyDescent="0.15">
      <c r="B1388" s="62">
        <v>41763</v>
      </c>
      <c r="C1388" s="63">
        <v>0</v>
      </c>
      <c r="D1388" s="60">
        <v>434.06</v>
      </c>
      <c r="E1388" s="60">
        <f t="shared" si="23"/>
        <v>2014</v>
      </c>
    </row>
    <row r="1389" spans="2:5" x14ac:dyDescent="0.15">
      <c r="B1389" s="62">
        <v>41764</v>
      </c>
      <c r="C1389" s="63">
        <v>0</v>
      </c>
      <c r="D1389" s="60">
        <v>429.72</v>
      </c>
      <c r="E1389" s="60">
        <f t="shared" si="23"/>
        <v>2014</v>
      </c>
    </row>
    <row r="1390" spans="2:5" x14ac:dyDescent="0.15">
      <c r="B1390" s="62">
        <v>41765</v>
      </c>
      <c r="C1390" s="63">
        <v>0</v>
      </c>
      <c r="D1390" s="60">
        <v>426.99</v>
      </c>
      <c r="E1390" s="60">
        <f t="shared" si="23"/>
        <v>2014</v>
      </c>
    </row>
    <row r="1391" spans="2:5" x14ac:dyDescent="0.15">
      <c r="B1391" s="62">
        <v>41766</v>
      </c>
      <c r="C1391" s="63">
        <v>0</v>
      </c>
      <c r="D1391" s="60">
        <v>436.96</v>
      </c>
      <c r="E1391" s="60">
        <f t="shared" si="23"/>
        <v>2014</v>
      </c>
    </row>
    <row r="1392" spans="2:5" x14ac:dyDescent="0.15">
      <c r="B1392" s="62">
        <v>41767</v>
      </c>
      <c r="C1392" s="63">
        <v>0</v>
      </c>
      <c r="D1392" s="60">
        <v>435.34</v>
      </c>
      <c r="E1392" s="60">
        <f t="shared" si="23"/>
        <v>2014</v>
      </c>
    </row>
    <row r="1393" spans="2:5" x14ac:dyDescent="0.15">
      <c r="B1393" s="62">
        <v>41768</v>
      </c>
      <c r="C1393" s="63">
        <v>0</v>
      </c>
      <c r="D1393" s="60">
        <v>448.23</v>
      </c>
      <c r="E1393" s="60">
        <f t="shared" si="23"/>
        <v>2014</v>
      </c>
    </row>
    <row r="1394" spans="2:5" x14ac:dyDescent="0.15">
      <c r="B1394" s="62">
        <v>41769</v>
      </c>
      <c r="C1394" s="63">
        <v>0</v>
      </c>
      <c r="D1394" s="60">
        <v>452.71</v>
      </c>
      <c r="E1394" s="60">
        <f t="shared" si="23"/>
        <v>2014</v>
      </c>
    </row>
    <row r="1395" spans="2:5" x14ac:dyDescent="0.15">
      <c r="B1395" s="62">
        <v>41770</v>
      </c>
      <c r="C1395" s="63">
        <v>0</v>
      </c>
      <c r="D1395" s="60">
        <v>436.54</v>
      </c>
      <c r="E1395" s="60">
        <f t="shared" si="23"/>
        <v>2014</v>
      </c>
    </row>
    <row r="1396" spans="2:5" x14ac:dyDescent="0.15">
      <c r="B1396" s="62">
        <v>41771</v>
      </c>
      <c r="C1396" s="63">
        <v>0</v>
      </c>
      <c r="D1396" s="60">
        <v>438.43</v>
      </c>
      <c r="E1396" s="60">
        <f t="shared" si="23"/>
        <v>2014</v>
      </c>
    </row>
    <row r="1397" spans="2:5" x14ac:dyDescent="0.15">
      <c r="B1397" s="62">
        <v>41772</v>
      </c>
      <c r="C1397" s="63">
        <v>0</v>
      </c>
      <c r="D1397" s="60">
        <v>437.41</v>
      </c>
      <c r="E1397" s="60">
        <f t="shared" si="23"/>
        <v>2014</v>
      </c>
    </row>
    <row r="1398" spans="2:5" x14ac:dyDescent="0.15">
      <c r="B1398" s="62">
        <v>41773</v>
      </c>
      <c r="C1398" s="63">
        <v>0</v>
      </c>
      <c r="D1398" s="60">
        <v>441.75</v>
      </c>
      <c r="E1398" s="60">
        <f t="shared" si="23"/>
        <v>2014</v>
      </c>
    </row>
    <row r="1399" spans="2:5" x14ac:dyDescent="0.15">
      <c r="B1399" s="62">
        <v>41774</v>
      </c>
      <c r="C1399" s="63">
        <v>0</v>
      </c>
      <c r="D1399" s="60">
        <v>444.32</v>
      </c>
      <c r="E1399" s="60">
        <f t="shared" si="23"/>
        <v>2014</v>
      </c>
    </row>
    <row r="1400" spans="2:5" x14ac:dyDescent="0.15">
      <c r="B1400" s="62">
        <v>41775</v>
      </c>
      <c r="C1400" s="63">
        <v>0</v>
      </c>
      <c r="D1400" s="60">
        <v>445.01</v>
      </c>
      <c r="E1400" s="60">
        <f t="shared" si="23"/>
        <v>2014</v>
      </c>
    </row>
    <row r="1401" spans="2:5" x14ac:dyDescent="0.15">
      <c r="B1401" s="62">
        <v>41776</v>
      </c>
      <c r="C1401" s="63">
        <v>0</v>
      </c>
      <c r="D1401" s="60">
        <v>446.36</v>
      </c>
      <c r="E1401" s="60">
        <f t="shared" si="23"/>
        <v>2014</v>
      </c>
    </row>
    <row r="1402" spans="2:5" x14ac:dyDescent="0.15">
      <c r="B1402" s="62">
        <v>41777</v>
      </c>
      <c r="C1402" s="63">
        <v>0</v>
      </c>
      <c r="D1402" s="60">
        <v>444.81</v>
      </c>
      <c r="E1402" s="60">
        <f t="shared" si="23"/>
        <v>2014</v>
      </c>
    </row>
    <row r="1403" spans="2:5" x14ac:dyDescent="0.15">
      <c r="B1403" s="62">
        <v>41778</v>
      </c>
      <c r="C1403" s="63">
        <v>0</v>
      </c>
      <c r="D1403" s="60">
        <v>444.31</v>
      </c>
      <c r="E1403" s="60">
        <f t="shared" si="23"/>
        <v>2014</v>
      </c>
    </row>
    <row r="1404" spans="2:5" x14ac:dyDescent="0.15">
      <c r="B1404" s="62">
        <v>41779</v>
      </c>
      <c r="C1404" s="63">
        <v>0</v>
      </c>
      <c r="D1404" s="60">
        <v>485.83</v>
      </c>
      <c r="E1404" s="60">
        <f t="shared" si="23"/>
        <v>2014</v>
      </c>
    </row>
    <row r="1405" spans="2:5" x14ac:dyDescent="0.15">
      <c r="B1405" s="62">
        <v>41780</v>
      </c>
      <c r="C1405" s="63">
        <v>0</v>
      </c>
      <c r="D1405" s="60">
        <v>489.16</v>
      </c>
      <c r="E1405" s="60">
        <f t="shared" si="23"/>
        <v>2014</v>
      </c>
    </row>
    <row r="1406" spans="2:5" x14ac:dyDescent="0.15">
      <c r="B1406" s="62">
        <v>41781</v>
      </c>
      <c r="C1406" s="63">
        <v>0</v>
      </c>
      <c r="D1406" s="60">
        <v>526.05999999999995</v>
      </c>
      <c r="E1406" s="60">
        <f t="shared" si="23"/>
        <v>2014</v>
      </c>
    </row>
    <row r="1407" spans="2:5" x14ac:dyDescent="0.15">
      <c r="B1407" s="62">
        <v>41782</v>
      </c>
      <c r="C1407" s="63">
        <v>0</v>
      </c>
      <c r="D1407" s="60">
        <v>519.04</v>
      </c>
      <c r="E1407" s="60">
        <f t="shared" si="23"/>
        <v>2014</v>
      </c>
    </row>
    <row r="1408" spans="2:5" x14ac:dyDescent="0.15">
      <c r="B1408" s="62">
        <v>41783</v>
      </c>
      <c r="C1408" s="63">
        <v>0</v>
      </c>
      <c r="D1408" s="60">
        <v>525.63</v>
      </c>
      <c r="E1408" s="60">
        <f t="shared" si="23"/>
        <v>2014</v>
      </c>
    </row>
    <row r="1409" spans="2:5" x14ac:dyDescent="0.15">
      <c r="B1409" s="62">
        <v>41784</v>
      </c>
      <c r="C1409" s="63">
        <v>0</v>
      </c>
      <c r="D1409" s="60">
        <v>570.09</v>
      </c>
      <c r="E1409" s="60">
        <f t="shared" si="23"/>
        <v>2014</v>
      </c>
    </row>
    <row r="1410" spans="2:5" x14ac:dyDescent="0.15">
      <c r="B1410" s="62">
        <v>41785</v>
      </c>
      <c r="C1410" s="63">
        <v>0</v>
      </c>
      <c r="D1410" s="60">
        <v>581.83000000000004</v>
      </c>
      <c r="E1410" s="60">
        <f t="shared" si="23"/>
        <v>2014</v>
      </c>
    </row>
    <row r="1411" spans="2:5" x14ac:dyDescent="0.15">
      <c r="B1411" s="62">
        <v>41786</v>
      </c>
      <c r="C1411" s="63">
        <v>0</v>
      </c>
      <c r="D1411" s="60">
        <v>569.63</v>
      </c>
      <c r="E1411" s="60">
        <f t="shared" ref="E1411:E1474" si="24">YEAR(B1411)</f>
        <v>2014</v>
      </c>
    </row>
    <row r="1412" spans="2:5" x14ac:dyDescent="0.15">
      <c r="B1412" s="62">
        <v>41787</v>
      </c>
      <c r="C1412" s="63">
        <v>0</v>
      </c>
      <c r="D1412" s="60">
        <v>574.45000000000005</v>
      </c>
      <c r="E1412" s="60">
        <f t="shared" si="24"/>
        <v>2014</v>
      </c>
    </row>
    <row r="1413" spans="2:5" x14ac:dyDescent="0.15">
      <c r="B1413" s="62">
        <v>41788</v>
      </c>
      <c r="C1413" s="63">
        <v>0</v>
      </c>
      <c r="D1413" s="60">
        <v>565.51</v>
      </c>
      <c r="E1413" s="60">
        <f t="shared" si="24"/>
        <v>2014</v>
      </c>
    </row>
    <row r="1414" spans="2:5" x14ac:dyDescent="0.15">
      <c r="B1414" s="62">
        <v>41789</v>
      </c>
      <c r="C1414" s="63">
        <v>0</v>
      </c>
      <c r="D1414" s="60">
        <v>616.47</v>
      </c>
      <c r="E1414" s="60">
        <f t="shared" si="24"/>
        <v>2014</v>
      </c>
    </row>
    <row r="1415" spans="2:5" x14ac:dyDescent="0.15">
      <c r="B1415" s="62">
        <v>41790</v>
      </c>
      <c r="C1415" s="63">
        <v>0</v>
      </c>
      <c r="D1415" s="60">
        <v>623.26</v>
      </c>
      <c r="E1415" s="60">
        <f t="shared" si="24"/>
        <v>2014</v>
      </c>
    </row>
    <row r="1416" spans="2:5" x14ac:dyDescent="0.15">
      <c r="B1416" s="62">
        <v>41791</v>
      </c>
      <c r="C1416" s="63">
        <v>0</v>
      </c>
      <c r="D1416" s="60">
        <v>629.02</v>
      </c>
      <c r="E1416" s="60">
        <f t="shared" si="24"/>
        <v>2014</v>
      </c>
    </row>
    <row r="1417" spans="2:5" x14ac:dyDescent="0.15">
      <c r="B1417" s="62">
        <v>41792</v>
      </c>
      <c r="C1417" s="63">
        <v>0</v>
      </c>
      <c r="D1417" s="60">
        <v>658.79</v>
      </c>
      <c r="E1417" s="60">
        <f t="shared" si="24"/>
        <v>2014</v>
      </c>
    </row>
    <row r="1418" spans="2:5" x14ac:dyDescent="0.15">
      <c r="B1418" s="62">
        <v>41793</v>
      </c>
      <c r="C1418" s="63">
        <v>0</v>
      </c>
      <c r="D1418" s="60">
        <v>665.73</v>
      </c>
      <c r="E1418" s="60">
        <f t="shared" si="24"/>
        <v>2014</v>
      </c>
    </row>
    <row r="1419" spans="2:5" x14ac:dyDescent="0.15">
      <c r="B1419" s="62">
        <v>41794</v>
      </c>
      <c r="C1419" s="63">
        <v>0</v>
      </c>
      <c r="D1419" s="60">
        <v>636.78</v>
      </c>
      <c r="E1419" s="60">
        <f t="shared" si="24"/>
        <v>2014</v>
      </c>
    </row>
    <row r="1420" spans="2:5" x14ac:dyDescent="0.15">
      <c r="B1420" s="62">
        <v>41795</v>
      </c>
      <c r="C1420" s="63">
        <v>0</v>
      </c>
      <c r="D1420" s="60">
        <v>656.06</v>
      </c>
      <c r="E1420" s="60">
        <f t="shared" si="24"/>
        <v>2014</v>
      </c>
    </row>
    <row r="1421" spans="2:5" x14ac:dyDescent="0.15">
      <c r="B1421" s="62">
        <v>41796</v>
      </c>
      <c r="C1421" s="63">
        <v>0</v>
      </c>
      <c r="D1421" s="60">
        <v>645.55999999999995</v>
      </c>
      <c r="E1421" s="60">
        <f t="shared" si="24"/>
        <v>2014</v>
      </c>
    </row>
    <row r="1422" spans="2:5" x14ac:dyDescent="0.15">
      <c r="B1422" s="62">
        <v>41797</v>
      </c>
      <c r="C1422" s="63">
        <v>0</v>
      </c>
      <c r="D1422" s="60">
        <v>652.71</v>
      </c>
      <c r="E1422" s="60">
        <f t="shared" si="24"/>
        <v>2014</v>
      </c>
    </row>
    <row r="1423" spans="2:5" x14ac:dyDescent="0.15">
      <c r="B1423" s="62">
        <v>41798</v>
      </c>
      <c r="C1423" s="63">
        <v>0</v>
      </c>
      <c r="D1423" s="60">
        <v>653.64</v>
      </c>
      <c r="E1423" s="60">
        <f t="shared" si="24"/>
        <v>2014</v>
      </c>
    </row>
    <row r="1424" spans="2:5" x14ac:dyDescent="0.15">
      <c r="B1424" s="62">
        <v>41799</v>
      </c>
      <c r="C1424" s="63">
        <v>0</v>
      </c>
      <c r="D1424" s="60">
        <v>645.34</v>
      </c>
      <c r="E1424" s="60">
        <f t="shared" si="24"/>
        <v>2014</v>
      </c>
    </row>
    <row r="1425" spans="2:5" x14ac:dyDescent="0.15">
      <c r="B1425" s="62">
        <v>41800</v>
      </c>
      <c r="C1425" s="63">
        <v>0</v>
      </c>
      <c r="D1425" s="60">
        <v>649.80999999999995</v>
      </c>
      <c r="E1425" s="60">
        <f t="shared" si="24"/>
        <v>2014</v>
      </c>
    </row>
    <row r="1426" spans="2:5" x14ac:dyDescent="0.15">
      <c r="B1426" s="62">
        <v>41801</v>
      </c>
      <c r="C1426" s="63">
        <v>0</v>
      </c>
      <c r="D1426" s="60">
        <v>627.91</v>
      </c>
      <c r="E1426" s="60">
        <f t="shared" si="24"/>
        <v>2014</v>
      </c>
    </row>
    <row r="1427" spans="2:5" x14ac:dyDescent="0.15">
      <c r="B1427" s="62">
        <v>41802</v>
      </c>
      <c r="C1427" s="63">
        <v>0</v>
      </c>
      <c r="D1427" s="60">
        <v>581.79999999999995</v>
      </c>
      <c r="E1427" s="60">
        <f t="shared" si="24"/>
        <v>2014</v>
      </c>
    </row>
    <row r="1428" spans="2:5" x14ac:dyDescent="0.15">
      <c r="B1428" s="62">
        <v>41803</v>
      </c>
      <c r="C1428" s="63">
        <v>0</v>
      </c>
      <c r="D1428" s="60">
        <v>597.42999999999995</v>
      </c>
      <c r="E1428" s="60">
        <f t="shared" si="24"/>
        <v>2014</v>
      </c>
    </row>
    <row r="1429" spans="2:5" x14ac:dyDescent="0.15">
      <c r="B1429" s="62">
        <v>41804</v>
      </c>
      <c r="C1429" s="63">
        <v>0</v>
      </c>
      <c r="D1429" s="60">
        <v>571.69000000000005</v>
      </c>
      <c r="E1429" s="60">
        <f t="shared" si="24"/>
        <v>2014</v>
      </c>
    </row>
    <row r="1430" spans="2:5" x14ac:dyDescent="0.15">
      <c r="B1430" s="62">
        <v>41805</v>
      </c>
      <c r="C1430" s="63">
        <v>0</v>
      </c>
      <c r="D1430" s="60">
        <v>591.97</v>
      </c>
      <c r="E1430" s="60">
        <f t="shared" si="24"/>
        <v>2014</v>
      </c>
    </row>
    <row r="1431" spans="2:5" x14ac:dyDescent="0.15">
      <c r="B1431" s="62">
        <v>41806</v>
      </c>
      <c r="C1431" s="63">
        <v>0</v>
      </c>
      <c r="D1431" s="60">
        <v>588.05999999999995</v>
      </c>
      <c r="E1431" s="60">
        <f t="shared" si="24"/>
        <v>2014</v>
      </c>
    </row>
    <row r="1432" spans="2:5" x14ac:dyDescent="0.15">
      <c r="B1432" s="62">
        <v>41807</v>
      </c>
      <c r="C1432" s="63">
        <v>0</v>
      </c>
      <c r="D1432" s="60">
        <v>607.34</v>
      </c>
      <c r="E1432" s="60">
        <f t="shared" si="24"/>
        <v>2014</v>
      </c>
    </row>
    <row r="1433" spans="2:5" x14ac:dyDescent="0.15">
      <c r="B1433" s="62">
        <v>41808</v>
      </c>
      <c r="C1433" s="63">
        <v>0</v>
      </c>
      <c r="D1433" s="60">
        <v>604.88</v>
      </c>
      <c r="E1433" s="60">
        <f t="shared" si="24"/>
        <v>2014</v>
      </c>
    </row>
    <row r="1434" spans="2:5" x14ac:dyDescent="0.15">
      <c r="B1434" s="62">
        <v>41809</v>
      </c>
      <c r="C1434" s="63">
        <v>0</v>
      </c>
      <c r="D1434" s="60">
        <v>592.26</v>
      </c>
      <c r="E1434" s="60">
        <f t="shared" si="24"/>
        <v>2014</v>
      </c>
    </row>
    <row r="1435" spans="2:5" x14ac:dyDescent="0.15">
      <c r="B1435" s="62">
        <v>41810</v>
      </c>
      <c r="C1435" s="63">
        <v>0</v>
      </c>
      <c r="D1435" s="60">
        <v>588.52</v>
      </c>
      <c r="E1435" s="60">
        <f t="shared" si="24"/>
        <v>2014</v>
      </c>
    </row>
    <row r="1436" spans="2:5" x14ac:dyDescent="0.15">
      <c r="B1436" s="62">
        <v>41811</v>
      </c>
      <c r="C1436" s="63">
        <v>0</v>
      </c>
      <c r="D1436" s="60">
        <v>591.03</v>
      </c>
      <c r="E1436" s="60">
        <f t="shared" si="24"/>
        <v>2014</v>
      </c>
    </row>
    <row r="1437" spans="2:5" x14ac:dyDescent="0.15">
      <c r="B1437" s="62">
        <v>41812</v>
      </c>
      <c r="C1437" s="63">
        <v>0</v>
      </c>
      <c r="D1437" s="60">
        <v>598.88</v>
      </c>
      <c r="E1437" s="60">
        <f t="shared" si="24"/>
        <v>2014</v>
      </c>
    </row>
    <row r="1438" spans="2:5" x14ac:dyDescent="0.15">
      <c r="B1438" s="62">
        <v>41813</v>
      </c>
      <c r="C1438" s="63">
        <v>0</v>
      </c>
      <c r="D1438" s="60">
        <v>587.46</v>
      </c>
      <c r="E1438" s="60">
        <f t="shared" si="24"/>
        <v>2014</v>
      </c>
    </row>
    <row r="1439" spans="2:5" x14ac:dyDescent="0.15">
      <c r="B1439" s="62">
        <v>41814</v>
      </c>
      <c r="C1439" s="63">
        <v>0</v>
      </c>
      <c r="D1439" s="60">
        <v>575.07000000000005</v>
      </c>
      <c r="E1439" s="60">
        <f t="shared" si="24"/>
        <v>2014</v>
      </c>
    </row>
    <row r="1440" spans="2:5" x14ac:dyDescent="0.15">
      <c r="B1440" s="62">
        <v>41815</v>
      </c>
      <c r="C1440" s="63">
        <v>0</v>
      </c>
      <c r="D1440" s="60">
        <v>562.13</v>
      </c>
      <c r="E1440" s="60">
        <f t="shared" si="24"/>
        <v>2014</v>
      </c>
    </row>
    <row r="1441" spans="2:5" x14ac:dyDescent="0.15">
      <c r="B1441" s="62">
        <v>41816</v>
      </c>
      <c r="C1441" s="63">
        <v>0</v>
      </c>
      <c r="D1441" s="60">
        <v>579.38</v>
      </c>
      <c r="E1441" s="60">
        <f t="shared" si="24"/>
        <v>2014</v>
      </c>
    </row>
    <row r="1442" spans="2:5" x14ac:dyDescent="0.15">
      <c r="B1442" s="62">
        <v>41817</v>
      </c>
      <c r="C1442" s="63">
        <v>0</v>
      </c>
      <c r="D1442" s="60">
        <v>600.86</v>
      </c>
      <c r="E1442" s="60">
        <f t="shared" si="24"/>
        <v>2014</v>
      </c>
    </row>
    <row r="1443" spans="2:5" x14ac:dyDescent="0.15">
      <c r="B1443" s="62">
        <v>41818</v>
      </c>
      <c r="C1443" s="63">
        <v>0</v>
      </c>
      <c r="D1443" s="60">
        <v>591.99</v>
      </c>
      <c r="E1443" s="60">
        <f t="shared" si="24"/>
        <v>2014</v>
      </c>
    </row>
    <row r="1444" spans="2:5" x14ac:dyDescent="0.15">
      <c r="B1444" s="62">
        <v>41819</v>
      </c>
      <c r="C1444" s="63">
        <v>0</v>
      </c>
      <c r="D1444" s="60">
        <v>598.6</v>
      </c>
      <c r="E1444" s="60">
        <f t="shared" si="24"/>
        <v>2014</v>
      </c>
    </row>
    <row r="1445" spans="2:5" x14ac:dyDescent="0.15">
      <c r="B1445" s="62">
        <v>41820</v>
      </c>
      <c r="C1445" s="63">
        <v>0</v>
      </c>
      <c r="D1445" s="60">
        <v>639.36</v>
      </c>
      <c r="E1445" s="60">
        <f t="shared" si="24"/>
        <v>2014</v>
      </c>
    </row>
    <row r="1446" spans="2:5" x14ac:dyDescent="0.15">
      <c r="B1446" s="62">
        <v>41821</v>
      </c>
      <c r="C1446" s="63">
        <v>0</v>
      </c>
      <c r="D1446" s="60">
        <v>635.59</v>
      </c>
      <c r="E1446" s="60">
        <f t="shared" si="24"/>
        <v>2014</v>
      </c>
    </row>
    <row r="1447" spans="2:5" x14ac:dyDescent="0.15">
      <c r="B1447" s="62">
        <v>41822</v>
      </c>
      <c r="C1447" s="63">
        <v>0</v>
      </c>
      <c r="D1447" s="60">
        <v>647.34</v>
      </c>
      <c r="E1447" s="60">
        <f t="shared" si="24"/>
        <v>2014</v>
      </c>
    </row>
    <row r="1448" spans="2:5" x14ac:dyDescent="0.15">
      <c r="B1448" s="62">
        <v>41823</v>
      </c>
      <c r="C1448" s="63">
        <v>0</v>
      </c>
      <c r="D1448" s="60">
        <v>640.69000000000005</v>
      </c>
      <c r="E1448" s="60">
        <f t="shared" si="24"/>
        <v>2014</v>
      </c>
    </row>
    <row r="1449" spans="2:5" x14ac:dyDescent="0.15">
      <c r="B1449" s="62">
        <v>41824</v>
      </c>
      <c r="C1449" s="63">
        <v>0</v>
      </c>
      <c r="D1449" s="60">
        <v>626.96</v>
      </c>
      <c r="E1449" s="60">
        <f t="shared" si="24"/>
        <v>2014</v>
      </c>
    </row>
    <row r="1450" spans="2:5" x14ac:dyDescent="0.15">
      <c r="B1450" s="62">
        <v>41825</v>
      </c>
      <c r="C1450" s="63">
        <v>0</v>
      </c>
      <c r="D1450" s="60">
        <v>628.33000000000004</v>
      </c>
      <c r="E1450" s="60">
        <f t="shared" si="24"/>
        <v>2014</v>
      </c>
    </row>
    <row r="1451" spans="2:5" x14ac:dyDescent="0.15">
      <c r="B1451" s="62">
        <v>41826</v>
      </c>
      <c r="C1451" s="63">
        <v>0</v>
      </c>
      <c r="D1451" s="60">
        <v>631.71</v>
      </c>
      <c r="E1451" s="60">
        <f t="shared" si="24"/>
        <v>2014</v>
      </c>
    </row>
    <row r="1452" spans="2:5" x14ac:dyDescent="0.15">
      <c r="B1452" s="62">
        <v>41827</v>
      </c>
      <c r="C1452" s="63">
        <v>0</v>
      </c>
      <c r="D1452" s="60">
        <v>617.99</v>
      </c>
      <c r="E1452" s="60">
        <f t="shared" si="24"/>
        <v>2014</v>
      </c>
    </row>
    <row r="1453" spans="2:5" x14ac:dyDescent="0.15">
      <c r="B1453" s="62">
        <v>41828</v>
      </c>
      <c r="C1453" s="63">
        <v>0</v>
      </c>
      <c r="D1453" s="60">
        <v>620.22</v>
      </c>
      <c r="E1453" s="60">
        <f t="shared" si="24"/>
        <v>2014</v>
      </c>
    </row>
    <row r="1454" spans="2:5" x14ac:dyDescent="0.15">
      <c r="B1454" s="62">
        <v>41829</v>
      </c>
      <c r="C1454" s="63">
        <v>0</v>
      </c>
      <c r="D1454" s="60">
        <v>620.54999999999995</v>
      </c>
      <c r="E1454" s="60">
        <f t="shared" si="24"/>
        <v>2014</v>
      </c>
    </row>
    <row r="1455" spans="2:5" x14ac:dyDescent="0.15">
      <c r="B1455" s="62">
        <v>41830</v>
      </c>
      <c r="C1455" s="63">
        <v>0</v>
      </c>
      <c r="D1455" s="60">
        <v>615.11</v>
      </c>
      <c r="E1455" s="60">
        <f t="shared" si="24"/>
        <v>2014</v>
      </c>
    </row>
    <row r="1456" spans="2:5" x14ac:dyDescent="0.15">
      <c r="B1456" s="62">
        <v>41831</v>
      </c>
      <c r="C1456" s="63">
        <v>0</v>
      </c>
      <c r="D1456" s="60">
        <v>631.17999999999995</v>
      </c>
      <c r="E1456" s="60">
        <f t="shared" si="24"/>
        <v>2014</v>
      </c>
    </row>
    <row r="1457" spans="2:5" x14ac:dyDescent="0.15">
      <c r="B1457" s="62">
        <v>41832</v>
      </c>
      <c r="C1457" s="63">
        <v>0</v>
      </c>
      <c r="D1457" s="60">
        <v>634.48</v>
      </c>
      <c r="E1457" s="60">
        <f t="shared" si="24"/>
        <v>2014</v>
      </c>
    </row>
    <row r="1458" spans="2:5" x14ac:dyDescent="0.15">
      <c r="B1458" s="62">
        <v>41833</v>
      </c>
      <c r="C1458" s="63">
        <v>0</v>
      </c>
      <c r="D1458" s="60">
        <v>627.58000000000004</v>
      </c>
      <c r="E1458" s="60">
        <f t="shared" si="24"/>
        <v>2014</v>
      </c>
    </row>
    <row r="1459" spans="2:5" x14ac:dyDescent="0.15">
      <c r="B1459" s="62">
        <v>41834</v>
      </c>
      <c r="C1459" s="63">
        <v>0</v>
      </c>
      <c r="D1459" s="60">
        <v>618.38</v>
      </c>
      <c r="E1459" s="60">
        <f t="shared" si="24"/>
        <v>2014</v>
      </c>
    </row>
    <row r="1460" spans="2:5" x14ac:dyDescent="0.15">
      <c r="B1460" s="62">
        <v>41835</v>
      </c>
      <c r="C1460" s="63">
        <v>0</v>
      </c>
      <c r="D1460" s="60">
        <v>619.36</v>
      </c>
      <c r="E1460" s="60">
        <f t="shared" si="24"/>
        <v>2014</v>
      </c>
    </row>
    <row r="1461" spans="2:5" x14ac:dyDescent="0.15">
      <c r="B1461" s="62">
        <v>41836</v>
      </c>
      <c r="C1461" s="63">
        <v>0</v>
      </c>
      <c r="D1461" s="60">
        <v>615.20000000000005</v>
      </c>
      <c r="E1461" s="60">
        <f t="shared" si="24"/>
        <v>2014</v>
      </c>
    </row>
    <row r="1462" spans="2:5" x14ac:dyDescent="0.15">
      <c r="B1462" s="62">
        <v>41837</v>
      </c>
      <c r="C1462" s="63">
        <v>0</v>
      </c>
      <c r="D1462" s="60">
        <v>622.62</v>
      </c>
      <c r="E1462" s="60">
        <f t="shared" si="24"/>
        <v>2014</v>
      </c>
    </row>
    <row r="1463" spans="2:5" x14ac:dyDescent="0.15">
      <c r="B1463" s="62">
        <v>41838</v>
      </c>
      <c r="C1463" s="63">
        <v>0</v>
      </c>
      <c r="D1463" s="60">
        <v>628.22</v>
      </c>
      <c r="E1463" s="60">
        <f t="shared" si="24"/>
        <v>2014</v>
      </c>
    </row>
    <row r="1464" spans="2:5" x14ac:dyDescent="0.15">
      <c r="B1464" s="62">
        <v>41839</v>
      </c>
      <c r="C1464" s="63">
        <v>0</v>
      </c>
      <c r="D1464" s="60">
        <v>625.79999999999995</v>
      </c>
      <c r="E1464" s="60">
        <f t="shared" si="24"/>
        <v>2014</v>
      </c>
    </row>
    <row r="1465" spans="2:5" x14ac:dyDescent="0.15">
      <c r="B1465" s="62">
        <v>41840</v>
      </c>
      <c r="C1465" s="63">
        <v>0</v>
      </c>
      <c r="D1465" s="60">
        <v>621.37</v>
      </c>
      <c r="E1465" s="60">
        <f t="shared" si="24"/>
        <v>2014</v>
      </c>
    </row>
    <row r="1466" spans="2:5" x14ac:dyDescent="0.15">
      <c r="B1466" s="62">
        <v>41841</v>
      </c>
      <c r="C1466" s="63">
        <v>0</v>
      </c>
      <c r="D1466" s="60">
        <v>620.01</v>
      </c>
      <c r="E1466" s="60">
        <f t="shared" si="24"/>
        <v>2014</v>
      </c>
    </row>
    <row r="1467" spans="2:5" x14ac:dyDescent="0.15">
      <c r="B1467" s="62">
        <v>41842</v>
      </c>
      <c r="C1467" s="63">
        <v>0</v>
      </c>
      <c r="D1467" s="60">
        <v>618.80999999999995</v>
      </c>
      <c r="E1467" s="60">
        <f t="shared" si="24"/>
        <v>2014</v>
      </c>
    </row>
    <row r="1468" spans="2:5" x14ac:dyDescent="0.15">
      <c r="B1468" s="62">
        <v>41843</v>
      </c>
      <c r="C1468" s="63">
        <v>0</v>
      </c>
      <c r="D1468" s="60">
        <v>617.92999999999995</v>
      </c>
      <c r="E1468" s="60">
        <f t="shared" si="24"/>
        <v>2014</v>
      </c>
    </row>
    <row r="1469" spans="2:5" x14ac:dyDescent="0.15">
      <c r="B1469" s="62">
        <v>41844</v>
      </c>
      <c r="C1469" s="63">
        <v>0</v>
      </c>
      <c r="D1469" s="60">
        <v>600.01</v>
      </c>
      <c r="E1469" s="60">
        <f t="shared" si="24"/>
        <v>2014</v>
      </c>
    </row>
    <row r="1470" spans="2:5" x14ac:dyDescent="0.15">
      <c r="B1470" s="62">
        <v>41845</v>
      </c>
      <c r="C1470" s="63">
        <v>0</v>
      </c>
      <c r="D1470" s="60">
        <v>599.92999999999995</v>
      </c>
      <c r="E1470" s="60">
        <f t="shared" si="24"/>
        <v>2014</v>
      </c>
    </row>
    <row r="1471" spans="2:5" x14ac:dyDescent="0.15">
      <c r="B1471" s="62">
        <v>41846</v>
      </c>
      <c r="C1471" s="63">
        <v>0</v>
      </c>
      <c r="D1471" s="60">
        <v>593.85</v>
      </c>
      <c r="E1471" s="60">
        <f t="shared" si="24"/>
        <v>2014</v>
      </c>
    </row>
    <row r="1472" spans="2:5" x14ac:dyDescent="0.15">
      <c r="B1472" s="62">
        <v>41847</v>
      </c>
      <c r="C1472" s="63">
        <v>0</v>
      </c>
      <c r="D1472" s="60">
        <v>590.95000000000005</v>
      </c>
      <c r="E1472" s="60">
        <f t="shared" si="24"/>
        <v>2014</v>
      </c>
    </row>
    <row r="1473" spans="2:5" x14ac:dyDescent="0.15">
      <c r="B1473" s="62">
        <v>41848</v>
      </c>
      <c r="C1473" s="63">
        <v>0</v>
      </c>
      <c r="D1473" s="60">
        <v>584.69000000000005</v>
      </c>
      <c r="E1473" s="60">
        <f t="shared" si="24"/>
        <v>2014</v>
      </c>
    </row>
    <row r="1474" spans="2:5" x14ac:dyDescent="0.15">
      <c r="B1474" s="62">
        <v>41849</v>
      </c>
      <c r="C1474" s="63">
        <v>0</v>
      </c>
      <c r="D1474" s="60">
        <v>582.20000000000005</v>
      </c>
      <c r="E1474" s="60">
        <f t="shared" si="24"/>
        <v>2014</v>
      </c>
    </row>
    <row r="1475" spans="2:5" x14ac:dyDescent="0.15">
      <c r="B1475" s="62">
        <v>41850</v>
      </c>
      <c r="C1475" s="63">
        <v>0</v>
      </c>
      <c r="D1475" s="60">
        <v>564.37</v>
      </c>
      <c r="E1475" s="60">
        <f t="shared" ref="E1475:E1538" si="25">YEAR(B1475)</f>
        <v>2014</v>
      </c>
    </row>
    <row r="1476" spans="2:5" x14ac:dyDescent="0.15">
      <c r="B1476" s="62">
        <v>41851</v>
      </c>
      <c r="C1476" s="63">
        <v>0</v>
      </c>
      <c r="D1476" s="60">
        <v>581.35</v>
      </c>
      <c r="E1476" s="60">
        <f t="shared" si="25"/>
        <v>2014</v>
      </c>
    </row>
    <row r="1477" spans="2:5" x14ac:dyDescent="0.15">
      <c r="B1477" s="62">
        <v>41852</v>
      </c>
      <c r="C1477" s="63">
        <v>0</v>
      </c>
      <c r="D1477" s="60">
        <v>595.08000000000004</v>
      </c>
      <c r="E1477" s="60">
        <f t="shared" si="25"/>
        <v>2014</v>
      </c>
    </row>
    <row r="1478" spans="2:5" x14ac:dyDescent="0.15">
      <c r="B1478" s="62">
        <v>41853</v>
      </c>
      <c r="C1478" s="63">
        <v>0</v>
      </c>
      <c r="D1478" s="60">
        <v>587.29</v>
      </c>
      <c r="E1478" s="60">
        <f t="shared" si="25"/>
        <v>2014</v>
      </c>
    </row>
    <row r="1479" spans="2:5" x14ac:dyDescent="0.15">
      <c r="B1479" s="62">
        <v>41854</v>
      </c>
      <c r="C1479" s="63">
        <v>0</v>
      </c>
      <c r="D1479" s="60">
        <v>585.51</v>
      </c>
      <c r="E1479" s="60">
        <f t="shared" si="25"/>
        <v>2014</v>
      </c>
    </row>
    <row r="1480" spans="2:5" x14ac:dyDescent="0.15">
      <c r="B1480" s="62">
        <v>41855</v>
      </c>
      <c r="C1480" s="63">
        <v>0</v>
      </c>
      <c r="D1480" s="60">
        <v>586.76</v>
      </c>
      <c r="E1480" s="60">
        <f t="shared" si="25"/>
        <v>2014</v>
      </c>
    </row>
    <row r="1481" spans="2:5" x14ac:dyDescent="0.15">
      <c r="B1481" s="62">
        <v>41856</v>
      </c>
      <c r="C1481" s="63">
        <v>0</v>
      </c>
      <c r="D1481" s="60">
        <v>583.11</v>
      </c>
      <c r="E1481" s="60">
        <f t="shared" si="25"/>
        <v>2014</v>
      </c>
    </row>
    <row r="1482" spans="2:5" x14ac:dyDescent="0.15">
      <c r="B1482" s="62">
        <v>41857</v>
      </c>
      <c r="C1482" s="63">
        <v>0</v>
      </c>
      <c r="D1482" s="60">
        <v>583.04</v>
      </c>
      <c r="E1482" s="60">
        <f t="shared" si="25"/>
        <v>2014</v>
      </c>
    </row>
    <row r="1483" spans="2:5" x14ac:dyDescent="0.15">
      <c r="B1483" s="62">
        <v>41858</v>
      </c>
      <c r="C1483" s="63">
        <v>0</v>
      </c>
      <c r="D1483" s="60">
        <v>587.4</v>
      </c>
      <c r="E1483" s="60">
        <f t="shared" si="25"/>
        <v>2014</v>
      </c>
    </row>
    <row r="1484" spans="2:5" x14ac:dyDescent="0.15">
      <c r="B1484" s="62">
        <v>41859</v>
      </c>
      <c r="C1484" s="63">
        <v>0</v>
      </c>
      <c r="D1484" s="60">
        <v>590.53</v>
      </c>
      <c r="E1484" s="60">
        <f t="shared" si="25"/>
        <v>2014</v>
      </c>
    </row>
    <row r="1485" spans="2:5" x14ac:dyDescent="0.15">
      <c r="B1485" s="62">
        <v>41860</v>
      </c>
      <c r="C1485" s="63">
        <v>0</v>
      </c>
      <c r="D1485" s="60">
        <v>588.09</v>
      </c>
      <c r="E1485" s="60">
        <f t="shared" si="25"/>
        <v>2014</v>
      </c>
    </row>
    <row r="1486" spans="2:5" x14ac:dyDescent="0.15">
      <c r="B1486" s="62">
        <v>41861</v>
      </c>
      <c r="C1486" s="63">
        <v>0</v>
      </c>
      <c r="D1486" s="60">
        <v>589.45000000000005</v>
      </c>
      <c r="E1486" s="60">
        <f t="shared" si="25"/>
        <v>2014</v>
      </c>
    </row>
    <row r="1487" spans="2:5" x14ac:dyDescent="0.15">
      <c r="B1487" s="62">
        <v>41862</v>
      </c>
      <c r="C1487" s="63">
        <v>0</v>
      </c>
      <c r="D1487" s="60">
        <v>573.30999999999995</v>
      </c>
      <c r="E1487" s="60">
        <f t="shared" si="25"/>
        <v>2014</v>
      </c>
    </row>
    <row r="1488" spans="2:5" x14ac:dyDescent="0.15">
      <c r="B1488" s="62">
        <v>41863</v>
      </c>
      <c r="C1488" s="63">
        <v>0</v>
      </c>
      <c r="D1488" s="60">
        <v>568.21</v>
      </c>
      <c r="E1488" s="60">
        <f t="shared" si="25"/>
        <v>2014</v>
      </c>
    </row>
    <row r="1489" spans="2:5" x14ac:dyDescent="0.15">
      <c r="B1489" s="62">
        <v>41864</v>
      </c>
      <c r="C1489" s="63">
        <v>0</v>
      </c>
      <c r="D1489" s="60">
        <v>544.57000000000005</v>
      </c>
      <c r="E1489" s="60">
        <f t="shared" si="25"/>
        <v>2014</v>
      </c>
    </row>
    <row r="1490" spans="2:5" x14ac:dyDescent="0.15">
      <c r="B1490" s="62">
        <v>41865</v>
      </c>
      <c r="C1490" s="63">
        <v>0</v>
      </c>
      <c r="D1490" s="60">
        <v>508.55</v>
      </c>
      <c r="E1490" s="60">
        <f t="shared" si="25"/>
        <v>2014</v>
      </c>
    </row>
    <row r="1491" spans="2:5" x14ac:dyDescent="0.15">
      <c r="B1491" s="62">
        <v>41866</v>
      </c>
      <c r="C1491" s="63">
        <v>0</v>
      </c>
      <c r="D1491" s="60">
        <v>496.62</v>
      </c>
      <c r="E1491" s="60">
        <f t="shared" si="25"/>
        <v>2014</v>
      </c>
    </row>
    <row r="1492" spans="2:5" x14ac:dyDescent="0.15">
      <c r="B1492" s="62">
        <v>41867</v>
      </c>
      <c r="C1492" s="63">
        <v>0</v>
      </c>
      <c r="D1492" s="60">
        <v>519.83000000000004</v>
      </c>
      <c r="E1492" s="60">
        <f t="shared" si="25"/>
        <v>2014</v>
      </c>
    </row>
    <row r="1493" spans="2:5" x14ac:dyDescent="0.15">
      <c r="B1493" s="62">
        <v>41868</v>
      </c>
      <c r="C1493" s="63">
        <v>0</v>
      </c>
      <c r="D1493" s="60">
        <v>492.95</v>
      </c>
      <c r="E1493" s="60">
        <f t="shared" si="25"/>
        <v>2014</v>
      </c>
    </row>
    <row r="1494" spans="2:5" x14ac:dyDescent="0.15">
      <c r="B1494" s="62">
        <v>41869</v>
      </c>
      <c r="C1494" s="63">
        <v>0</v>
      </c>
      <c r="D1494" s="60">
        <v>460.67</v>
      </c>
      <c r="E1494" s="60">
        <f t="shared" si="25"/>
        <v>2014</v>
      </c>
    </row>
    <row r="1495" spans="2:5" x14ac:dyDescent="0.15">
      <c r="B1495" s="62">
        <v>41870</v>
      </c>
      <c r="C1495" s="63">
        <v>0</v>
      </c>
      <c r="D1495" s="60">
        <v>486.74</v>
      </c>
      <c r="E1495" s="60">
        <f t="shared" si="25"/>
        <v>2014</v>
      </c>
    </row>
    <row r="1496" spans="2:5" x14ac:dyDescent="0.15">
      <c r="B1496" s="62">
        <v>41871</v>
      </c>
      <c r="C1496" s="63">
        <v>0</v>
      </c>
      <c r="D1496" s="60">
        <v>511.93</v>
      </c>
      <c r="E1496" s="60">
        <f t="shared" si="25"/>
        <v>2014</v>
      </c>
    </row>
    <row r="1497" spans="2:5" x14ac:dyDescent="0.15">
      <c r="B1497" s="62">
        <v>41872</v>
      </c>
      <c r="C1497" s="63">
        <v>0</v>
      </c>
      <c r="D1497" s="60">
        <v>516.16</v>
      </c>
      <c r="E1497" s="60">
        <f t="shared" si="25"/>
        <v>2014</v>
      </c>
    </row>
    <row r="1498" spans="2:5" x14ac:dyDescent="0.15">
      <c r="B1498" s="62">
        <v>41873</v>
      </c>
      <c r="C1498" s="63">
        <v>0</v>
      </c>
      <c r="D1498" s="60">
        <v>513.94000000000005</v>
      </c>
      <c r="E1498" s="60">
        <f t="shared" si="25"/>
        <v>2014</v>
      </c>
    </row>
    <row r="1499" spans="2:5" x14ac:dyDescent="0.15">
      <c r="B1499" s="62">
        <v>41874</v>
      </c>
      <c r="C1499" s="63">
        <v>0</v>
      </c>
      <c r="D1499" s="60">
        <v>497.22</v>
      </c>
      <c r="E1499" s="60">
        <f t="shared" si="25"/>
        <v>2014</v>
      </c>
    </row>
    <row r="1500" spans="2:5" x14ac:dyDescent="0.15">
      <c r="B1500" s="62">
        <v>41875</v>
      </c>
      <c r="C1500" s="63">
        <v>0</v>
      </c>
      <c r="D1500" s="60">
        <v>508.57</v>
      </c>
      <c r="E1500" s="60">
        <f t="shared" si="25"/>
        <v>2014</v>
      </c>
    </row>
    <row r="1501" spans="2:5" x14ac:dyDescent="0.15">
      <c r="B1501" s="62">
        <v>41876</v>
      </c>
      <c r="C1501" s="63">
        <v>0</v>
      </c>
      <c r="D1501" s="60">
        <v>501.63</v>
      </c>
      <c r="E1501" s="60">
        <f t="shared" si="25"/>
        <v>2014</v>
      </c>
    </row>
    <row r="1502" spans="2:5" x14ac:dyDescent="0.15">
      <c r="B1502" s="62">
        <v>41877</v>
      </c>
      <c r="C1502" s="63">
        <v>0</v>
      </c>
      <c r="D1502" s="60">
        <v>513.47</v>
      </c>
      <c r="E1502" s="60">
        <f t="shared" si="25"/>
        <v>2014</v>
      </c>
    </row>
    <row r="1503" spans="2:5" x14ac:dyDescent="0.15">
      <c r="B1503" s="62">
        <v>41878</v>
      </c>
      <c r="C1503" s="63">
        <v>0</v>
      </c>
      <c r="D1503" s="60">
        <v>510.43</v>
      </c>
      <c r="E1503" s="60">
        <f t="shared" si="25"/>
        <v>2014</v>
      </c>
    </row>
    <row r="1504" spans="2:5" x14ac:dyDescent="0.15">
      <c r="B1504" s="62">
        <v>41879</v>
      </c>
      <c r="C1504" s="63">
        <v>0</v>
      </c>
      <c r="D1504" s="60">
        <v>507.02</v>
      </c>
      <c r="E1504" s="60">
        <f t="shared" si="25"/>
        <v>2014</v>
      </c>
    </row>
    <row r="1505" spans="2:5" x14ac:dyDescent="0.15">
      <c r="B1505" s="62">
        <v>41880</v>
      </c>
      <c r="C1505" s="63">
        <v>0</v>
      </c>
      <c r="D1505" s="60">
        <v>508.42</v>
      </c>
      <c r="E1505" s="60">
        <f t="shared" si="25"/>
        <v>2014</v>
      </c>
    </row>
    <row r="1506" spans="2:5" x14ac:dyDescent="0.15">
      <c r="B1506" s="62">
        <v>41881</v>
      </c>
      <c r="C1506" s="63">
        <v>0</v>
      </c>
      <c r="D1506" s="60">
        <v>501.2</v>
      </c>
      <c r="E1506" s="60">
        <f t="shared" si="25"/>
        <v>2014</v>
      </c>
    </row>
    <row r="1507" spans="2:5" x14ac:dyDescent="0.15">
      <c r="B1507" s="62">
        <v>41882</v>
      </c>
      <c r="C1507" s="63">
        <v>0</v>
      </c>
      <c r="D1507" s="60">
        <v>478.07</v>
      </c>
      <c r="E1507" s="60">
        <f t="shared" si="25"/>
        <v>2014</v>
      </c>
    </row>
    <row r="1508" spans="2:5" x14ac:dyDescent="0.15">
      <c r="B1508" s="62">
        <v>41883</v>
      </c>
      <c r="C1508" s="63">
        <v>0</v>
      </c>
      <c r="D1508" s="60">
        <v>474.13</v>
      </c>
      <c r="E1508" s="60">
        <f t="shared" si="25"/>
        <v>2014</v>
      </c>
    </row>
    <row r="1509" spans="2:5" x14ac:dyDescent="0.15">
      <c r="B1509" s="62">
        <v>41884</v>
      </c>
      <c r="C1509" s="63">
        <v>0</v>
      </c>
      <c r="D1509" s="60">
        <v>475.32</v>
      </c>
      <c r="E1509" s="60">
        <f t="shared" si="25"/>
        <v>2014</v>
      </c>
    </row>
    <row r="1510" spans="2:5" x14ac:dyDescent="0.15">
      <c r="B1510" s="62">
        <v>41885</v>
      </c>
      <c r="C1510" s="63">
        <v>0</v>
      </c>
      <c r="D1510" s="60">
        <v>474.54</v>
      </c>
      <c r="E1510" s="60">
        <f t="shared" si="25"/>
        <v>2014</v>
      </c>
    </row>
    <row r="1511" spans="2:5" x14ac:dyDescent="0.15">
      <c r="B1511" s="62">
        <v>41886</v>
      </c>
      <c r="C1511" s="63">
        <v>0</v>
      </c>
      <c r="D1511" s="60">
        <v>489.09</v>
      </c>
      <c r="E1511" s="60">
        <f t="shared" si="25"/>
        <v>2014</v>
      </c>
    </row>
    <row r="1512" spans="2:5" x14ac:dyDescent="0.15">
      <c r="B1512" s="62">
        <v>41887</v>
      </c>
      <c r="C1512" s="63">
        <v>0</v>
      </c>
      <c r="D1512" s="60">
        <v>480.5</v>
      </c>
      <c r="E1512" s="60">
        <f t="shared" si="25"/>
        <v>2014</v>
      </c>
    </row>
    <row r="1513" spans="2:5" x14ac:dyDescent="0.15">
      <c r="B1513" s="62">
        <v>41888</v>
      </c>
      <c r="C1513" s="63">
        <v>0</v>
      </c>
      <c r="D1513" s="60">
        <v>482.24</v>
      </c>
      <c r="E1513" s="60">
        <f t="shared" si="25"/>
        <v>2014</v>
      </c>
    </row>
    <row r="1514" spans="2:5" x14ac:dyDescent="0.15">
      <c r="B1514" s="62">
        <v>41889</v>
      </c>
      <c r="C1514" s="63">
        <v>0</v>
      </c>
      <c r="D1514" s="60">
        <v>479.48</v>
      </c>
      <c r="E1514" s="60">
        <f t="shared" si="25"/>
        <v>2014</v>
      </c>
    </row>
    <row r="1515" spans="2:5" x14ac:dyDescent="0.15">
      <c r="B1515" s="62">
        <v>41890</v>
      </c>
      <c r="C1515" s="63">
        <v>0</v>
      </c>
      <c r="D1515" s="60">
        <v>472.15</v>
      </c>
      <c r="E1515" s="60">
        <f t="shared" si="25"/>
        <v>2014</v>
      </c>
    </row>
    <row r="1516" spans="2:5" x14ac:dyDescent="0.15">
      <c r="B1516" s="62">
        <v>41891</v>
      </c>
      <c r="C1516" s="63">
        <v>0</v>
      </c>
      <c r="D1516" s="60">
        <v>471.56</v>
      </c>
      <c r="E1516" s="60">
        <f t="shared" si="25"/>
        <v>2014</v>
      </c>
    </row>
    <row r="1517" spans="2:5" x14ac:dyDescent="0.15">
      <c r="B1517" s="62">
        <v>41892</v>
      </c>
      <c r="C1517" s="63">
        <v>0</v>
      </c>
      <c r="D1517" s="60">
        <v>477.53</v>
      </c>
      <c r="E1517" s="60">
        <f t="shared" si="25"/>
        <v>2014</v>
      </c>
    </row>
    <row r="1518" spans="2:5" x14ac:dyDescent="0.15">
      <c r="B1518" s="62">
        <v>41893</v>
      </c>
      <c r="C1518" s="63">
        <v>0</v>
      </c>
      <c r="D1518" s="60">
        <v>476.33</v>
      </c>
      <c r="E1518" s="60">
        <f t="shared" si="25"/>
        <v>2014</v>
      </c>
    </row>
    <row r="1519" spans="2:5" x14ac:dyDescent="0.15">
      <c r="B1519" s="62">
        <v>41894</v>
      </c>
      <c r="C1519" s="63">
        <v>0</v>
      </c>
      <c r="D1519" s="60">
        <v>473.83</v>
      </c>
      <c r="E1519" s="60">
        <f t="shared" si="25"/>
        <v>2014</v>
      </c>
    </row>
    <row r="1520" spans="2:5" x14ac:dyDescent="0.15">
      <c r="B1520" s="62">
        <v>41895</v>
      </c>
      <c r="C1520" s="63">
        <v>0</v>
      </c>
      <c r="D1520" s="60">
        <v>477.09</v>
      </c>
      <c r="E1520" s="60">
        <f t="shared" si="25"/>
        <v>2014</v>
      </c>
    </row>
    <row r="1521" spans="2:5" x14ac:dyDescent="0.15">
      <c r="B1521" s="62">
        <v>41896</v>
      </c>
      <c r="C1521" s="63">
        <v>0</v>
      </c>
      <c r="D1521" s="60">
        <v>474.71</v>
      </c>
      <c r="E1521" s="60">
        <f t="shared" si="25"/>
        <v>2014</v>
      </c>
    </row>
    <row r="1522" spans="2:5" x14ac:dyDescent="0.15">
      <c r="B1522" s="62">
        <v>41897</v>
      </c>
      <c r="C1522" s="63">
        <v>0</v>
      </c>
      <c r="D1522" s="60">
        <v>471.36</v>
      </c>
      <c r="E1522" s="60">
        <f t="shared" si="25"/>
        <v>2014</v>
      </c>
    </row>
    <row r="1523" spans="2:5" x14ac:dyDescent="0.15">
      <c r="B1523" s="62">
        <v>41898</v>
      </c>
      <c r="C1523" s="63">
        <v>0</v>
      </c>
      <c r="D1523" s="60">
        <v>463.74</v>
      </c>
      <c r="E1523" s="60">
        <f t="shared" si="25"/>
        <v>2014</v>
      </c>
    </row>
    <row r="1524" spans="2:5" x14ac:dyDescent="0.15">
      <c r="B1524" s="62">
        <v>41899</v>
      </c>
      <c r="C1524" s="63">
        <v>0</v>
      </c>
      <c r="D1524" s="60">
        <v>454.91</v>
      </c>
      <c r="E1524" s="60">
        <f t="shared" si="25"/>
        <v>2014</v>
      </c>
    </row>
    <row r="1525" spans="2:5" x14ac:dyDescent="0.15">
      <c r="B1525" s="62">
        <v>41900</v>
      </c>
      <c r="C1525" s="63">
        <v>0</v>
      </c>
      <c r="D1525" s="60">
        <v>421.46</v>
      </c>
      <c r="E1525" s="60">
        <f t="shared" si="25"/>
        <v>2014</v>
      </c>
    </row>
    <row r="1526" spans="2:5" x14ac:dyDescent="0.15">
      <c r="B1526" s="62">
        <v>41901</v>
      </c>
      <c r="C1526" s="63">
        <v>0</v>
      </c>
      <c r="D1526" s="60">
        <v>391.94</v>
      </c>
      <c r="E1526" s="60">
        <f t="shared" si="25"/>
        <v>2014</v>
      </c>
    </row>
    <row r="1527" spans="2:5" x14ac:dyDescent="0.15">
      <c r="B1527" s="62">
        <v>41902</v>
      </c>
      <c r="C1527" s="63">
        <v>0</v>
      </c>
      <c r="D1527" s="60">
        <v>406.82</v>
      </c>
      <c r="E1527" s="60">
        <f t="shared" si="25"/>
        <v>2014</v>
      </c>
    </row>
    <row r="1528" spans="2:5" x14ac:dyDescent="0.15">
      <c r="B1528" s="62">
        <v>41903</v>
      </c>
      <c r="C1528" s="63">
        <v>0</v>
      </c>
      <c r="D1528" s="60">
        <v>396.57</v>
      </c>
      <c r="E1528" s="60">
        <f t="shared" si="25"/>
        <v>2014</v>
      </c>
    </row>
    <row r="1529" spans="2:5" x14ac:dyDescent="0.15">
      <c r="B1529" s="62">
        <v>41904</v>
      </c>
      <c r="C1529" s="63">
        <v>0</v>
      </c>
      <c r="D1529" s="60">
        <v>398.89</v>
      </c>
      <c r="E1529" s="60">
        <f t="shared" si="25"/>
        <v>2014</v>
      </c>
    </row>
    <row r="1530" spans="2:5" x14ac:dyDescent="0.15">
      <c r="B1530" s="62">
        <v>41905</v>
      </c>
      <c r="C1530" s="63">
        <v>0</v>
      </c>
      <c r="D1530" s="60">
        <v>435.38</v>
      </c>
      <c r="E1530" s="60">
        <f t="shared" si="25"/>
        <v>2014</v>
      </c>
    </row>
    <row r="1531" spans="2:5" x14ac:dyDescent="0.15">
      <c r="B1531" s="62">
        <v>41906</v>
      </c>
      <c r="C1531" s="63">
        <v>0</v>
      </c>
      <c r="D1531" s="60">
        <v>422.3</v>
      </c>
      <c r="E1531" s="60">
        <f t="shared" si="25"/>
        <v>2014</v>
      </c>
    </row>
    <row r="1532" spans="2:5" x14ac:dyDescent="0.15">
      <c r="B1532" s="62">
        <v>41907</v>
      </c>
      <c r="C1532" s="63">
        <v>0</v>
      </c>
      <c r="D1532" s="60">
        <v>408.8</v>
      </c>
      <c r="E1532" s="60">
        <f t="shared" si="25"/>
        <v>2014</v>
      </c>
    </row>
    <row r="1533" spans="2:5" x14ac:dyDescent="0.15">
      <c r="B1533" s="62">
        <v>41908</v>
      </c>
      <c r="C1533" s="63">
        <v>0</v>
      </c>
      <c r="D1533" s="60">
        <v>401.92</v>
      </c>
      <c r="E1533" s="60">
        <f t="shared" si="25"/>
        <v>2014</v>
      </c>
    </row>
    <row r="1534" spans="2:5" x14ac:dyDescent="0.15">
      <c r="B1534" s="62">
        <v>41909</v>
      </c>
      <c r="C1534" s="63">
        <v>0</v>
      </c>
      <c r="D1534" s="60">
        <v>398.36</v>
      </c>
      <c r="E1534" s="60">
        <f t="shared" si="25"/>
        <v>2014</v>
      </c>
    </row>
    <row r="1535" spans="2:5" x14ac:dyDescent="0.15">
      <c r="B1535" s="62">
        <v>41910</v>
      </c>
      <c r="C1535" s="63">
        <v>0</v>
      </c>
      <c r="D1535" s="60">
        <v>376.2</v>
      </c>
      <c r="E1535" s="60">
        <f t="shared" si="25"/>
        <v>2014</v>
      </c>
    </row>
    <row r="1536" spans="2:5" x14ac:dyDescent="0.15">
      <c r="B1536" s="62">
        <v>41911</v>
      </c>
      <c r="C1536" s="63">
        <v>0</v>
      </c>
      <c r="D1536" s="60">
        <v>374.73</v>
      </c>
      <c r="E1536" s="60">
        <f t="shared" si="25"/>
        <v>2014</v>
      </c>
    </row>
    <row r="1537" spans="2:5" x14ac:dyDescent="0.15">
      <c r="B1537" s="62">
        <v>41912</v>
      </c>
      <c r="C1537" s="63">
        <v>0</v>
      </c>
      <c r="D1537" s="60">
        <v>386.27</v>
      </c>
      <c r="E1537" s="60">
        <f t="shared" si="25"/>
        <v>2014</v>
      </c>
    </row>
    <row r="1538" spans="2:5" x14ac:dyDescent="0.15">
      <c r="B1538" s="62">
        <v>41913</v>
      </c>
      <c r="C1538" s="63">
        <v>0</v>
      </c>
      <c r="D1538" s="60">
        <v>381.33</v>
      </c>
      <c r="E1538" s="60">
        <f t="shared" si="25"/>
        <v>2014</v>
      </c>
    </row>
    <row r="1539" spans="2:5" x14ac:dyDescent="0.15">
      <c r="B1539" s="62">
        <v>41914</v>
      </c>
      <c r="C1539" s="63">
        <v>0</v>
      </c>
      <c r="D1539" s="60">
        <v>371.99</v>
      </c>
      <c r="E1539" s="60">
        <f t="shared" ref="E1539:E1602" si="26">YEAR(B1539)</f>
        <v>2014</v>
      </c>
    </row>
    <row r="1540" spans="2:5" x14ac:dyDescent="0.15">
      <c r="B1540" s="62">
        <v>41915</v>
      </c>
      <c r="C1540" s="63">
        <v>0</v>
      </c>
      <c r="D1540" s="60">
        <v>356.56</v>
      </c>
      <c r="E1540" s="60">
        <f t="shared" si="26"/>
        <v>2014</v>
      </c>
    </row>
    <row r="1541" spans="2:5" x14ac:dyDescent="0.15">
      <c r="B1541" s="62">
        <v>41916</v>
      </c>
      <c r="C1541" s="63">
        <v>0</v>
      </c>
      <c r="D1541" s="60">
        <v>325.49</v>
      </c>
      <c r="E1541" s="60">
        <f t="shared" si="26"/>
        <v>2014</v>
      </c>
    </row>
    <row r="1542" spans="2:5" x14ac:dyDescent="0.15">
      <c r="B1542" s="62">
        <v>41917</v>
      </c>
      <c r="C1542" s="63">
        <v>0</v>
      </c>
      <c r="D1542" s="60">
        <v>319.64</v>
      </c>
      <c r="E1542" s="60">
        <f t="shared" si="26"/>
        <v>2014</v>
      </c>
    </row>
    <row r="1543" spans="2:5" x14ac:dyDescent="0.15">
      <c r="B1543" s="62">
        <v>41918</v>
      </c>
      <c r="C1543" s="63">
        <v>0</v>
      </c>
      <c r="D1543" s="60">
        <v>328.46</v>
      </c>
      <c r="E1543" s="60">
        <f t="shared" si="26"/>
        <v>2014</v>
      </c>
    </row>
    <row r="1544" spans="2:5" x14ac:dyDescent="0.15">
      <c r="B1544" s="62">
        <v>41919</v>
      </c>
      <c r="C1544" s="63">
        <v>0</v>
      </c>
      <c r="D1544" s="60">
        <v>334.09</v>
      </c>
      <c r="E1544" s="60">
        <f t="shared" si="26"/>
        <v>2014</v>
      </c>
    </row>
    <row r="1545" spans="2:5" x14ac:dyDescent="0.15">
      <c r="B1545" s="62">
        <v>41920</v>
      </c>
      <c r="C1545" s="63">
        <v>0</v>
      </c>
      <c r="D1545" s="60">
        <v>352.79</v>
      </c>
      <c r="E1545" s="60">
        <f t="shared" si="26"/>
        <v>2014</v>
      </c>
    </row>
    <row r="1546" spans="2:5" x14ac:dyDescent="0.15">
      <c r="B1546" s="62">
        <v>41921</v>
      </c>
      <c r="C1546" s="63">
        <v>0</v>
      </c>
      <c r="D1546" s="60">
        <v>363.78</v>
      </c>
      <c r="E1546" s="60">
        <f t="shared" si="26"/>
        <v>2014</v>
      </c>
    </row>
    <row r="1547" spans="2:5" x14ac:dyDescent="0.15">
      <c r="B1547" s="62">
        <v>41922</v>
      </c>
      <c r="C1547" s="63">
        <v>0</v>
      </c>
      <c r="D1547" s="60">
        <v>358.69</v>
      </c>
      <c r="E1547" s="60">
        <f t="shared" si="26"/>
        <v>2014</v>
      </c>
    </row>
    <row r="1548" spans="2:5" x14ac:dyDescent="0.15">
      <c r="B1548" s="62">
        <v>41923</v>
      </c>
      <c r="C1548" s="63">
        <v>0</v>
      </c>
      <c r="D1548" s="60">
        <v>359.2</v>
      </c>
      <c r="E1548" s="60">
        <f t="shared" si="26"/>
        <v>2014</v>
      </c>
    </row>
    <row r="1549" spans="2:5" x14ac:dyDescent="0.15">
      <c r="B1549" s="62">
        <v>41924</v>
      </c>
      <c r="C1549" s="63">
        <v>0</v>
      </c>
      <c r="D1549" s="60">
        <v>376.19</v>
      </c>
      <c r="E1549" s="60">
        <f t="shared" si="26"/>
        <v>2014</v>
      </c>
    </row>
    <row r="1550" spans="2:5" x14ac:dyDescent="0.15">
      <c r="B1550" s="62">
        <v>41925</v>
      </c>
      <c r="C1550" s="63">
        <v>0</v>
      </c>
      <c r="D1550" s="60">
        <v>388.38</v>
      </c>
      <c r="E1550" s="60">
        <f t="shared" si="26"/>
        <v>2014</v>
      </c>
    </row>
    <row r="1551" spans="2:5" x14ac:dyDescent="0.15">
      <c r="B1551" s="62">
        <v>41926</v>
      </c>
      <c r="C1551" s="63">
        <v>0</v>
      </c>
      <c r="D1551" s="60">
        <v>398.71</v>
      </c>
      <c r="E1551" s="60">
        <f t="shared" si="26"/>
        <v>2014</v>
      </c>
    </row>
    <row r="1552" spans="2:5" x14ac:dyDescent="0.15">
      <c r="B1552" s="62">
        <v>41927</v>
      </c>
      <c r="C1552" s="63">
        <v>0</v>
      </c>
      <c r="D1552" s="60">
        <v>391.84</v>
      </c>
      <c r="E1552" s="60">
        <f t="shared" si="26"/>
        <v>2014</v>
      </c>
    </row>
    <row r="1553" spans="2:5" x14ac:dyDescent="0.15">
      <c r="B1553" s="62">
        <v>41928</v>
      </c>
      <c r="C1553" s="63">
        <v>0</v>
      </c>
      <c r="D1553" s="60">
        <v>380.08</v>
      </c>
      <c r="E1553" s="60">
        <f t="shared" si="26"/>
        <v>2014</v>
      </c>
    </row>
    <row r="1554" spans="2:5" x14ac:dyDescent="0.15">
      <c r="B1554" s="62">
        <v>41929</v>
      </c>
      <c r="C1554" s="63">
        <v>0</v>
      </c>
      <c r="D1554" s="60">
        <v>380.42</v>
      </c>
      <c r="E1554" s="60">
        <f t="shared" si="26"/>
        <v>2014</v>
      </c>
    </row>
    <row r="1555" spans="2:5" x14ac:dyDescent="0.15">
      <c r="B1555" s="62">
        <v>41930</v>
      </c>
      <c r="C1555" s="63">
        <v>0</v>
      </c>
      <c r="D1555" s="60">
        <v>388.96</v>
      </c>
      <c r="E1555" s="60">
        <f t="shared" si="26"/>
        <v>2014</v>
      </c>
    </row>
    <row r="1556" spans="2:5" x14ac:dyDescent="0.15">
      <c r="B1556" s="62">
        <v>41931</v>
      </c>
      <c r="C1556" s="63">
        <v>0</v>
      </c>
      <c r="D1556" s="60">
        <v>386.59</v>
      </c>
      <c r="E1556" s="60">
        <f t="shared" si="26"/>
        <v>2014</v>
      </c>
    </row>
    <row r="1557" spans="2:5" x14ac:dyDescent="0.15">
      <c r="B1557" s="62">
        <v>41932</v>
      </c>
      <c r="C1557" s="63">
        <v>0</v>
      </c>
      <c r="D1557" s="60">
        <v>379.37</v>
      </c>
      <c r="E1557" s="60">
        <f t="shared" si="26"/>
        <v>2014</v>
      </c>
    </row>
    <row r="1558" spans="2:5" x14ac:dyDescent="0.15">
      <c r="B1558" s="62">
        <v>41933</v>
      </c>
      <c r="C1558" s="63">
        <v>0</v>
      </c>
      <c r="D1558" s="60">
        <v>382.38</v>
      </c>
      <c r="E1558" s="60">
        <f t="shared" si="26"/>
        <v>2014</v>
      </c>
    </row>
    <row r="1559" spans="2:5" x14ac:dyDescent="0.15">
      <c r="B1559" s="62">
        <v>41934</v>
      </c>
      <c r="C1559" s="63">
        <v>0</v>
      </c>
      <c r="D1559" s="60">
        <v>379.1</v>
      </c>
      <c r="E1559" s="60">
        <f t="shared" si="26"/>
        <v>2014</v>
      </c>
    </row>
    <row r="1560" spans="2:5" x14ac:dyDescent="0.15">
      <c r="B1560" s="62">
        <v>41935</v>
      </c>
      <c r="C1560" s="63">
        <v>0</v>
      </c>
      <c r="D1560" s="60">
        <v>355.86</v>
      </c>
      <c r="E1560" s="60">
        <f t="shared" si="26"/>
        <v>2014</v>
      </c>
    </row>
    <row r="1561" spans="2:5" x14ac:dyDescent="0.15">
      <c r="B1561" s="62">
        <v>41936</v>
      </c>
      <c r="C1561" s="63">
        <v>0</v>
      </c>
      <c r="D1561" s="60">
        <v>355.17</v>
      </c>
      <c r="E1561" s="60">
        <f t="shared" si="26"/>
        <v>2014</v>
      </c>
    </row>
    <row r="1562" spans="2:5" x14ac:dyDescent="0.15">
      <c r="B1562" s="62">
        <v>41937</v>
      </c>
      <c r="C1562" s="63">
        <v>0</v>
      </c>
      <c r="D1562" s="60">
        <v>346.11</v>
      </c>
      <c r="E1562" s="60">
        <f t="shared" si="26"/>
        <v>2014</v>
      </c>
    </row>
    <row r="1563" spans="2:5" x14ac:dyDescent="0.15">
      <c r="B1563" s="62">
        <v>41938</v>
      </c>
      <c r="C1563" s="63">
        <v>0</v>
      </c>
      <c r="D1563" s="60">
        <v>351.54</v>
      </c>
      <c r="E1563" s="60">
        <f t="shared" si="26"/>
        <v>2014</v>
      </c>
    </row>
    <row r="1564" spans="2:5" x14ac:dyDescent="0.15">
      <c r="B1564" s="62">
        <v>41939</v>
      </c>
      <c r="C1564" s="63">
        <v>0</v>
      </c>
      <c r="D1564" s="60">
        <v>348.96</v>
      </c>
      <c r="E1564" s="60">
        <f t="shared" si="26"/>
        <v>2014</v>
      </c>
    </row>
    <row r="1565" spans="2:5" x14ac:dyDescent="0.15">
      <c r="B1565" s="62">
        <v>41940</v>
      </c>
      <c r="C1565" s="63">
        <v>0</v>
      </c>
      <c r="D1565" s="60">
        <v>351.9</v>
      </c>
      <c r="E1565" s="60">
        <f t="shared" si="26"/>
        <v>2014</v>
      </c>
    </row>
    <row r="1566" spans="2:5" x14ac:dyDescent="0.15">
      <c r="B1566" s="62">
        <v>41941</v>
      </c>
      <c r="C1566" s="63">
        <v>0</v>
      </c>
      <c r="D1566" s="60">
        <v>333.38</v>
      </c>
      <c r="E1566" s="60">
        <f t="shared" si="26"/>
        <v>2014</v>
      </c>
    </row>
    <row r="1567" spans="2:5" x14ac:dyDescent="0.15">
      <c r="B1567" s="62">
        <v>41942</v>
      </c>
      <c r="C1567" s="63">
        <v>0</v>
      </c>
      <c r="D1567" s="60">
        <v>343.78</v>
      </c>
      <c r="E1567" s="60">
        <f t="shared" si="26"/>
        <v>2014</v>
      </c>
    </row>
    <row r="1568" spans="2:5" x14ac:dyDescent="0.15">
      <c r="B1568" s="62">
        <v>41943</v>
      </c>
      <c r="C1568" s="63">
        <v>0</v>
      </c>
      <c r="D1568" s="60">
        <v>336.8</v>
      </c>
      <c r="E1568" s="60">
        <f t="shared" si="26"/>
        <v>2014</v>
      </c>
    </row>
    <row r="1569" spans="2:5" x14ac:dyDescent="0.15">
      <c r="B1569" s="62">
        <v>41944</v>
      </c>
      <c r="C1569" s="63">
        <v>0</v>
      </c>
      <c r="D1569" s="60">
        <v>325.39</v>
      </c>
      <c r="E1569" s="60">
        <f t="shared" si="26"/>
        <v>2014</v>
      </c>
    </row>
    <row r="1570" spans="2:5" x14ac:dyDescent="0.15">
      <c r="B1570" s="62">
        <v>41945</v>
      </c>
      <c r="C1570" s="63">
        <v>0</v>
      </c>
      <c r="D1570" s="60">
        <v>323.74</v>
      </c>
      <c r="E1570" s="60">
        <f t="shared" si="26"/>
        <v>2014</v>
      </c>
    </row>
    <row r="1571" spans="2:5" x14ac:dyDescent="0.15">
      <c r="B1571" s="62">
        <v>41946</v>
      </c>
      <c r="C1571" s="63">
        <v>0</v>
      </c>
      <c r="D1571" s="60">
        <v>324.23</v>
      </c>
      <c r="E1571" s="60">
        <f t="shared" si="26"/>
        <v>2014</v>
      </c>
    </row>
    <row r="1572" spans="2:5" x14ac:dyDescent="0.15">
      <c r="B1572" s="62">
        <v>41947</v>
      </c>
      <c r="C1572" s="63">
        <v>0</v>
      </c>
      <c r="D1572" s="60">
        <v>328.28</v>
      </c>
      <c r="E1572" s="60">
        <f t="shared" si="26"/>
        <v>2014</v>
      </c>
    </row>
    <row r="1573" spans="2:5" x14ac:dyDescent="0.15">
      <c r="B1573" s="62">
        <v>41948</v>
      </c>
      <c r="C1573" s="63">
        <v>0</v>
      </c>
      <c r="D1573" s="60">
        <v>337.14</v>
      </c>
      <c r="E1573" s="60">
        <f t="shared" si="26"/>
        <v>2014</v>
      </c>
    </row>
    <row r="1574" spans="2:5" x14ac:dyDescent="0.15">
      <c r="B1574" s="62">
        <v>41949</v>
      </c>
      <c r="C1574" s="63">
        <v>0</v>
      </c>
      <c r="D1574" s="60">
        <v>348.23</v>
      </c>
      <c r="E1574" s="60">
        <f t="shared" si="26"/>
        <v>2014</v>
      </c>
    </row>
    <row r="1575" spans="2:5" x14ac:dyDescent="0.15">
      <c r="B1575" s="62">
        <v>41950</v>
      </c>
      <c r="C1575" s="63">
        <v>0</v>
      </c>
      <c r="D1575" s="60">
        <v>341.08</v>
      </c>
      <c r="E1575" s="60">
        <f t="shared" si="26"/>
        <v>2014</v>
      </c>
    </row>
    <row r="1576" spans="2:5" x14ac:dyDescent="0.15">
      <c r="B1576" s="62">
        <v>41951</v>
      </c>
      <c r="C1576" s="63">
        <v>0</v>
      </c>
      <c r="D1576" s="60">
        <v>344.03</v>
      </c>
      <c r="E1576" s="60">
        <f t="shared" si="26"/>
        <v>2014</v>
      </c>
    </row>
    <row r="1577" spans="2:5" x14ac:dyDescent="0.15">
      <c r="B1577" s="62">
        <v>41952</v>
      </c>
      <c r="C1577" s="63">
        <v>0</v>
      </c>
      <c r="D1577" s="60">
        <v>363.31</v>
      </c>
      <c r="E1577" s="60">
        <f t="shared" si="26"/>
        <v>2014</v>
      </c>
    </row>
    <row r="1578" spans="2:5" x14ac:dyDescent="0.15">
      <c r="B1578" s="62">
        <v>41953</v>
      </c>
      <c r="C1578" s="63">
        <v>0</v>
      </c>
      <c r="D1578" s="60">
        <v>365.29</v>
      </c>
      <c r="E1578" s="60">
        <f t="shared" si="26"/>
        <v>2014</v>
      </c>
    </row>
    <row r="1579" spans="2:5" x14ac:dyDescent="0.15">
      <c r="B1579" s="62">
        <v>41954</v>
      </c>
      <c r="C1579" s="63">
        <v>0</v>
      </c>
      <c r="D1579" s="60">
        <v>366.99</v>
      </c>
      <c r="E1579" s="60">
        <f t="shared" si="26"/>
        <v>2014</v>
      </c>
    </row>
    <row r="1580" spans="2:5" x14ac:dyDescent="0.15">
      <c r="B1580" s="62">
        <v>41955</v>
      </c>
      <c r="C1580" s="63">
        <v>0</v>
      </c>
      <c r="D1580" s="60">
        <v>427.24</v>
      </c>
      <c r="E1580" s="60">
        <f t="shared" si="26"/>
        <v>2014</v>
      </c>
    </row>
    <row r="1581" spans="2:5" x14ac:dyDescent="0.15">
      <c r="B1581" s="62">
        <v>41956</v>
      </c>
      <c r="C1581" s="63">
        <v>0</v>
      </c>
      <c r="D1581" s="60">
        <v>417.15</v>
      </c>
      <c r="E1581" s="60">
        <f t="shared" si="26"/>
        <v>2014</v>
      </c>
    </row>
    <row r="1582" spans="2:5" x14ac:dyDescent="0.15">
      <c r="B1582" s="62">
        <v>41957</v>
      </c>
      <c r="C1582" s="63">
        <v>0</v>
      </c>
      <c r="D1582" s="60">
        <v>398.43</v>
      </c>
      <c r="E1582" s="60">
        <f t="shared" si="26"/>
        <v>2014</v>
      </c>
    </row>
    <row r="1583" spans="2:5" x14ac:dyDescent="0.15">
      <c r="B1583" s="62">
        <v>41958</v>
      </c>
      <c r="C1583" s="63">
        <v>0</v>
      </c>
      <c r="D1583" s="60">
        <v>375.13</v>
      </c>
      <c r="E1583" s="60">
        <f t="shared" si="26"/>
        <v>2014</v>
      </c>
    </row>
    <row r="1584" spans="2:5" x14ac:dyDescent="0.15">
      <c r="B1584" s="62">
        <v>41959</v>
      </c>
      <c r="C1584" s="63">
        <v>0</v>
      </c>
      <c r="D1584" s="60">
        <v>388.55</v>
      </c>
      <c r="E1584" s="60">
        <f t="shared" si="26"/>
        <v>2014</v>
      </c>
    </row>
    <row r="1585" spans="2:5" x14ac:dyDescent="0.15">
      <c r="B1585" s="62">
        <v>41960</v>
      </c>
      <c r="C1585" s="63">
        <v>0</v>
      </c>
      <c r="D1585" s="60">
        <v>385.86</v>
      </c>
      <c r="E1585" s="60">
        <f t="shared" si="26"/>
        <v>2014</v>
      </c>
    </row>
    <row r="1586" spans="2:5" x14ac:dyDescent="0.15">
      <c r="B1586" s="62">
        <v>41961</v>
      </c>
      <c r="C1586" s="63">
        <v>0</v>
      </c>
      <c r="D1586" s="60">
        <v>372.38</v>
      </c>
      <c r="E1586" s="60">
        <f t="shared" si="26"/>
        <v>2014</v>
      </c>
    </row>
    <row r="1587" spans="2:5" x14ac:dyDescent="0.15">
      <c r="B1587" s="62">
        <v>41962</v>
      </c>
      <c r="C1587" s="63">
        <v>0</v>
      </c>
      <c r="D1587" s="60">
        <v>377.24</v>
      </c>
      <c r="E1587" s="60">
        <f t="shared" si="26"/>
        <v>2014</v>
      </c>
    </row>
    <row r="1588" spans="2:5" x14ac:dyDescent="0.15">
      <c r="B1588" s="62">
        <v>41963</v>
      </c>
      <c r="C1588" s="63">
        <v>0</v>
      </c>
      <c r="D1588" s="60">
        <v>356.14</v>
      </c>
      <c r="E1588" s="60">
        <f t="shared" si="26"/>
        <v>2014</v>
      </c>
    </row>
    <row r="1589" spans="2:5" x14ac:dyDescent="0.15">
      <c r="B1589" s="62">
        <v>41964</v>
      </c>
      <c r="C1589" s="63">
        <v>0</v>
      </c>
      <c r="D1589" s="60">
        <v>348.86</v>
      </c>
      <c r="E1589" s="60">
        <f t="shared" si="26"/>
        <v>2014</v>
      </c>
    </row>
    <row r="1590" spans="2:5" x14ac:dyDescent="0.15">
      <c r="B1590" s="62">
        <v>41965</v>
      </c>
      <c r="C1590" s="63">
        <v>0</v>
      </c>
      <c r="D1590" s="60">
        <v>352.04</v>
      </c>
      <c r="E1590" s="60">
        <f t="shared" si="26"/>
        <v>2014</v>
      </c>
    </row>
    <row r="1591" spans="2:5" x14ac:dyDescent="0.15">
      <c r="B1591" s="62">
        <v>41966</v>
      </c>
      <c r="C1591" s="63">
        <v>0</v>
      </c>
      <c r="D1591" s="60">
        <v>366.77</v>
      </c>
      <c r="E1591" s="60">
        <f t="shared" si="26"/>
        <v>2014</v>
      </c>
    </row>
    <row r="1592" spans="2:5" x14ac:dyDescent="0.15">
      <c r="B1592" s="62">
        <v>41967</v>
      </c>
      <c r="C1592" s="63">
        <v>0</v>
      </c>
      <c r="D1592" s="60">
        <v>375.24</v>
      </c>
      <c r="E1592" s="60">
        <f t="shared" si="26"/>
        <v>2014</v>
      </c>
    </row>
    <row r="1593" spans="2:5" x14ac:dyDescent="0.15">
      <c r="B1593" s="62">
        <v>41968</v>
      </c>
      <c r="C1593" s="63">
        <v>0</v>
      </c>
      <c r="D1593" s="60">
        <v>375.72</v>
      </c>
      <c r="E1593" s="60">
        <f t="shared" si="26"/>
        <v>2014</v>
      </c>
    </row>
    <row r="1594" spans="2:5" x14ac:dyDescent="0.15">
      <c r="B1594" s="62">
        <v>41969</v>
      </c>
      <c r="C1594" s="63">
        <v>0</v>
      </c>
      <c r="D1594" s="60">
        <v>368.51</v>
      </c>
      <c r="E1594" s="60">
        <f t="shared" si="26"/>
        <v>2014</v>
      </c>
    </row>
    <row r="1595" spans="2:5" x14ac:dyDescent="0.15">
      <c r="B1595" s="62">
        <v>41970</v>
      </c>
      <c r="C1595" s="63">
        <v>0</v>
      </c>
      <c r="D1595" s="60">
        <v>369.14</v>
      </c>
      <c r="E1595" s="60">
        <f t="shared" si="26"/>
        <v>2014</v>
      </c>
    </row>
    <row r="1596" spans="2:5" x14ac:dyDescent="0.15">
      <c r="B1596" s="62">
        <v>41971</v>
      </c>
      <c r="C1596" s="63">
        <v>0</v>
      </c>
      <c r="D1596" s="60">
        <v>375.85</v>
      </c>
      <c r="E1596" s="60">
        <f t="shared" si="26"/>
        <v>2014</v>
      </c>
    </row>
    <row r="1597" spans="2:5" x14ac:dyDescent="0.15">
      <c r="B1597" s="62">
        <v>41972</v>
      </c>
      <c r="C1597" s="63">
        <v>0</v>
      </c>
      <c r="D1597" s="60">
        <v>375.22</v>
      </c>
      <c r="E1597" s="60">
        <f t="shared" si="26"/>
        <v>2014</v>
      </c>
    </row>
    <row r="1598" spans="2:5" x14ac:dyDescent="0.15">
      <c r="B1598" s="62">
        <v>41973</v>
      </c>
      <c r="C1598" s="63">
        <v>0</v>
      </c>
      <c r="D1598" s="60">
        <v>377.09</v>
      </c>
      <c r="E1598" s="60">
        <f t="shared" si="26"/>
        <v>2014</v>
      </c>
    </row>
    <row r="1599" spans="2:5" x14ac:dyDescent="0.15">
      <c r="B1599" s="62">
        <v>41974</v>
      </c>
      <c r="C1599" s="63">
        <v>0</v>
      </c>
      <c r="D1599" s="60">
        <v>378.64</v>
      </c>
      <c r="E1599" s="60">
        <f t="shared" si="26"/>
        <v>2014</v>
      </c>
    </row>
    <row r="1600" spans="2:5" x14ac:dyDescent="0.15">
      <c r="B1600" s="62">
        <v>41975</v>
      </c>
      <c r="C1600" s="63">
        <v>0</v>
      </c>
      <c r="D1600" s="60">
        <v>381.54</v>
      </c>
      <c r="E1600" s="60">
        <f t="shared" si="26"/>
        <v>2014</v>
      </c>
    </row>
    <row r="1601" spans="2:5" x14ac:dyDescent="0.15">
      <c r="B1601" s="62">
        <v>41976</v>
      </c>
      <c r="C1601" s="63">
        <v>0</v>
      </c>
      <c r="D1601" s="60">
        <v>374.97</v>
      </c>
      <c r="E1601" s="60">
        <f t="shared" si="26"/>
        <v>2014</v>
      </c>
    </row>
    <row r="1602" spans="2:5" x14ac:dyDescent="0.15">
      <c r="B1602" s="62">
        <v>41977</v>
      </c>
      <c r="C1602" s="63">
        <v>0</v>
      </c>
      <c r="D1602" s="60">
        <v>369.15</v>
      </c>
      <c r="E1602" s="60">
        <f t="shared" si="26"/>
        <v>2014</v>
      </c>
    </row>
    <row r="1603" spans="2:5" x14ac:dyDescent="0.15">
      <c r="B1603" s="62">
        <v>41978</v>
      </c>
      <c r="C1603" s="63">
        <v>0</v>
      </c>
      <c r="D1603" s="60">
        <v>376.04</v>
      </c>
      <c r="E1603" s="60">
        <f t="shared" ref="E1603:E1666" si="27">YEAR(B1603)</f>
        <v>2014</v>
      </c>
    </row>
    <row r="1604" spans="2:5" x14ac:dyDescent="0.15">
      <c r="B1604" s="62">
        <v>41979</v>
      </c>
      <c r="C1604" s="63">
        <v>0</v>
      </c>
      <c r="D1604" s="60">
        <v>374.02</v>
      </c>
      <c r="E1604" s="60">
        <f t="shared" si="27"/>
        <v>2014</v>
      </c>
    </row>
    <row r="1605" spans="2:5" x14ac:dyDescent="0.15">
      <c r="B1605" s="62">
        <v>41980</v>
      </c>
      <c r="C1605" s="63">
        <v>0</v>
      </c>
      <c r="D1605" s="60">
        <v>374.26</v>
      </c>
      <c r="E1605" s="60">
        <f t="shared" si="27"/>
        <v>2014</v>
      </c>
    </row>
    <row r="1606" spans="2:5" x14ac:dyDescent="0.15">
      <c r="B1606" s="62">
        <v>41981</v>
      </c>
      <c r="C1606" s="63">
        <v>0</v>
      </c>
      <c r="D1606" s="60">
        <v>360.94</v>
      </c>
      <c r="E1606" s="60">
        <f t="shared" si="27"/>
        <v>2014</v>
      </c>
    </row>
    <row r="1607" spans="2:5" x14ac:dyDescent="0.15">
      <c r="B1607" s="62">
        <v>41982</v>
      </c>
      <c r="C1607" s="63">
        <v>0</v>
      </c>
      <c r="D1607" s="60">
        <v>351.27</v>
      </c>
      <c r="E1607" s="60">
        <f t="shared" si="27"/>
        <v>2014</v>
      </c>
    </row>
    <row r="1608" spans="2:5" x14ac:dyDescent="0.15">
      <c r="B1608" s="62">
        <v>41983</v>
      </c>
      <c r="C1608" s="63">
        <v>0</v>
      </c>
      <c r="D1608" s="60">
        <v>344.62</v>
      </c>
      <c r="E1608" s="60">
        <f t="shared" si="27"/>
        <v>2014</v>
      </c>
    </row>
    <row r="1609" spans="2:5" x14ac:dyDescent="0.15">
      <c r="B1609" s="62">
        <v>41984</v>
      </c>
      <c r="C1609" s="63">
        <v>0</v>
      </c>
      <c r="D1609" s="60">
        <v>347.13</v>
      </c>
      <c r="E1609" s="60">
        <f t="shared" si="27"/>
        <v>2014</v>
      </c>
    </row>
    <row r="1610" spans="2:5" x14ac:dyDescent="0.15">
      <c r="B1610" s="62">
        <v>41985</v>
      </c>
      <c r="C1610" s="63">
        <v>0</v>
      </c>
      <c r="D1610" s="60">
        <v>350.94</v>
      </c>
      <c r="E1610" s="60">
        <f t="shared" si="27"/>
        <v>2014</v>
      </c>
    </row>
    <row r="1611" spans="2:5" x14ac:dyDescent="0.15">
      <c r="B1611" s="62">
        <v>41986</v>
      </c>
      <c r="C1611" s="63">
        <v>0</v>
      </c>
      <c r="D1611" s="60">
        <v>347.47</v>
      </c>
      <c r="E1611" s="60">
        <f t="shared" si="27"/>
        <v>2014</v>
      </c>
    </row>
    <row r="1612" spans="2:5" x14ac:dyDescent="0.15">
      <c r="B1612" s="62">
        <v>41987</v>
      </c>
      <c r="C1612" s="63">
        <v>0</v>
      </c>
      <c r="D1612" s="60">
        <v>351.14</v>
      </c>
      <c r="E1612" s="60">
        <f t="shared" si="27"/>
        <v>2014</v>
      </c>
    </row>
    <row r="1613" spans="2:5" x14ac:dyDescent="0.15">
      <c r="B1613" s="62">
        <v>41988</v>
      </c>
      <c r="C1613" s="63">
        <v>0</v>
      </c>
      <c r="D1613" s="60">
        <v>345.1</v>
      </c>
      <c r="E1613" s="60">
        <f t="shared" si="27"/>
        <v>2014</v>
      </c>
    </row>
    <row r="1614" spans="2:5" x14ac:dyDescent="0.15">
      <c r="B1614" s="62">
        <v>41989</v>
      </c>
      <c r="C1614" s="63">
        <v>0</v>
      </c>
      <c r="D1614" s="60">
        <v>326.08</v>
      </c>
      <c r="E1614" s="60">
        <f t="shared" si="27"/>
        <v>2014</v>
      </c>
    </row>
    <row r="1615" spans="2:5" x14ac:dyDescent="0.15">
      <c r="B1615" s="62">
        <v>41990</v>
      </c>
      <c r="C1615" s="63">
        <v>0</v>
      </c>
      <c r="D1615" s="60">
        <v>319.17</v>
      </c>
      <c r="E1615" s="60">
        <f t="shared" si="27"/>
        <v>2014</v>
      </c>
    </row>
    <row r="1616" spans="2:5" x14ac:dyDescent="0.15">
      <c r="B1616" s="62">
        <v>41991</v>
      </c>
      <c r="C1616" s="63">
        <v>0</v>
      </c>
      <c r="D1616" s="60">
        <v>310.75</v>
      </c>
      <c r="E1616" s="60">
        <f t="shared" si="27"/>
        <v>2014</v>
      </c>
    </row>
    <row r="1617" spans="2:5" x14ac:dyDescent="0.15">
      <c r="B1617" s="62">
        <v>41992</v>
      </c>
      <c r="C1617" s="63">
        <v>0</v>
      </c>
      <c r="D1617" s="60">
        <v>317.01</v>
      </c>
      <c r="E1617" s="60">
        <f t="shared" si="27"/>
        <v>2014</v>
      </c>
    </row>
    <row r="1618" spans="2:5" x14ac:dyDescent="0.15">
      <c r="B1618" s="62">
        <v>41993</v>
      </c>
      <c r="C1618" s="63">
        <v>0</v>
      </c>
      <c r="D1618" s="60">
        <v>329.57</v>
      </c>
      <c r="E1618" s="60">
        <f t="shared" si="27"/>
        <v>2014</v>
      </c>
    </row>
    <row r="1619" spans="2:5" x14ac:dyDescent="0.15">
      <c r="B1619" s="62">
        <v>41994</v>
      </c>
      <c r="C1619" s="63">
        <v>0</v>
      </c>
      <c r="D1619" s="60">
        <v>319.24</v>
      </c>
      <c r="E1619" s="60">
        <f t="shared" si="27"/>
        <v>2014</v>
      </c>
    </row>
    <row r="1620" spans="2:5" x14ac:dyDescent="0.15">
      <c r="B1620" s="62">
        <v>41995</v>
      </c>
      <c r="C1620" s="63">
        <v>0</v>
      </c>
      <c r="D1620" s="60">
        <v>330.67</v>
      </c>
      <c r="E1620" s="60">
        <f t="shared" si="27"/>
        <v>2014</v>
      </c>
    </row>
    <row r="1621" spans="2:5" x14ac:dyDescent="0.15">
      <c r="B1621" s="62">
        <v>41996</v>
      </c>
      <c r="C1621" s="63">
        <v>0</v>
      </c>
      <c r="D1621" s="60">
        <v>334.05</v>
      </c>
      <c r="E1621" s="60">
        <f t="shared" si="27"/>
        <v>2014</v>
      </c>
    </row>
    <row r="1622" spans="2:5" x14ac:dyDescent="0.15">
      <c r="B1622" s="62">
        <v>41997</v>
      </c>
      <c r="C1622" s="63">
        <v>0</v>
      </c>
      <c r="D1622" s="60">
        <v>321.88</v>
      </c>
      <c r="E1622" s="60">
        <f t="shared" si="27"/>
        <v>2014</v>
      </c>
    </row>
    <row r="1623" spans="2:5" x14ac:dyDescent="0.15">
      <c r="B1623" s="62">
        <v>41998</v>
      </c>
      <c r="C1623" s="63">
        <v>0</v>
      </c>
      <c r="D1623" s="60">
        <v>318.61</v>
      </c>
      <c r="E1623" s="60">
        <f t="shared" si="27"/>
        <v>2014</v>
      </c>
    </row>
    <row r="1624" spans="2:5" x14ac:dyDescent="0.15">
      <c r="B1624" s="62">
        <v>41999</v>
      </c>
      <c r="C1624" s="63">
        <v>0</v>
      </c>
      <c r="D1624" s="60">
        <v>327.16000000000003</v>
      </c>
      <c r="E1624" s="60">
        <f t="shared" si="27"/>
        <v>2014</v>
      </c>
    </row>
    <row r="1625" spans="2:5" x14ac:dyDescent="0.15">
      <c r="B1625" s="62">
        <v>42000</v>
      </c>
      <c r="C1625" s="63">
        <v>0</v>
      </c>
      <c r="D1625" s="60">
        <v>315.17</v>
      </c>
      <c r="E1625" s="60">
        <f t="shared" si="27"/>
        <v>2014</v>
      </c>
    </row>
    <row r="1626" spans="2:5" x14ac:dyDescent="0.15">
      <c r="B1626" s="62">
        <v>42001</v>
      </c>
      <c r="C1626" s="63">
        <v>0</v>
      </c>
      <c r="D1626" s="60">
        <v>316.8</v>
      </c>
      <c r="E1626" s="60">
        <f t="shared" si="27"/>
        <v>2014</v>
      </c>
    </row>
    <row r="1627" spans="2:5" x14ac:dyDescent="0.15">
      <c r="B1627" s="62">
        <v>42002</v>
      </c>
      <c r="C1627" s="63">
        <v>0</v>
      </c>
      <c r="D1627" s="60">
        <v>312.44</v>
      </c>
      <c r="E1627" s="60">
        <f t="shared" si="27"/>
        <v>2014</v>
      </c>
    </row>
    <row r="1628" spans="2:5" x14ac:dyDescent="0.15">
      <c r="B1628" s="62">
        <v>42003</v>
      </c>
      <c r="C1628" s="63">
        <v>0</v>
      </c>
      <c r="D1628" s="60">
        <v>309.87</v>
      </c>
      <c r="E1628" s="60">
        <f t="shared" si="27"/>
        <v>2014</v>
      </c>
    </row>
    <row r="1629" spans="2:5" x14ac:dyDescent="0.15">
      <c r="B1629" s="62">
        <v>42004</v>
      </c>
      <c r="C1629" s="63">
        <v>0</v>
      </c>
      <c r="D1629" s="60">
        <v>319.7</v>
      </c>
      <c r="E1629" s="60">
        <f t="shared" si="27"/>
        <v>2014</v>
      </c>
    </row>
    <row r="1630" spans="2:5" x14ac:dyDescent="0.15">
      <c r="B1630" s="62">
        <v>42005</v>
      </c>
      <c r="C1630" s="63">
        <v>0</v>
      </c>
      <c r="D1630" s="60">
        <v>313.92</v>
      </c>
      <c r="E1630" s="60">
        <f t="shared" si="27"/>
        <v>2015</v>
      </c>
    </row>
    <row r="1631" spans="2:5" x14ac:dyDescent="0.15">
      <c r="B1631" s="62">
        <v>42006</v>
      </c>
      <c r="C1631" s="63">
        <v>0</v>
      </c>
      <c r="D1631" s="60">
        <v>314.58999999999997</v>
      </c>
      <c r="E1631" s="60">
        <f t="shared" si="27"/>
        <v>2015</v>
      </c>
    </row>
    <row r="1632" spans="2:5" x14ac:dyDescent="0.15">
      <c r="B1632" s="62">
        <v>42007</v>
      </c>
      <c r="C1632" s="63">
        <v>0</v>
      </c>
      <c r="D1632" s="60">
        <v>279.85000000000002</v>
      </c>
      <c r="E1632" s="60">
        <f t="shared" si="27"/>
        <v>2015</v>
      </c>
    </row>
    <row r="1633" spans="2:5" x14ac:dyDescent="0.15">
      <c r="B1633" s="62">
        <v>42008</v>
      </c>
      <c r="C1633" s="63">
        <v>0</v>
      </c>
      <c r="D1633" s="60">
        <v>263.63</v>
      </c>
      <c r="E1633" s="60">
        <f t="shared" si="27"/>
        <v>2015</v>
      </c>
    </row>
    <row r="1634" spans="2:5" x14ac:dyDescent="0.15">
      <c r="B1634" s="62">
        <v>42009</v>
      </c>
      <c r="C1634" s="63">
        <v>0</v>
      </c>
      <c r="D1634" s="60">
        <v>272.95</v>
      </c>
      <c r="E1634" s="60">
        <f t="shared" si="27"/>
        <v>2015</v>
      </c>
    </row>
    <row r="1635" spans="2:5" x14ac:dyDescent="0.15">
      <c r="B1635" s="62">
        <v>42010</v>
      </c>
      <c r="C1635" s="63">
        <v>0</v>
      </c>
      <c r="D1635" s="60">
        <v>285.58</v>
      </c>
      <c r="E1635" s="60">
        <f t="shared" si="27"/>
        <v>2015</v>
      </c>
    </row>
    <row r="1636" spans="2:5" x14ac:dyDescent="0.15">
      <c r="B1636" s="62">
        <v>42011</v>
      </c>
      <c r="C1636" s="63">
        <v>0</v>
      </c>
      <c r="D1636" s="60">
        <v>294.88</v>
      </c>
      <c r="E1636" s="60">
        <f t="shared" si="27"/>
        <v>2015</v>
      </c>
    </row>
    <row r="1637" spans="2:5" x14ac:dyDescent="0.15">
      <c r="B1637" s="62">
        <v>42012</v>
      </c>
      <c r="C1637" s="63">
        <v>0</v>
      </c>
      <c r="D1637" s="60">
        <v>283.25</v>
      </c>
      <c r="E1637" s="60">
        <f t="shared" si="27"/>
        <v>2015</v>
      </c>
    </row>
    <row r="1638" spans="2:5" x14ac:dyDescent="0.15">
      <c r="B1638" s="62">
        <v>42013</v>
      </c>
      <c r="C1638" s="63">
        <v>0</v>
      </c>
      <c r="D1638" s="60">
        <v>288.83999999999997</v>
      </c>
      <c r="E1638" s="60">
        <f t="shared" si="27"/>
        <v>2015</v>
      </c>
    </row>
    <row r="1639" spans="2:5" x14ac:dyDescent="0.15">
      <c r="B1639" s="62">
        <v>42014</v>
      </c>
      <c r="C1639" s="63">
        <v>0</v>
      </c>
      <c r="D1639" s="60">
        <v>274.07</v>
      </c>
      <c r="E1639" s="60">
        <f t="shared" si="27"/>
        <v>2015</v>
      </c>
    </row>
    <row r="1640" spans="2:5" x14ac:dyDescent="0.15">
      <c r="B1640" s="62">
        <v>42015</v>
      </c>
      <c r="C1640" s="63">
        <v>0</v>
      </c>
      <c r="D1640" s="60">
        <v>265.37</v>
      </c>
      <c r="E1640" s="60">
        <f t="shared" si="27"/>
        <v>2015</v>
      </c>
    </row>
    <row r="1641" spans="2:5" x14ac:dyDescent="0.15">
      <c r="B1641" s="62">
        <v>42016</v>
      </c>
      <c r="C1641" s="63">
        <v>0</v>
      </c>
      <c r="D1641" s="60">
        <v>267.08999999999997</v>
      </c>
      <c r="E1641" s="60">
        <f t="shared" si="27"/>
        <v>2015</v>
      </c>
    </row>
    <row r="1642" spans="2:5" x14ac:dyDescent="0.15">
      <c r="B1642" s="62">
        <v>42017</v>
      </c>
      <c r="C1642" s="63">
        <v>0</v>
      </c>
      <c r="D1642" s="60">
        <v>226.98</v>
      </c>
      <c r="E1642" s="60">
        <f t="shared" si="27"/>
        <v>2015</v>
      </c>
    </row>
    <row r="1643" spans="2:5" x14ac:dyDescent="0.15">
      <c r="B1643" s="62">
        <v>42018</v>
      </c>
      <c r="C1643" s="63">
        <v>0</v>
      </c>
      <c r="D1643" s="60">
        <v>177.28</v>
      </c>
      <c r="E1643" s="60">
        <f t="shared" si="27"/>
        <v>2015</v>
      </c>
    </row>
    <row r="1644" spans="2:5" x14ac:dyDescent="0.15">
      <c r="B1644" s="62">
        <v>42019</v>
      </c>
      <c r="C1644" s="63">
        <v>0</v>
      </c>
      <c r="D1644" s="60">
        <v>210.46</v>
      </c>
      <c r="E1644" s="60">
        <f t="shared" si="27"/>
        <v>2015</v>
      </c>
    </row>
    <row r="1645" spans="2:5" x14ac:dyDescent="0.15">
      <c r="B1645" s="62">
        <v>42020</v>
      </c>
      <c r="C1645" s="63">
        <v>0</v>
      </c>
      <c r="D1645" s="60">
        <v>207.22</v>
      </c>
      <c r="E1645" s="60">
        <f t="shared" si="27"/>
        <v>2015</v>
      </c>
    </row>
    <row r="1646" spans="2:5" x14ac:dyDescent="0.15">
      <c r="B1646" s="62">
        <v>42021</v>
      </c>
      <c r="C1646" s="63">
        <v>0</v>
      </c>
      <c r="D1646" s="60">
        <v>199.62</v>
      </c>
      <c r="E1646" s="60">
        <f t="shared" si="27"/>
        <v>2015</v>
      </c>
    </row>
    <row r="1647" spans="2:5" x14ac:dyDescent="0.15">
      <c r="B1647" s="62">
        <v>42022</v>
      </c>
      <c r="C1647" s="63">
        <v>0</v>
      </c>
      <c r="D1647" s="60">
        <v>209.93</v>
      </c>
      <c r="E1647" s="60">
        <f t="shared" si="27"/>
        <v>2015</v>
      </c>
    </row>
    <row r="1648" spans="2:5" x14ac:dyDescent="0.15">
      <c r="B1648" s="62">
        <v>42023</v>
      </c>
      <c r="C1648" s="63">
        <v>0</v>
      </c>
      <c r="D1648" s="60">
        <v>213.98</v>
      </c>
      <c r="E1648" s="60">
        <f t="shared" si="27"/>
        <v>2015</v>
      </c>
    </row>
    <row r="1649" spans="2:5" x14ac:dyDescent="0.15">
      <c r="B1649" s="62">
        <v>42024</v>
      </c>
      <c r="C1649" s="63">
        <v>0</v>
      </c>
      <c r="D1649" s="60">
        <v>210.48</v>
      </c>
      <c r="E1649" s="60">
        <f t="shared" si="27"/>
        <v>2015</v>
      </c>
    </row>
    <row r="1650" spans="2:5" x14ac:dyDescent="0.15">
      <c r="B1650" s="62">
        <v>42025</v>
      </c>
      <c r="C1650" s="63">
        <v>0</v>
      </c>
      <c r="D1650" s="60">
        <v>225.98</v>
      </c>
      <c r="E1650" s="60">
        <f t="shared" si="27"/>
        <v>2015</v>
      </c>
    </row>
    <row r="1651" spans="2:5" x14ac:dyDescent="0.15">
      <c r="B1651" s="62">
        <v>42026</v>
      </c>
      <c r="C1651" s="63">
        <v>0</v>
      </c>
      <c r="D1651" s="60">
        <v>232.66</v>
      </c>
      <c r="E1651" s="60">
        <f t="shared" si="27"/>
        <v>2015</v>
      </c>
    </row>
    <row r="1652" spans="2:5" x14ac:dyDescent="0.15">
      <c r="B1652" s="62">
        <v>42027</v>
      </c>
      <c r="C1652" s="63">
        <v>0</v>
      </c>
      <c r="D1652" s="60">
        <v>232.97</v>
      </c>
      <c r="E1652" s="60">
        <f t="shared" si="27"/>
        <v>2015</v>
      </c>
    </row>
    <row r="1653" spans="2:5" x14ac:dyDescent="0.15">
      <c r="B1653" s="62">
        <v>42028</v>
      </c>
      <c r="C1653" s="63">
        <v>0</v>
      </c>
      <c r="D1653" s="60">
        <v>247.99</v>
      </c>
      <c r="E1653" s="60">
        <f t="shared" si="27"/>
        <v>2015</v>
      </c>
    </row>
    <row r="1654" spans="2:5" x14ac:dyDescent="0.15">
      <c r="B1654" s="62">
        <v>42029</v>
      </c>
      <c r="C1654" s="63">
        <v>0</v>
      </c>
      <c r="D1654" s="60">
        <v>254.51</v>
      </c>
      <c r="E1654" s="60">
        <f t="shared" si="27"/>
        <v>2015</v>
      </c>
    </row>
    <row r="1655" spans="2:5" x14ac:dyDescent="0.15">
      <c r="B1655" s="62">
        <v>42030</v>
      </c>
      <c r="C1655" s="63">
        <v>0</v>
      </c>
      <c r="D1655" s="60">
        <v>271.95</v>
      </c>
      <c r="E1655" s="60">
        <f t="shared" si="27"/>
        <v>2015</v>
      </c>
    </row>
    <row r="1656" spans="2:5" x14ac:dyDescent="0.15">
      <c r="B1656" s="62">
        <v>42031</v>
      </c>
      <c r="C1656" s="63">
        <v>0</v>
      </c>
      <c r="D1656" s="60">
        <v>262.06</v>
      </c>
      <c r="E1656" s="60">
        <f t="shared" si="27"/>
        <v>2015</v>
      </c>
    </row>
    <row r="1657" spans="2:5" x14ac:dyDescent="0.15">
      <c r="B1657" s="62">
        <v>42032</v>
      </c>
      <c r="C1657" s="63">
        <v>0</v>
      </c>
      <c r="D1657" s="60">
        <v>233.21</v>
      </c>
      <c r="E1657" s="60">
        <f t="shared" si="27"/>
        <v>2015</v>
      </c>
    </row>
    <row r="1658" spans="2:5" x14ac:dyDescent="0.15">
      <c r="B1658" s="62">
        <v>42033</v>
      </c>
      <c r="C1658" s="63">
        <v>0</v>
      </c>
      <c r="D1658" s="60">
        <v>232.4</v>
      </c>
      <c r="E1658" s="60">
        <f t="shared" si="27"/>
        <v>2015</v>
      </c>
    </row>
    <row r="1659" spans="2:5" x14ac:dyDescent="0.15">
      <c r="B1659" s="62">
        <v>42034</v>
      </c>
      <c r="C1659" s="63">
        <v>0</v>
      </c>
      <c r="D1659" s="60">
        <v>226.5</v>
      </c>
      <c r="E1659" s="60">
        <f t="shared" si="27"/>
        <v>2015</v>
      </c>
    </row>
    <row r="1660" spans="2:5" x14ac:dyDescent="0.15">
      <c r="B1660" s="62">
        <v>42035</v>
      </c>
      <c r="C1660" s="63">
        <v>0</v>
      </c>
      <c r="D1660" s="60">
        <v>216.91</v>
      </c>
      <c r="E1660" s="60">
        <f t="shared" si="27"/>
        <v>2015</v>
      </c>
    </row>
    <row r="1661" spans="2:5" x14ac:dyDescent="0.15">
      <c r="B1661" s="62">
        <v>42036</v>
      </c>
      <c r="C1661" s="63">
        <v>0</v>
      </c>
      <c r="D1661" s="60">
        <v>226.4</v>
      </c>
      <c r="E1661" s="60">
        <f t="shared" si="27"/>
        <v>2015</v>
      </c>
    </row>
    <row r="1662" spans="2:5" x14ac:dyDescent="0.15">
      <c r="B1662" s="62">
        <v>42037</v>
      </c>
      <c r="C1662" s="63">
        <v>0</v>
      </c>
      <c r="D1662" s="60">
        <v>237.54</v>
      </c>
      <c r="E1662" s="60">
        <f t="shared" si="27"/>
        <v>2015</v>
      </c>
    </row>
    <row r="1663" spans="2:5" x14ac:dyDescent="0.15">
      <c r="B1663" s="62">
        <v>42038</v>
      </c>
      <c r="C1663" s="63">
        <v>0</v>
      </c>
      <c r="D1663" s="60">
        <v>226.96</v>
      </c>
      <c r="E1663" s="60">
        <f t="shared" si="27"/>
        <v>2015</v>
      </c>
    </row>
    <row r="1664" spans="2:5" x14ac:dyDescent="0.15">
      <c r="B1664" s="62">
        <v>42039</v>
      </c>
      <c r="C1664" s="63">
        <v>0</v>
      </c>
      <c r="D1664" s="60">
        <v>226.73</v>
      </c>
      <c r="E1664" s="60">
        <f t="shared" si="27"/>
        <v>2015</v>
      </c>
    </row>
    <row r="1665" spans="2:5" x14ac:dyDescent="0.15">
      <c r="B1665" s="62">
        <v>42040</v>
      </c>
      <c r="C1665" s="63">
        <v>0</v>
      </c>
      <c r="D1665" s="60">
        <v>216.77</v>
      </c>
      <c r="E1665" s="60">
        <f t="shared" si="27"/>
        <v>2015</v>
      </c>
    </row>
    <row r="1666" spans="2:5" x14ac:dyDescent="0.15">
      <c r="B1666" s="62">
        <v>42041</v>
      </c>
      <c r="C1666" s="63">
        <v>0</v>
      </c>
      <c r="D1666" s="60">
        <v>222.48</v>
      </c>
      <c r="E1666" s="60">
        <f t="shared" si="27"/>
        <v>2015</v>
      </c>
    </row>
    <row r="1667" spans="2:5" x14ac:dyDescent="0.15">
      <c r="B1667" s="62">
        <v>42042</v>
      </c>
      <c r="C1667" s="63">
        <v>0</v>
      </c>
      <c r="D1667" s="60">
        <v>227.33</v>
      </c>
      <c r="E1667" s="60">
        <f t="shared" ref="E1667:E1730" si="28">YEAR(B1667)</f>
        <v>2015</v>
      </c>
    </row>
    <row r="1668" spans="2:5" x14ac:dyDescent="0.15">
      <c r="B1668" s="62">
        <v>42043</v>
      </c>
      <c r="C1668" s="63">
        <v>0</v>
      </c>
      <c r="D1668" s="60">
        <v>222.87</v>
      </c>
      <c r="E1668" s="60">
        <f t="shared" si="28"/>
        <v>2015</v>
      </c>
    </row>
    <row r="1669" spans="2:5" x14ac:dyDescent="0.15">
      <c r="B1669" s="62">
        <v>42044</v>
      </c>
      <c r="C1669" s="63">
        <v>0</v>
      </c>
      <c r="D1669" s="60">
        <v>220.17</v>
      </c>
      <c r="E1669" s="60">
        <f t="shared" si="28"/>
        <v>2015</v>
      </c>
    </row>
    <row r="1670" spans="2:5" x14ac:dyDescent="0.15">
      <c r="B1670" s="62">
        <v>42045</v>
      </c>
      <c r="C1670" s="63">
        <v>0</v>
      </c>
      <c r="D1670" s="60">
        <v>220.08</v>
      </c>
      <c r="E1670" s="60">
        <f t="shared" si="28"/>
        <v>2015</v>
      </c>
    </row>
    <row r="1671" spans="2:5" x14ac:dyDescent="0.15">
      <c r="B1671" s="62">
        <v>42046</v>
      </c>
      <c r="C1671" s="63">
        <v>0</v>
      </c>
      <c r="D1671" s="60">
        <v>219.49</v>
      </c>
      <c r="E1671" s="60">
        <f t="shared" si="28"/>
        <v>2015</v>
      </c>
    </row>
    <row r="1672" spans="2:5" x14ac:dyDescent="0.15">
      <c r="B1672" s="62">
        <v>42047</v>
      </c>
      <c r="C1672" s="63">
        <v>0</v>
      </c>
      <c r="D1672" s="60">
        <v>221.85</v>
      </c>
      <c r="E1672" s="60">
        <f t="shared" si="28"/>
        <v>2015</v>
      </c>
    </row>
    <row r="1673" spans="2:5" x14ac:dyDescent="0.15">
      <c r="B1673" s="62">
        <v>42048</v>
      </c>
      <c r="C1673" s="63">
        <v>0</v>
      </c>
      <c r="D1673" s="60">
        <v>235.79</v>
      </c>
      <c r="E1673" s="60">
        <f t="shared" si="28"/>
        <v>2015</v>
      </c>
    </row>
    <row r="1674" spans="2:5" x14ac:dyDescent="0.15">
      <c r="B1674" s="62">
        <v>42049</v>
      </c>
      <c r="C1674" s="63">
        <v>0</v>
      </c>
      <c r="D1674" s="60">
        <v>257.47000000000003</v>
      </c>
      <c r="E1674" s="60">
        <f t="shared" si="28"/>
        <v>2015</v>
      </c>
    </row>
    <row r="1675" spans="2:5" x14ac:dyDescent="0.15">
      <c r="B1675" s="62">
        <v>42050</v>
      </c>
      <c r="C1675" s="63">
        <v>0</v>
      </c>
      <c r="D1675" s="60">
        <v>234.33</v>
      </c>
      <c r="E1675" s="60">
        <f t="shared" si="28"/>
        <v>2015</v>
      </c>
    </row>
    <row r="1676" spans="2:5" x14ac:dyDescent="0.15">
      <c r="B1676" s="62">
        <v>42051</v>
      </c>
      <c r="C1676" s="63">
        <v>0</v>
      </c>
      <c r="D1676" s="60">
        <v>233.56</v>
      </c>
      <c r="E1676" s="60">
        <f t="shared" si="28"/>
        <v>2015</v>
      </c>
    </row>
    <row r="1677" spans="2:5" x14ac:dyDescent="0.15">
      <c r="B1677" s="62">
        <v>42052</v>
      </c>
      <c r="C1677" s="63">
        <v>0</v>
      </c>
      <c r="D1677" s="60">
        <v>243.6</v>
      </c>
      <c r="E1677" s="60">
        <f t="shared" si="28"/>
        <v>2015</v>
      </c>
    </row>
    <row r="1678" spans="2:5" x14ac:dyDescent="0.15">
      <c r="B1678" s="62">
        <v>42053</v>
      </c>
      <c r="C1678" s="63">
        <v>0</v>
      </c>
      <c r="D1678" s="60">
        <v>236.21</v>
      </c>
      <c r="E1678" s="60">
        <f t="shared" si="28"/>
        <v>2015</v>
      </c>
    </row>
    <row r="1679" spans="2:5" x14ac:dyDescent="0.15">
      <c r="B1679" s="62">
        <v>42054</v>
      </c>
      <c r="C1679" s="63">
        <v>0</v>
      </c>
      <c r="D1679" s="60">
        <v>239.83</v>
      </c>
      <c r="E1679" s="60">
        <f t="shared" si="28"/>
        <v>2015</v>
      </c>
    </row>
    <row r="1680" spans="2:5" x14ac:dyDescent="0.15">
      <c r="B1680" s="62">
        <v>42055</v>
      </c>
      <c r="C1680" s="63">
        <v>0</v>
      </c>
      <c r="D1680" s="60">
        <v>243.78</v>
      </c>
      <c r="E1680" s="60">
        <f t="shared" si="28"/>
        <v>2015</v>
      </c>
    </row>
    <row r="1681" spans="2:5" x14ac:dyDescent="0.15">
      <c r="B1681" s="62">
        <v>42056</v>
      </c>
      <c r="C1681" s="63">
        <v>0</v>
      </c>
      <c r="D1681" s="60">
        <v>244.26</v>
      </c>
      <c r="E1681" s="60">
        <f t="shared" si="28"/>
        <v>2015</v>
      </c>
    </row>
    <row r="1682" spans="2:5" x14ac:dyDescent="0.15">
      <c r="B1682" s="62">
        <v>42057</v>
      </c>
      <c r="C1682" s="63">
        <v>0</v>
      </c>
      <c r="D1682" s="60">
        <v>235.53</v>
      </c>
      <c r="E1682" s="60">
        <f t="shared" si="28"/>
        <v>2015</v>
      </c>
    </row>
    <row r="1683" spans="2:5" x14ac:dyDescent="0.15">
      <c r="B1683" s="62">
        <v>42058</v>
      </c>
      <c r="C1683" s="63">
        <v>0</v>
      </c>
      <c r="D1683" s="60">
        <v>238.08</v>
      </c>
      <c r="E1683" s="60">
        <f t="shared" si="28"/>
        <v>2015</v>
      </c>
    </row>
    <row r="1684" spans="2:5" x14ac:dyDescent="0.15">
      <c r="B1684" s="62">
        <v>42059</v>
      </c>
      <c r="C1684" s="63">
        <v>0</v>
      </c>
      <c r="D1684" s="60">
        <v>238.76</v>
      </c>
      <c r="E1684" s="60">
        <f t="shared" si="28"/>
        <v>2015</v>
      </c>
    </row>
    <row r="1685" spans="2:5" x14ac:dyDescent="0.15">
      <c r="B1685" s="62">
        <v>42060</v>
      </c>
      <c r="C1685" s="63">
        <v>0</v>
      </c>
      <c r="D1685" s="60">
        <v>237.25</v>
      </c>
      <c r="E1685" s="60">
        <f t="shared" si="28"/>
        <v>2015</v>
      </c>
    </row>
    <row r="1686" spans="2:5" x14ac:dyDescent="0.15">
      <c r="B1686" s="62">
        <v>42061</v>
      </c>
      <c r="C1686" s="63">
        <v>0</v>
      </c>
      <c r="D1686" s="60">
        <v>236.1</v>
      </c>
      <c r="E1686" s="60">
        <f t="shared" si="28"/>
        <v>2015</v>
      </c>
    </row>
    <row r="1687" spans="2:5" x14ac:dyDescent="0.15">
      <c r="B1687" s="62">
        <v>42062</v>
      </c>
      <c r="C1687" s="63">
        <v>0</v>
      </c>
      <c r="D1687" s="60">
        <v>252.51</v>
      </c>
      <c r="E1687" s="60">
        <f t="shared" si="28"/>
        <v>2015</v>
      </c>
    </row>
    <row r="1688" spans="2:5" x14ac:dyDescent="0.15">
      <c r="B1688" s="62">
        <v>42063</v>
      </c>
      <c r="C1688" s="63">
        <v>0</v>
      </c>
      <c r="D1688" s="60">
        <v>253.53</v>
      </c>
      <c r="E1688" s="60">
        <f t="shared" si="28"/>
        <v>2015</v>
      </c>
    </row>
    <row r="1689" spans="2:5" x14ac:dyDescent="0.15">
      <c r="B1689" s="62">
        <v>42064</v>
      </c>
      <c r="C1689" s="63">
        <v>0</v>
      </c>
      <c r="D1689" s="60">
        <v>258.74</v>
      </c>
      <c r="E1689" s="60">
        <f t="shared" si="28"/>
        <v>2015</v>
      </c>
    </row>
    <row r="1690" spans="2:5" x14ac:dyDescent="0.15">
      <c r="B1690" s="62">
        <v>42065</v>
      </c>
      <c r="C1690" s="63">
        <v>0</v>
      </c>
      <c r="D1690" s="60">
        <v>271.35000000000002</v>
      </c>
      <c r="E1690" s="60">
        <f t="shared" si="28"/>
        <v>2015</v>
      </c>
    </row>
    <row r="1691" spans="2:5" x14ac:dyDescent="0.15">
      <c r="B1691" s="62">
        <v>42066</v>
      </c>
      <c r="C1691" s="63">
        <v>0</v>
      </c>
      <c r="D1691" s="60">
        <v>281.45</v>
      </c>
      <c r="E1691" s="60">
        <f t="shared" si="28"/>
        <v>2015</v>
      </c>
    </row>
    <row r="1692" spans="2:5" x14ac:dyDescent="0.15">
      <c r="B1692" s="62">
        <v>42067</v>
      </c>
      <c r="C1692" s="63">
        <v>0</v>
      </c>
      <c r="D1692" s="60">
        <v>271.92</v>
      </c>
      <c r="E1692" s="60">
        <f t="shared" si="28"/>
        <v>2015</v>
      </c>
    </row>
    <row r="1693" spans="2:5" x14ac:dyDescent="0.15">
      <c r="B1693" s="62">
        <v>42068</v>
      </c>
      <c r="C1693" s="63">
        <v>0</v>
      </c>
      <c r="D1693" s="60">
        <v>274.86</v>
      </c>
      <c r="E1693" s="60">
        <f t="shared" si="28"/>
        <v>2015</v>
      </c>
    </row>
    <row r="1694" spans="2:5" x14ac:dyDescent="0.15">
      <c r="B1694" s="62">
        <v>42069</v>
      </c>
      <c r="C1694" s="63">
        <v>0</v>
      </c>
      <c r="D1694" s="60">
        <v>272.20999999999998</v>
      </c>
      <c r="E1694" s="60">
        <f t="shared" si="28"/>
        <v>2015</v>
      </c>
    </row>
    <row r="1695" spans="2:5" x14ac:dyDescent="0.15">
      <c r="B1695" s="62">
        <v>42070</v>
      </c>
      <c r="C1695" s="63">
        <v>0</v>
      </c>
      <c r="D1695" s="60">
        <v>275.89</v>
      </c>
      <c r="E1695" s="60">
        <f t="shared" si="28"/>
        <v>2015</v>
      </c>
    </row>
    <row r="1696" spans="2:5" x14ac:dyDescent="0.15">
      <c r="B1696" s="62">
        <v>42071</v>
      </c>
      <c r="C1696" s="63">
        <v>0</v>
      </c>
      <c r="D1696" s="60">
        <v>274.48</v>
      </c>
      <c r="E1696" s="60">
        <f t="shared" si="28"/>
        <v>2015</v>
      </c>
    </row>
    <row r="1697" spans="2:5" x14ac:dyDescent="0.15">
      <c r="B1697" s="62">
        <v>42072</v>
      </c>
      <c r="C1697" s="63">
        <v>0</v>
      </c>
      <c r="D1697" s="60">
        <v>288.52</v>
      </c>
      <c r="E1697" s="60">
        <f t="shared" si="28"/>
        <v>2015</v>
      </c>
    </row>
    <row r="1698" spans="2:5" x14ac:dyDescent="0.15">
      <c r="B1698" s="62">
        <v>42073</v>
      </c>
      <c r="C1698" s="63">
        <v>0</v>
      </c>
      <c r="D1698" s="60">
        <v>290.51</v>
      </c>
      <c r="E1698" s="60">
        <f t="shared" si="28"/>
        <v>2015</v>
      </c>
    </row>
    <row r="1699" spans="2:5" x14ac:dyDescent="0.15">
      <c r="B1699" s="62">
        <v>42074</v>
      </c>
      <c r="C1699" s="63">
        <v>0</v>
      </c>
      <c r="D1699" s="60">
        <v>295.83</v>
      </c>
      <c r="E1699" s="60">
        <f t="shared" si="28"/>
        <v>2015</v>
      </c>
    </row>
    <row r="1700" spans="2:5" x14ac:dyDescent="0.15">
      <c r="B1700" s="62">
        <v>42075</v>
      </c>
      <c r="C1700" s="63">
        <v>0</v>
      </c>
      <c r="D1700" s="60">
        <v>293.87</v>
      </c>
      <c r="E1700" s="60">
        <f t="shared" si="28"/>
        <v>2015</v>
      </c>
    </row>
    <row r="1701" spans="2:5" x14ac:dyDescent="0.15">
      <c r="B1701" s="62">
        <v>42076</v>
      </c>
      <c r="C1701" s="63">
        <v>0</v>
      </c>
      <c r="D1701" s="60">
        <v>284.27999999999997</v>
      </c>
      <c r="E1701" s="60">
        <f t="shared" si="28"/>
        <v>2015</v>
      </c>
    </row>
    <row r="1702" spans="2:5" x14ac:dyDescent="0.15">
      <c r="B1702" s="62">
        <v>42077</v>
      </c>
      <c r="C1702" s="63">
        <v>0</v>
      </c>
      <c r="D1702" s="60">
        <v>281.36</v>
      </c>
      <c r="E1702" s="60">
        <f t="shared" si="28"/>
        <v>2015</v>
      </c>
    </row>
    <row r="1703" spans="2:5" x14ac:dyDescent="0.15">
      <c r="B1703" s="62">
        <v>42078</v>
      </c>
      <c r="C1703" s="63">
        <v>0</v>
      </c>
      <c r="D1703" s="60">
        <v>285.33999999999997</v>
      </c>
      <c r="E1703" s="60">
        <f t="shared" si="28"/>
        <v>2015</v>
      </c>
    </row>
    <row r="1704" spans="2:5" x14ac:dyDescent="0.15">
      <c r="B1704" s="62">
        <v>42079</v>
      </c>
      <c r="C1704" s="63">
        <v>0</v>
      </c>
      <c r="D1704" s="60">
        <v>290.38</v>
      </c>
      <c r="E1704" s="60">
        <f t="shared" si="28"/>
        <v>2015</v>
      </c>
    </row>
    <row r="1705" spans="2:5" x14ac:dyDescent="0.15">
      <c r="B1705" s="62">
        <v>42080</v>
      </c>
      <c r="C1705" s="63">
        <v>0</v>
      </c>
      <c r="D1705" s="60">
        <v>284.45999999999998</v>
      </c>
      <c r="E1705" s="60">
        <f t="shared" si="28"/>
        <v>2015</v>
      </c>
    </row>
    <row r="1706" spans="2:5" x14ac:dyDescent="0.15">
      <c r="B1706" s="62">
        <v>42081</v>
      </c>
      <c r="C1706" s="63">
        <v>0</v>
      </c>
      <c r="D1706" s="60">
        <v>255.37</v>
      </c>
      <c r="E1706" s="60">
        <f t="shared" si="28"/>
        <v>2015</v>
      </c>
    </row>
    <row r="1707" spans="2:5" x14ac:dyDescent="0.15">
      <c r="B1707" s="62">
        <v>42082</v>
      </c>
      <c r="C1707" s="63">
        <v>0</v>
      </c>
      <c r="D1707" s="60">
        <v>259.74</v>
      </c>
      <c r="E1707" s="60">
        <f t="shared" si="28"/>
        <v>2015</v>
      </c>
    </row>
    <row r="1708" spans="2:5" x14ac:dyDescent="0.15">
      <c r="B1708" s="62">
        <v>42083</v>
      </c>
      <c r="C1708" s="63">
        <v>0</v>
      </c>
      <c r="D1708" s="60">
        <v>260.83999999999997</v>
      </c>
      <c r="E1708" s="60">
        <f t="shared" si="28"/>
        <v>2015</v>
      </c>
    </row>
    <row r="1709" spans="2:5" x14ac:dyDescent="0.15">
      <c r="B1709" s="62">
        <v>42084</v>
      </c>
      <c r="C1709" s="63">
        <v>0</v>
      </c>
      <c r="D1709" s="60">
        <v>259.62</v>
      </c>
      <c r="E1709" s="60">
        <f t="shared" si="28"/>
        <v>2015</v>
      </c>
    </row>
    <row r="1710" spans="2:5" x14ac:dyDescent="0.15">
      <c r="B1710" s="62">
        <v>42085</v>
      </c>
      <c r="C1710" s="63">
        <v>0</v>
      </c>
      <c r="D1710" s="60">
        <v>267.8</v>
      </c>
      <c r="E1710" s="60">
        <f t="shared" si="28"/>
        <v>2015</v>
      </c>
    </row>
    <row r="1711" spans="2:5" x14ac:dyDescent="0.15">
      <c r="B1711" s="62">
        <v>42086</v>
      </c>
      <c r="C1711" s="63">
        <v>0</v>
      </c>
      <c r="D1711" s="60">
        <v>265.94</v>
      </c>
      <c r="E1711" s="60">
        <f t="shared" si="28"/>
        <v>2015</v>
      </c>
    </row>
    <row r="1712" spans="2:5" x14ac:dyDescent="0.15">
      <c r="B1712" s="62">
        <v>42087</v>
      </c>
      <c r="C1712" s="63">
        <v>0</v>
      </c>
      <c r="D1712" s="60">
        <v>245.44</v>
      </c>
      <c r="E1712" s="60">
        <f t="shared" si="28"/>
        <v>2015</v>
      </c>
    </row>
    <row r="1713" spans="2:5" x14ac:dyDescent="0.15">
      <c r="B1713" s="62">
        <v>42088</v>
      </c>
      <c r="C1713" s="63">
        <v>0</v>
      </c>
      <c r="D1713" s="60">
        <v>246.13</v>
      </c>
      <c r="E1713" s="60">
        <f t="shared" si="28"/>
        <v>2015</v>
      </c>
    </row>
    <row r="1714" spans="2:5" x14ac:dyDescent="0.15">
      <c r="B1714" s="62">
        <v>42089</v>
      </c>
      <c r="C1714" s="63">
        <v>0</v>
      </c>
      <c r="D1714" s="60">
        <v>247.65</v>
      </c>
      <c r="E1714" s="60">
        <f t="shared" si="28"/>
        <v>2015</v>
      </c>
    </row>
    <row r="1715" spans="2:5" x14ac:dyDescent="0.15">
      <c r="B1715" s="62">
        <v>42090</v>
      </c>
      <c r="C1715" s="63">
        <v>0</v>
      </c>
      <c r="D1715" s="60">
        <v>246.58</v>
      </c>
      <c r="E1715" s="60">
        <f t="shared" si="28"/>
        <v>2015</v>
      </c>
    </row>
    <row r="1716" spans="2:5" x14ac:dyDescent="0.15">
      <c r="B1716" s="62">
        <v>42091</v>
      </c>
      <c r="C1716" s="63">
        <v>0</v>
      </c>
      <c r="D1716" s="60">
        <v>252.25</v>
      </c>
      <c r="E1716" s="60">
        <f t="shared" si="28"/>
        <v>2015</v>
      </c>
    </row>
    <row r="1717" spans="2:5" x14ac:dyDescent="0.15">
      <c r="B1717" s="62">
        <v>42092</v>
      </c>
      <c r="C1717" s="63">
        <v>0</v>
      </c>
      <c r="D1717" s="60">
        <v>242.02</v>
      </c>
      <c r="E1717" s="60">
        <f t="shared" si="28"/>
        <v>2015</v>
      </c>
    </row>
    <row r="1718" spans="2:5" x14ac:dyDescent="0.15">
      <c r="B1718" s="62">
        <v>42093</v>
      </c>
      <c r="C1718" s="63">
        <v>0</v>
      </c>
      <c r="D1718" s="60">
        <v>246.85</v>
      </c>
      <c r="E1718" s="60">
        <f t="shared" si="28"/>
        <v>2015</v>
      </c>
    </row>
    <row r="1719" spans="2:5" x14ac:dyDescent="0.15">
      <c r="B1719" s="62">
        <v>42094</v>
      </c>
      <c r="C1719" s="63">
        <v>0</v>
      </c>
      <c r="D1719" s="60">
        <v>243.39</v>
      </c>
      <c r="E1719" s="60">
        <f t="shared" si="28"/>
        <v>2015</v>
      </c>
    </row>
    <row r="1720" spans="2:5" x14ac:dyDescent="0.15">
      <c r="B1720" s="62">
        <v>42095</v>
      </c>
      <c r="C1720" s="63">
        <v>0</v>
      </c>
      <c r="D1720" s="60">
        <v>246.55</v>
      </c>
      <c r="E1720" s="60">
        <f t="shared" si="28"/>
        <v>2015</v>
      </c>
    </row>
    <row r="1721" spans="2:5" x14ac:dyDescent="0.15">
      <c r="B1721" s="62">
        <v>42096</v>
      </c>
      <c r="C1721" s="63">
        <v>0</v>
      </c>
      <c r="D1721" s="60">
        <v>252.26</v>
      </c>
      <c r="E1721" s="60">
        <f t="shared" si="28"/>
        <v>2015</v>
      </c>
    </row>
    <row r="1722" spans="2:5" x14ac:dyDescent="0.15">
      <c r="B1722" s="62">
        <v>42097</v>
      </c>
      <c r="C1722" s="63">
        <v>0</v>
      </c>
      <c r="D1722" s="60">
        <v>253.54</v>
      </c>
      <c r="E1722" s="60">
        <f t="shared" si="28"/>
        <v>2015</v>
      </c>
    </row>
    <row r="1723" spans="2:5" x14ac:dyDescent="0.15">
      <c r="B1723" s="62">
        <v>42098</v>
      </c>
      <c r="C1723" s="63">
        <v>0</v>
      </c>
      <c r="D1723" s="60">
        <v>253.12</v>
      </c>
      <c r="E1723" s="60">
        <f t="shared" si="28"/>
        <v>2015</v>
      </c>
    </row>
    <row r="1724" spans="2:5" x14ac:dyDescent="0.15">
      <c r="B1724" s="62">
        <v>42099</v>
      </c>
      <c r="C1724" s="63">
        <v>0</v>
      </c>
      <c r="D1724" s="60">
        <v>259.95</v>
      </c>
      <c r="E1724" s="60">
        <f t="shared" si="28"/>
        <v>2015</v>
      </c>
    </row>
    <row r="1725" spans="2:5" x14ac:dyDescent="0.15">
      <c r="B1725" s="62">
        <v>42100</v>
      </c>
      <c r="C1725" s="63">
        <v>0</v>
      </c>
      <c r="D1725" s="60">
        <v>254.52</v>
      </c>
      <c r="E1725" s="60">
        <f t="shared" si="28"/>
        <v>2015</v>
      </c>
    </row>
    <row r="1726" spans="2:5" x14ac:dyDescent="0.15">
      <c r="B1726" s="62">
        <v>42101</v>
      </c>
      <c r="C1726" s="63">
        <v>0</v>
      </c>
      <c r="D1726" s="60">
        <v>252.8</v>
      </c>
      <c r="E1726" s="60">
        <f t="shared" si="28"/>
        <v>2015</v>
      </c>
    </row>
    <row r="1727" spans="2:5" x14ac:dyDescent="0.15">
      <c r="B1727" s="62">
        <v>42102</v>
      </c>
      <c r="C1727" s="63">
        <v>0</v>
      </c>
      <c r="D1727" s="60">
        <v>244.36</v>
      </c>
      <c r="E1727" s="60">
        <f t="shared" si="28"/>
        <v>2015</v>
      </c>
    </row>
    <row r="1728" spans="2:5" x14ac:dyDescent="0.15">
      <c r="B1728" s="62">
        <v>42103</v>
      </c>
      <c r="C1728" s="63">
        <v>0</v>
      </c>
      <c r="D1728" s="60">
        <v>243.26</v>
      </c>
      <c r="E1728" s="60">
        <f t="shared" si="28"/>
        <v>2015</v>
      </c>
    </row>
    <row r="1729" spans="2:5" x14ac:dyDescent="0.15">
      <c r="B1729" s="62">
        <v>42104</v>
      </c>
      <c r="C1729" s="63">
        <v>0</v>
      </c>
      <c r="D1729" s="60">
        <v>235.22</v>
      </c>
      <c r="E1729" s="60">
        <f t="shared" si="28"/>
        <v>2015</v>
      </c>
    </row>
    <row r="1730" spans="2:5" x14ac:dyDescent="0.15">
      <c r="B1730" s="62">
        <v>42105</v>
      </c>
      <c r="C1730" s="63">
        <v>0</v>
      </c>
      <c r="D1730" s="60">
        <v>236.12</v>
      </c>
      <c r="E1730" s="60">
        <f t="shared" si="28"/>
        <v>2015</v>
      </c>
    </row>
    <row r="1731" spans="2:5" x14ac:dyDescent="0.15">
      <c r="B1731" s="62">
        <v>42106</v>
      </c>
      <c r="C1731" s="63">
        <v>0</v>
      </c>
      <c r="D1731" s="60">
        <v>235.64</v>
      </c>
      <c r="E1731" s="60">
        <f t="shared" ref="E1731:E1794" si="29">YEAR(B1731)</f>
        <v>2015</v>
      </c>
    </row>
    <row r="1732" spans="2:5" x14ac:dyDescent="0.15">
      <c r="B1732" s="62">
        <v>42107</v>
      </c>
      <c r="C1732" s="63">
        <v>0</v>
      </c>
      <c r="D1732" s="60">
        <v>223.41</v>
      </c>
      <c r="E1732" s="60">
        <f t="shared" si="29"/>
        <v>2015</v>
      </c>
    </row>
    <row r="1733" spans="2:5" x14ac:dyDescent="0.15">
      <c r="B1733" s="62">
        <v>42108</v>
      </c>
      <c r="C1733" s="63">
        <v>0</v>
      </c>
      <c r="D1733" s="60">
        <v>218.27</v>
      </c>
      <c r="E1733" s="60">
        <f t="shared" si="29"/>
        <v>2015</v>
      </c>
    </row>
    <row r="1734" spans="2:5" x14ac:dyDescent="0.15">
      <c r="B1734" s="62">
        <v>42109</v>
      </c>
      <c r="C1734" s="63">
        <v>0</v>
      </c>
      <c r="D1734" s="60">
        <v>223.57</v>
      </c>
      <c r="E1734" s="60">
        <f t="shared" si="29"/>
        <v>2015</v>
      </c>
    </row>
    <row r="1735" spans="2:5" x14ac:dyDescent="0.15">
      <c r="B1735" s="62">
        <v>42110</v>
      </c>
      <c r="C1735" s="63">
        <v>0</v>
      </c>
      <c r="D1735" s="60">
        <v>228.11</v>
      </c>
      <c r="E1735" s="60">
        <f t="shared" si="29"/>
        <v>2015</v>
      </c>
    </row>
    <row r="1736" spans="2:5" x14ac:dyDescent="0.15">
      <c r="B1736" s="62">
        <v>42111</v>
      </c>
      <c r="C1736" s="63">
        <v>0</v>
      </c>
      <c r="D1736" s="60">
        <v>222.23</v>
      </c>
      <c r="E1736" s="60">
        <f t="shared" si="29"/>
        <v>2015</v>
      </c>
    </row>
    <row r="1737" spans="2:5" x14ac:dyDescent="0.15">
      <c r="B1737" s="62">
        <v>42112</v>
      </c>
      <c r="C1737" s="63">
        <v>0</v>
      </c>
      <c r="D1737" s="60">
        <v>222.84</v>
      </c>
      <c r="E1737" s="60">
        <f t="shared" si="29"/>
        <v>2015</v>
      </c>
    </row>
    <row r="1738" spans="2:5" x14ac:dyDescent="0.15">
      <c r="B1738" s="62">
        <v>42113</v>
      </c>
      <c r="C1738" s="63">
        <v>0</v>
      </c>
      <c r="D1738" s="60">
        <v>221.69</v>
      </c>
      <c r="E1738" s="60">
        <f t="shared" si="29"/>
        <v>2015</v>
      </c>
    </row>
    <row r="1739" spans="2:5" x14ac:dyDescent="0.15">
      <c r="B1739" s="62">
        <v>42114</v>
      </c>
      <c r="C1739" s="63">
        <v>0</v>
      </c>
      <c r="D1739" s="60">
        <v>224.31</v>
      </c>
      <c r="E1739" s="60">
        <f t="shared" si="29"/>
        <v>2015</v>
      </c>
    </row>
    <row r="1740" spans="2:5" x14ac:dyDescent="0.15">
      <c r="B1740" s="62">
        <v>42115</v>
      </c>
      <c r="C1740" s="63">
        <v>0</v>
      </c>
      <c r="D1740" s="60">
        <v>235.81</v>
      </c>
      <c r="E1740" s="60">
        <f t="shared" si="29"/>
        <v>2015</v>
      </c>
    </row>
    <row r="1741" spans="2:5" x14ac:dyDescent="0.15">
      <c r="B1741" s="62">
        <v>42116</v>
      </c>
      <c r="C1741" s="63">
        <v>0</v>
      </c>
      <c r="D1741" s="60">
        <v>233.92</v>
      </c>
      <c r="E1741" s="60">
        <f t="shared" si="29"/>
        <v>2015</v>
      </c>
    </row>
    <row r="1742" spans="2:5" x14ac:dyDescent="0.15">
      <c r="B1742" s="62">
        <v>42117</v>
      </c>
      <c r="C1742" s="63">
        <v>0</v>
      </c>
      <c r="D1742" s="60">
        <v>235.56</v>
      </c>
      <c r="E1742" s="60">
        <f t="shared" si="29"/>
        <v>2015</v>
      </c>
    </row>
    <row r="1743" spans="2:5" x14ac:dyDescent="0.15">
      <c r="B1743" s="62">
        <v>42118</v>
      </c>
      <c r="C1743" s="63">
        <v>0</v>
      </c>
      <c r="D1743" s="60">
        <v>230.79</v>
      </c>
      <c r="E1743" s="60">
        <f t="shared" si="29"/>
        <v>2015</v>
      </c>
    </row>
    <row r="1744" spans="2:5" x14ac:dyDescent="0.15">
      <c r="B1744" s="62">
        <v>42119</v>
      </c>
      <c r="C1744" s="63">
        <v>0</v>
      </c>
      <c r="D1744" s="60">
        <v>225.85</v>
      </c>
      <c r="E1744" s="60">
        <f t="shared" si="29"/>
        <v>2015</v>
      </c>
    </row>
    <row r="1745" spans="2:5" x14ac:dyDescent="0.15">
      <c r="B1745" s="62">
        <v>42120</v>
      </c>
      <c r="C1745" s="63">
        <v>0</v>
      </c>
      <c r="D1745" s="60">
        <v>218.81</v>
      </c>
      <c r="E1745" s="60">
        <f t="shared" si="29"/>
        <v>2015</v>
      </c>
    </row>
    <row r="1746" spans="2:5" x14ac:dyDescent="0.15">
      <c r="B1746" s="62">
        <v>42121</v>
      </c>
      <c r="C1746" s="63">
        <v>0</v>
      </c>
      <c r="D1746" s="60">
        <v>228.5</v>
      </c>
      <c r="E1746" s="60">
        <f t="shared" si="29"/>
        <v>2015</v>
      </c>
    </row>
    <row r="1747" spans="2:5" x14ac:dyDescent="0.15">
      <c r="B1747" s="62">
        <v>42122</v>
      </c>
      <c r="C1747" s="63">
        <v>0</v>
      </c>
      <c r="D1747" s="60">
        <v>225.68</v>
      </c>
      <c r="E1747" s="60">
        <f t="shared" si="29"/>
        <v>2015</v>
      </c>
    </row>
    <row r="1748" spans="2:5" x14ac:dyDescent="0.15">
      <c r="B1748" s="62">
        <v>42123</v>
      </c>
      <c r="C1748" s="63">
        <v>0</v>
      </c>
      <c r="D1748" s="60">
        <v>225.98</v>
      </c>
      <c r="E1748" s="60">
        <f t="shared" si="29"/>
        <v>2015</v>
      </c>
    </row>
    <row r="1749" spans="2:5" x14ac:dyDescent="0.15">
      <c r="B1749" s="62">
        <v>42124</v>
      </c>
      <c r="C1749" s="63">
        <v>0</v>
      </c>
      <c r="D1749" s="60">
        <v>236.57</v>
      </c>
      <c r="E1749" s="60">
        <f t="shared" si="29"/>
        <v>2015</v>
      </c>
    </row>
    <row r="1750" spans="2:5" x14ac:dyDescent="0.15">
      <c r="B1750" s="62">
        <v>42125</v>
      </c>
      <c r="C1750" s="63">
        <v>0</v>
      </c>
      <c r="D1750" s="60">
        <v>232.12</v>
      </c>
      <c r="E1750" s="60">
        <f t="shared" si="29"/>
        <v>2015</v>
      </c>
    </row>
    <row r="1751" spans="2:5" x14ac:dyDescent="0.15">
      <c r="B1751" s="62">
        <v>42126</v>
      </c>
      <c r="C1751" s="63">
        <v>0</v>
      </c>
      <c r="D1751" s="60">
        <v>234.9</v>
      </c>
      <c r="E1751" s="60">
        <f t="shared" si="29"/>
        <v>2015</v>
      </c>
    </row>
    <row r="1752" spans="2:5" x14ac:dyDescent="0.15">
      <c r="B1752" s="62">
        <v>42127</v>
      </c>
      <c r="C1752" s="63">
        <v>0</v>
      </c>
      <c r="D1752" s="60">
        <v>240.12</v>
      </c>
      <c r="E1752" s="60">
        <f t="shared" si="29"/>
        <v>2015</v>
      </c>
    </row>
    <row r="1753" spans="2:5" x14ac:dyDescent="0.15">
      <c r="B1753" s="62">
        <v>42128</v>
      </c>
      <c r="C1753" s="63">
        <v>0</v>
      </c>
      <c r="D1753" s="60">
        <v>238.77</v>
      </c>
      <c r="E1753" s="60">
        <f t="shared" si="29"/>
        <v>2015</v>
      </c>
    </row>
    <row r="1754" spans="2:5" x14ac:dyDescent="0.15">
      <c r="B1754" s="62">
        <v>42129</v>
      </c>
      <c r="C1754" s="63">
        <v>0</v>
      </c>
      <c r="D1754" s="60">
        <v>236.55</v>
      </c>
      <c r="E1754" s="60">
        <f t="shared" si="29"/>
        <v>2015</v>
      </c>
    </row>
    <row r="1755" spans="2:5" x14ac:dyDescent="0.15">
      <c r="B1755" s="62">
        <v>42130</v>
      </c>
      <c r="C1755" s="63">
        <v>0</v>
      </c>
      <c r="D1755" s="60">
        <v>230.05</v>
      </c>
      <c r="E1755" s="60">
        <f t="shared" si="29"/>
        <v>2015</v>
      </c>
    </row>
    <row r="1756" spans="2:5" x14ac:dyDescent="0.15">
      <c r="B1756" s="62">
        <v>42131</v>
      </c>
      <c r="C1756" s="63">
        <v>0</v>
      </c>
      <c r="D1756" s="60">
        <v>237.78</v>
      </c>
      <c r="E1756" s="60">
        <f t="shared" si="29"/>
        <v>2015</v>
      </c>
    </row>
    <row r="1757" spans="2:5" x14ac:dyDescent="0.15">
      <c r="B1757" s="62">
        <v>42132</v>
      </c>
      <c r="C1757" s="63">
        <v>0</v>
      </c>
      <c r="D1757" s="60">
        <v>243.39</v>
      </c>
      <c r="E1757" s="60">
        <f t="shared" si="29"/>
        <v>2015</v>
      </c>
    </row>
    <row r="1758" spans="2:5" x14ac:dyDescent="0.15">
      <c r="B1758" s="62">
        <v>42133</v>
      </c>
      <c r="C1758" s="63">
        <v>0</v>
      </c>
      <c r="D1758" s="60">
        <v>240.48</v>
      </c>
      <c r="E1758" s="60">
        <f t="shared" si="29"/>
        <v>2015</v>
      </c>
    </row>
    <row r="1759" spans="2:5" x14ac:dyDescent="0.15">
      <c r="B1759" s="62">
        <v>42134</v>
      </c>
      <c r="C1759" s="63">
        <v>0</v>
      </c>
      <c r="D1759" s="60">
        <v>239.63</v>
      </c>
      <c r="E1759" s="60">
        <f t="shared" si="29"/>
        <v>2015</v>
      </c>
    </row>
    <row r="1760" spans="2:5" x14ac:dyDescent="0.15">
      <c r="B1760" s="62">
        <v>42135</v>
      </c>
      <c r="C1760" s="63">
        <v>0</v>
      </c>
      <c r="D1760" s="60">
        <v>241.85</v>
      </c>
      <c r="E1760" s="60">
        <f t="shared" si="29"/>
        <v>2015</v>
      </c>
    </row>
    <row r="1761" spans="2:5" x14ac:dyDescent="0.15">
      <c r="B1761" s="62">
        <v>42136</v>
      </c>
      <c r="C1761" s="63">
        <v>0</v>
      </c>
      <c r="D1761" s="60">
        <v>240.99</v>
      </c>
      <c r="E1761" s="60">
        <f t="shared" si="29"/>
        <v>2015</v>
      </c>
    </row>
    <row r="1762" spans="2:5" x14ac:dyDescent="0.15">
      <c r="B1762" s="62">
        <v>42137</v>
      </c>
      <c r="C1762" s="63">
        <v>0</v>
      </c>
      <c r="D1762" s="60">
        <v>235.8</v>
      </c>
      <c r="E1762" s="60">
        <f t="shared" si="29"/>
        <v>2015</v>
      </c>
    </row>
    <row r="1763" spans="2:5" x14ac:dyDescent="0.15">
      <c r="B1763" s="62">
        <v>42138</v>
      </c>
      <c r="C1763" s="63">
        <v>0</v>
      </c>
      <c r="D1763" s="60">
        <v>236.74</v>
      </c>
      <c r="E1763" s="60">
        <f t="shared" si="29"/>
        <v>2015</v>
      </c>
    </row>
    <row r="1764" spans="2:5" x14ac:dyDescent="0.15">
      <c r="B1764" s="62">
        <v>42139</v>
      </c>
      <c r="C1764" s="63">
        <v>0</v>
      </c>
      <c r="D1764" s="60">
        <v>237.31</v>
      </c>
      <c r="E1764" s="60">
        <f t="shared" si="29"/>
        <v>2015</v>
      </c>
    </row>
    <row r="1765" spans="2:5" x14ac:dyDescent="0.15">
      <c r="B1765" s="62">
        <v>42140</v>
      </c>
      <c r="C1765" s="63">
        <v>0</v>
      </c>
      <c r="D1765" s="60">
        <v>235.73</v>
      </c>
      <c r="E1765" s="60">
        <f t="shared" si="29"/>
        <v>2015</v>
      </c>
    </row>
    <row r="1766" spans="2:5" x14ac:dyDescent="0.15">
      <c r="B1766" s="62">
        <v>42141</v>
      </c>
      <c r="C1766" s="63">
        <v>0</v>
      </c>
      <c r="D1766" s="60">
        <v>236.1</v>
      </c>
      <c r="E1766" s="60">
        <f t="shared" si="29"/>
        <v>2015</v>
      </c>
    </row>
    <row r="1767" spans="2:5" x14ac:dyDescent="0.15">
      <c r="B1767" s="62">
        <v>42142</v>
      </c>
      <c r="C1767" s="63">
        <v>0</v>
      </c>
      <c r="D1767" s="60">
        <v>232.87</v>
      </c>
      <c r="E1767" s="60">
        <f t="shared" si="29"/>
        <v>2015</v>
      </c>
    </row>
    <row r="1768" spans="2:5" x14ac:dyDescent="0.15">
      <c r="B1768" s="62">
        <v>42143</v>
      </c>
      <c r="C1768" s="63">
        <v>0</v>
      </c>
      <c r="D1768" s="60">
        <v>231.94</v>
      </c>
      <c r="E1768" s="60">
        <f t="shared" si="29"/>
        <v>2015</v>
      </c>
    </row>
    <row r="1769" spans="2:5" x14ac:dyDescent="0.15">
      <c r="B1769" s="62">
        <v>42144</v>
      </c>
      <c r="C1769" s="63">
        <v>0</v>
      </c>
      <c r="D1769" s="60">
        <v>234.25</v>
      </c>
      <c r="E1769" s="60">
        <f t="shared" si="29"/>
        <v>2015</v>
      </c>
    </row>
    <row r="1770" spans="2:5" x14ac:dyDescent="0.15">
      <c r="B1770" s="62">
        <v>42145</v>
      </c>
      <c r="C1770" s="63">
        <v>0</v>
      </c>
      <c r="D1770" s="60">
        <v>235.3</v>
      </c>
      <c r="E1770" s="60">
        <f t="shared" si="29"/>
        <v>2015</v>
      </c>
    </row>
    <row r="1771" spans="2:5" x14ac:dyDescent="0.15">
      <c r="B1771" s="62">
        <v>42146</v>
      </c>
      <c r="C1771" s="63">
        <v>0</v>
      </c>
      <c r="D1771" s="60">
        <v>240.52</v>
      </c>
      <c r="E1771" s="60">
        <f t="shared" si="29"/>
        <v>2015</v>
      </c>
    </row>
    <row r="1772" spans="2:5" x14ac:dyDescent="0.15">
      <c r="B1772" s="62">
        <v>42147</v>
      </c>
      <c r="C1772" s="63">
        <v>0</v>
      </c>
      <c r="D1772" s="60">
        <v>239.03</v>
      </c>
      <c r="E1772" s="60">
        <f t="shared" si="29"/>
        <v>2015</v>
      </c>
    </row>
    <row r="1773" spans="2:5" x14ac:dyDescent="0.15">
      <c r="B1773" s="62">
        <v>42148</v>
      </c>
      <c r="C1773" s="63">
        <v>0</v>
      </c>
      <c r="D1773" s="60">
        <v>241.19</v>
      </c>
      <c r="E1773" s="60">
        <f t="shared" si="29"/>
        <v>2015</v>
      </c>
    </row>
    <row r="1774" spans="2:5" x14ac:dyDescent="0.15">
      <c r="B1774" s="62">
        <v>42149</v>
      </c>
      <c r="C1774" s="63">
        <v>0</v>
      </c>
      <c r="D1774" s="60">
        <v>237.49</v>
      </c>
      <c r="E1774" s="60">
        <f t="shared" si="29"/>
        <v>2015</v>
      </c>
    </row>
    <row r="1775" spans="2:5" x14ac:dyDescent="0.15">
      <c r="B1775" s="62">
        <v>42150</v>
      </c>
      <c r="C1775" s="63">
        <v>0</v>
      </c>
      <c r="D1775" s="60">
        <v>237.33</v>
      </c>
      <c r="E1775" s="60">
        <f t="shared" si="29"/>
        <v>2015</v>
      </c>
    </row>
    <row r="1776" spans="2:5" x14ac:dyDescent="0.15">
      <c r="B1776" s="62">
        <v>42151</v>
      </c>
      <c r="C1776" s="63">
        <v>0</v>
      </c>
      <c r="D1776" s="60">
        <v>237.18</v>
      </c>
      <c r="E1776" s="60">
        <f t="shared" si="29"/>
        <v>2015</v>
      </c>
    </row>
    <row r="1777" spans="2:5" x14ac:dyDescent="0.15">
      <c r="B1777" s="62">
        <v>42152</v>
      </c>
      <c r="C1777" s="63">
        <v>0</v>
      </c>
      <c r="D1777" s="60">
        <v>237.47</v>
      </c>
      <c r="E1777" s="60">
        <f t="shared" si="29"/>
        <v>2015</v>
      </c>
    </row>
    <row r="1778" spans="2:5" x14ac:dyDescent="0.15">
      <c r="B1778" s="62">
        <v>42153</v>
      </c>
      <c r="C1778" s="63">
        <v>0</v>
      </c>
      <c r="D1778" s="60">
        <v>237.1</v>
      </c>
      <c r="E1778" s="60">
        <f t="shared" si="29"/>
        <v>2015</v>
      </c>
    </row>
    <row r="1779" spans="2:5" x14ac:dyDescent="0.15">
      <c r="B1779" s="62">
        <v>42154</v>
      </c>
      <c r="C1779" s="63">
        <v>0</v>
      </c>
      <c r="D1779" s="60">
        <v>233.29</v>
      </c>
      <c r="E1779" s="60">
        <f t="shared" si="29"/>
        <v>2015</v>
      </c>
    </row>
    <row r="1780" spans="2:5" x14ac:dyDescent="0.15">
      <c r="B1780" s="62">
        <v>42155</v>
      </c>
      <c r="C1780" s="63">
        <v>0</v>
      </c>
      <c r="D1780" s="60">
        <v>230</v>
      </c>
      <c r="E1780" s="60">
        <f t="shared" si="29"/>
        <v>2015</v>
      </c>
    </row>
    <row r="1781" spans="2:5" x14ac:dyDescent="0.15">
      <c r="B1781" s="62">
        <v>42156</v>
      </c>
      <c r="C1781" s="63">
        <v>0</v>
      </c>
      <c r="D1781" s="60">
        <v>223.31</v>
      </c>
      <c r="E1781" s="60">
        <f t="shared" si="29"/>
        <v>2015</v>
      </c>
    </row>
    <row r="1782" spans="2:5" x14ac:dyDescent="0.15">
      <c r="B1782" s="62">
        <v>42157</v>
      </c>
      <c r="C1782" s="63">
        <v>0</v>
      </c>
      <c r="D1782" s="60">
        <v>225.75</v>
      </c>
      <c r="E1782" s="60">
        <f t="shared" si="29"/>
        <v>2015</v>
      </c>
    </row>
    <row r="1783" spans="2:5" x14ac:dyDescent="0.15">
      <c r="B1783" s="62">
        <v>42158</v>
      </c>
      <c r="C1783" s="63">
        <v>0</v>
      </c>
      <c r="D1783" s="60">
        <v>225.65</v>
      </c>
      <c r="E1783" s="60">
        <f t="shared" si="29"/>
        <v>2015</v>
      </c>
    </row>
    <row r="1784" spans="2:5" x14ac:dyDescent="0.15">
      <c r="B1784" s="62">
        <v>42159</v>
      </c>
      <c r="C1784" s="63">
        <v>0</v>
      </c>
      <c r="D1784" s="60">
        <v>224.37</v>
      </c>
      <c r="E1784" s="60">
        <f t="shared" si="29"/>
        <v>2015</v>
      </c>
    </row>
    <row r="1785" spans="2:5" x14ac:dyDescent="0.15">
      <c r="B1785" s="62">
        <v>42160</v>
      </c>
      <c r="C1785" s="63">
        <v>0</v>
      </c>
      <c r="D1785" s="60">
        <v>225.04</v>
      </c>
      <c r="E1785" s="60">
        <f t="shared" si="29"/>
        <v>2015</v>
      </c>
    </row>
    <row r="1786" spans="2:5" x14ac:dyDescent="0.15">
      <c r="B1786" s="62">
        <v>42161</v>
      </c>
      <c r="C1786" s="63">
        <v>0</v>
      </c>
      <c r="D1786" s="60">
        <v>225.68</v>
      </c>
      <c r="E1786" s="60">
        <f t="shared" si="29"/>
        <v>2015</v>
      </c>
    </row>
    <row r="1787" spans="2:5" x14ac:dyDescent="0.15">
      <c r="B1787" s="62">
        <v>42162</v>
      </c>
      <c r="C1787" s="63">
        <v>0</v>
      </c>
      <c r="D1787" s="60">
        <v>223.39</v>
      </c>
      <c r="E1787" s="60">
        <f t="shared" si="29"/>
        <v>2015</v>
      </c>
    </row>
    <row r="1788" spans="2:5" x14ac:dyDescent="0.15">
      <c r="B1788" s="62">
        <v>42163</v>
      </c>
      <c r="C1788" s="63">
        <v>0</v>
      </c>
      <c r="D1788" s="60">
        <v>228.65</v>
      </c>
      <c r="E1788" s="60">
        <f t="shared" si="29"/>
        <v>2015</v>
      </c>
    </row>
    <row r="1789" spans="2:5" x14ac:dyDescent="0.15">
      <c r="B1789" s="62">
        <v>42164</v>
      </c>
      <c r="C1789" s="63">
        <v>0</v>
      </c>
      <c r="D1789" s="60">
        <v>229.33</v>
      </c>
      <c r="E1789" s="60">
        <f t="shared" si="29"/>
        <v>2015</v>
      </c>
    </row>
    <row r="1790" spans="2:5" x14ac:dyDescent="0.15">
      <c r="B1790" s="62">
        <v>42165</v>
      </c>
      <c r="C1790" s="63">
        <v>0</v>
      </c>
      <c r="D1790" s="60">
        <v>228.95</v>
      </c>
      <c r="E1790" s="60">
        <f t="shared" si="29"/>
        <v>2015</v>
      </c>
    </row>
    <row r="1791" spans="2:5" x14ac:dyDescent="0.15">
      <c r="B1791" s="62">
        <v>42166</v>
      </c>
      <c r="C1791" s="63">
        <v>0</v>
      </c>
      <c r="D1791" s="60">
        <v>230.02</v>
      </c>
      <c r="E1791" s="60">
        <f t="shared" si="29"/>
        <v>2015</v>
      </c>
    </row>
    <row r="1792" spans="2:5" x14ac:dyDescent="0.15">
      <c r="B1792" s="62">
        <v>42167</v>
      </c>
      <c r="C1792" s="63">
        <v>0</v>
      </c>
      <c r="D1792" s="60">
        <v>230.2</v>
      </c>
      <c r="E1792" s="60">
        <f t="shared" si="29"/>
        <v>2015</v>
      </c>
    </row>
    <row r="1793" spans="2:5" x14ac:dyDescent="0.15">
      <c r="B1793" s="62">
        <v>42168</v>
      </c>
      <c r="C1793" s="63">
        <v>0</v>
      </c>
      <c r="D1793" s="60">
        <v>232.75</v>
      </c>
      <c r="E1793" s="60">
        <f t="shared" si="29"/>
        <v>2015</v>
      </c>
    </row>
    <row r="1794" spans="2:5" x14ac:dyDescent="0.15">
      <c r="B1794" s="62">
        <v>42169</v>
      </c>
      <c r="C1794" s="63">
        <v>0</v>
      </c>
      <c r="D1794" s="60">
        <v>233.85</v>
      </c>
      <c r="E1794" s="60">
        <f t="shared" si="29"/>
        <v>2015</v>
      </c>
    </row>
    <row r="1795" spans="2:5" x14ac:dyDescent="0.15">
      <c r="B1795" s="62">
        <v>42170</v>
      </c>
      <c r="C1795" s="63">
        <v>0</v>
      </c>
      <c r="D1795" s="60">
        <v>237.31</v>
      </c>
      <c r="E1795" s="60">
        <f t="shared" ref="E1795:E1858" si="30">YEAR(B1795)</f>
        <v>2015</v>
      </c>
    </row>
    <row r="1796" spans="2:5" x14ac:dyDescent="0.15">
      <c r="B1796" s="62">
        <v>42171</v>
      </c>
      <c r="C1796" s="63">
        <v>0</v>
      </c>
      <c r="D1796" s="60">
        <v>250.9</v>
      </c>
      <c r="E1796" s="60">
        <f t="shared" si="30"/>
        <v>2015</v>
      </c>
    </row>
    <row r="1797" spans="2:5" x14ac:dyDescent="0.15">
      <c r="B1797" s="62">
        <v>42172</v>
      </c>
      <c r="C1797" s="63">
        <v>0</v>
      </c>
      <c r="D1797" s="60">
        <v>249.17</v>
      </c>
      <c r="E1797" s="60">
        <f t="shared" si="30"/>
        <v>2015</v>
      </c>
    </row>
    <row r="1798" spans="2:5" x14ac:dyDescent="0.15">
      <c r="B1798" s="62">
        <v>42173</v>
      </c>
      <c r="C1798" s="63">
        <v>0</v>
      </c>
      <c r="D1798" s="60">
        <v>248.87</v>
      </c>
      <c r="E1798" s="60">
        <f t="shared" si="30"/>
        <v>2015</v>
      </c>
    </row>
    <row r="1799" spans="2:5" x14ac:dyDescent="0.15">
      <c r="B1799" s="62">
        <v>42174</v>
      </c>
      <c r="C1799" s="63">
        <v>0</v>
      </c>
      <c r="D1799" s="60">
        <v>243.55</v>
      </c>
      <c r="E1799" s="60">
        <f t="shared" si="30"/>
        <v>2015</v>
      </c>
    </row>
    <row r="1800" spans="2:5" x14ac:dyDescent="0.15">
      <c r="B1800" s="62">
        <v>42175</v>
      </c>
      <c r="C1800" s="63">
        <v>0</v>
      </c>
      <c r="D1800" s="60">
        <v>245.26</v>
      </c>
      <c r="E1800" s="60">
        <f t="shared" si="30"/>
        <v>2015</v>
      </c>
    </row>
    <row r="1801" spans="2:5" x14ac:dyDescent="0.15">
      <c r="B1801" s="62">
        <v>42176</v>
      </c>
      <c r="C1801" s="63">
        <v>0</v>
      </c>
      <c r="D1801" s="60">
        <v>244.01</v>
      </c>
      <c r="E1801" s="60">
        <f t="shared" si="30"/>
        <v>2015</v>
      </c>
    </row>
    <row r="1802" spans="2:5" x14ac:dyDescent="0.15">
      <c r="B1802" s="62">
        <v>42177</v>
      </c>
      <c r="C1802" s="63">
        <v>0</v>
      </c>
      <c r="D1802" s="60">
        <v>246.77</v>
      </c>
      <c r="E1802" s="60">
        <f t="shared" si="30"/>
        <v>2015</v>
      </c>
    </row>
    <row r="1803" spans="2:5" x14ac:dyDescent="0.15">
      <c r="B1803" s="62">
        <v>42178</v>
      </c>
      <c r="C1803" s="63">
        <v>0</v>
      </c>
      <c r="D1803" s="60">
        <v>243.99</v>
      </c>
      <c r="E1803" s="60">
        <f t="shared" si="30"/>
        <v>2015</v>
      </c>
    </row>
    <row r="1804" spans="2:5" x14ac:dyDescent="0.15">
      <c r="B1804" s="62">
        <v>42179</v>
      </c>
      <c r="C1804" s="63">
        <v>0</v>
      </c>
      <c r="D1804" s="60">
        <v>240.22</v>
      </c>
      <c r="E1804" s="60">
        <f t="shared" si="30"/>
        <v>2015</v>
      </c>
    </row>
    <row r="1805" spans="2:5" x14ac:dyDescent="0.15">
      <c r="B1805" s="62">
        <v>42180</v>
      </c>
      <c r="C1805" s="63">
        <v>0</v>
      </c>
      <c r="D1805" s="60">
        <v>242.42</v>
      </c>
      <c r="E1805" s="60">
        <f t="shared" si="30"/>
        <v>2015</v>
      </c>
    </row>
    <row r="1806" spans="2:5" x14ac:dyDescent="0.15">
      <c r="B1806" s="62">
        <v>42181</v>
      </c>
      <c r="C1806" s="63">
        <v>0</v>
      </c>
      <c r="D1806" s="60">
        <v>242.64</v>
      </c>
      <c r="E1806" s="60">
        <f t="shared" si="30"/>
        <v>2015</v>
      </c>
    </row>
    <row r="1807" spans="2:5" x14ac:dyDescent="0.15">
      <c r="B1807" s="62">
        <v>42182</v>
      </c>
      <c r="C1807" s="63">
        <v>0</v>
      </c>
      <c r="D1807" s="60">
        <v>250.71</v>
      </c>
      <c r="E1807" s="60">
        <f t="shared" si="30"/>
        <v>2015</v>
      </c>
    </row>
    <row r="1808" spans="2:5" x14ac:dyDescent="0.15">
      <c r="B1808" s="62">
        <v>42183</v>
      </c>
      <c r="C1808" s="63">
        <v>0</v>
      </c>
      <c r="D1808" s="60">
        <v>248.07</v>
      </c>
      <c r="E1808" s="60">
        <f t="shared" si="30"/>
        <v>2015</v>
      </c>
    </row>
    <row r="1809" spans="2:5" x14ac:dyDescent="0.15">
      <c r="B1809" s="62">
        <v>42184</v>
      </c>
      <c r="C1809" s="63">
        <v>0</v>
      </c>
      <c r="D1809" s="60">
        <v>256.49</v>
      </c>
      <c r="E1809" s="60">
        <f t="shared" si="30"/>
        <v>2015</v>
      </c>
    </row>
    <row r="1810" spans="2:5" x14ac:dyDescent="0.15">
      <c r="B1810" s="62">
        <v>42185</v>
      </c>
      <c r="C1810" s="63">
        <v>0</v>
      </c>
      <c r="D1810" s="60">
        <v>262.48</v>
      </c>
      <c r="E1810" s="60">
        <f t="shared" si="30"/>
        <v>2015</v>
      </c>
    </row>
    <row r="1811" spans="2:5" x14ac:dyDescent="0.15">
      <c r="B1811" s="62">
        <v>42186</v>
      </c>
      <c r="C1811" s="63">
        <v>0</v>
      </c>
      <c r="D1811" s="60">
        <v>257.66000000000003</v>
      </c>
      <c r="E1811" s="60">
        <f t="shared" si="30"/>
        <v>2015</v>
      </c>
    </row>
    <row r="1812" spans="2:5" x14ac:dyDescent="0.15">
      <c r="B1812" s="62">
        <v>42187</v>
      </c>
      <c r="C1812" s="63">
        <v>0</v>
      </c>
      <c r="D1812" s="60">
        <v>254.35</v>
      </c>
      <c r="E1812" s="60">
        <f t="shared" si="30"/>
        <v>2015</v>
      </c>
    </row>
    <row r="1813" spans="2:5" x14ac:dyDescent="0.15">
      <c r="B1813" s="62">
        <v>42188</v>
      </c>
      <c r="C1813" s="63">
        <v>0</v>
      </c>
      <c r="D1813" s="60">
        <v>255.6</v>
      </c>
      <c r="E1813" s="60">
        <f t="shared" si="30"/>
        <v>2015</v>
      </c>
    </row>
    <row r="1814" spans="2:5" x14ac:dyDescent="0.15">
      <c r="B1814" s="62">
        <v>42189</v>
      </c>
      <c r="C1814" s="63">
        <v>0</v>
      </c>
      <c r="D1814" s="60">
        <v>260.35000000000002</v>
      </c>
      <c r="E1814" s="60">
        <f t="shared" si="30"/>
        <v>2015</v>
      </c>
    </row>
    <row r="1815" spans="2:5" x14ac:dyDescent="0.15">
      <c r="B1815" s="62">
        <v>42190</v>
      </c>
      <c r="C1815" s="63">
        <v>0</v>
      </c>
      <c r="D1815" s="60">
        <v>271.02</v>
      </c>
      <c r="E1815" s="60">
        <f t="shared" si="30"/>
        <v>2015</v>
      </c>
    </row>
    <row r="1816" spans="2:5" x14ac:dyDescent="0.15">
      <c r="B1816" s="62">
        <v>42191</v>
      </c>
      <c r="C1816" s="63">
        <v>0</v>
      </c>
      <c r="D1816" s="60">
        <v>268.49</v>
      </c>
      <c r="E1816" s="60">
        <f t="shared" si="30"/>
        <v>2015</v>
      </c>
    </row>
    <row r="1817" spans="2:5" x14ac:dyDescent="0.15">
      <c r="B1817" s="62">
        <v>42192</v>
      </c>
      <c r="C1817" s="63">
        <v>0</v>
      </c>
      <c r="D1817" s="60">
        <v>264.95999999999998</v>
      </c>
      <c r="E1817" s="60">
        <f t="shared" si="30"/>
        <v>2015</v>
      </c>
    </row>
    <row r="1818" spans="2:5" x14ac:dyDescent="0.15">
      <c r="B1818" s="62">
        <v>42193</v>
      </c>
      <c r="C1818" s="63">
        <v>0</v>
      </c>
      <c r="D1818" s="60">
        <v>269.64999999999998</v>
      </c>
      <c r="E1818" s="60">
        <f t="shared" si="30"/>
        <v>2015</v>
      </c>
    </row>
    <row r="1819" spans="2:5" x14ac:dyDescent="0.15">
      <c r="B1819" s="62">
        <v>42194</v>
      </c>
      <c r="C1819" s="63">
        <v>0</v>
      </c>
      <c r="D1819" s="60">
        <v>268.11</v>
      </c>
      <c r="E1819" s="60">
        <f t="shared" si="30"/>
        <v>2015</v>
      </c>
    </row>
    <row r="1820" spans="2:5" x14ac:dyDescent="0.15">
      <c r="B1820" s="62">
        <v>42195</v>
      </c>
      <c r="C1820" s="63">
        <v>0</v>
      </c>
      <c r="D1820" s="60">
        <v>283.88</v>
      </c>
      <c r="E1820" s="60">
        <f t="shared" si="30"/>
        <v>2015</v>
      </c>
    </row>
    <row r="1821" spans="2:5" x14ac:dyDescent="0.15">
      <c r="B1821" s="62">
        <v>42196</v>
      </c>
      <c r="C1821" s="63">
        <v>0</v>
      </c>
      <c r="D1821" s="60">
        <v>291.69</v>
      </c>
      <c r="E1821" s="60">
        <f t="shared" si="30"/>
        <v>2015</v>
      </c>
    </row>
    <row r="1822" spans="2:5" x14ac:dyDescent="0.15">
      <c r="B1822" s="62">
        <v>42197</v>
      </c>
      <c r="C1822" s="63">
        <v>0</v>
      </c>
      <c r="D1822" s="60">
        <v>309.98</v>
      </c>
      <c r="E1822" s="60">
        <f t="shared" si="30"/>
        <v>2015</v>
      </c>
    </row>
    <row r="1823" spans="2:5" x14ac:dyDescent="0.15">
      <c r="B1823" s="62">
        <v>42198</v>
      </c>
      <c r="C1823" s="63">
        <v>0</v>
      </c>
      <c r="D1823" s="60">
        <v>290.88</v>
      </c>
      <c r="E1823" s="60">
        <f t="shared" si="30"/>
        <v>2015</v>
      </c>
    </row>
    <row r="1824" spans="2:5" x14ac:dyDescent="0.15">
      <c r="B1824" s="62">
        <v>42199</v>
      </c>
      <c r="C1824" s="63">
        <v>0</v>
      </c>
      <c r="D1824" s="60">
        <v>286.19</v>
      </c>
      <c r="E1824" s="60">
        <f t="shared" si="30"/>
        <v>2015</v>
      </c>
    </row>
    <row r="1825" spans="2:5" x14ac:dyDescent="0.15">
      <c r="B1825" s="62">
        <v>42200</v>
      </c>
      <c r="C1825" s="63">
        <v>0</v>
      </c>
      <c r="D1825" s="60">
        <v>283.82</v>
      </c>
      <c r="E1825" s="60">
        <f t="shared" si="30"/>
        <v>2015</v>
      </c>
    </row>
    <row r="1826" spans="2:5" x14ac:dyDescent="0.15">
      <c r="B1826" s="62">
        <v>42201</v>
      </c>
      <c r="C1826" s="63">
        <v>0</v>
      </c>
      <c r="D1826" s="60">
        <v>277.83</v>
      </c>
      <c r="E1826" s="60">
        <f t="shared" si="30"/>
        <v>2015</v>
      </c>
    </row>
    <row r="1827" spans="2:5" x14ac:dyDescent="0.15">
      <c r="B1827" s="62">
        <v>42202</v>
      </c>
      <c r="C1827" s="63">
        <v>0</v>
      </c>
      <c r="D1827" s="60">
        <v>278.49</v>
      </c>
      <c r="E1827" s="60">
        <f t="shared" si="30"/>
        <v>2015</v>
      </c>
    </row>
    <row r="1828" spans="2:5" x14ac:dyDescent="0.15">
      <c r="B1828" s="62">
        <v>42203</v>
      </c>
      <c r="C1828" s="63">
        <v>0</v>
      </c>
      <c r="D1828" s="60">
        <v>274.49</v>
      </c>
      <c r="E1828" s="60">
        <f t="shared" si="30"/>
        <v>2015</v>
      </c>
    </row>
    <row r="1829" spans="2:5" x14ac:dyDescent="0.15">
      <c r="B1829" s="62">
        <v>42204</v>
      </c>
      <c r="C1829" s="63">
        <v>0</v>
      </c>
      <c r="D1829" s="60">
        <v>272.49</v>
      </c>
      <c r="E1829" s="60">
        <f t="shared" si="30"/>
        <v>2015</v>
      </c>
    </row>
    <row r="1830" spans="2:5" x14ac:dyDescent="0.15">
      <c r="B1830" s="62">
        <v>42205</v>
      </c>
      <c r="C1830" s="63">
        <v>0</v>
      </c>
      <c r="D1830" s="60">
        <v>278.41000000000003</v>
      </c>
      <c r="E1830" s="60">
        <f t="shared" si="30"/>
        <v>2015</v>
      </c>
    </row>
    <row r="1831" spans="2:5" x14ac:dyDescent="0.15">
      <c r="B1831" s="62">
        <v>42206</v>
      </c>
      <c r="C1831" s="63">
        <v>0</v>
      </c>
      <c r="D1831" s="60">
        <v>275.10000000000002</v>
      </c>
      <c r="E1831" s="60">
        <f t="shared" si="30"/>
        <v>2015</v>
      </c>
    </row>
    <row r="1832" spans="2:5" x14ac:dyDescent="0.15">
      <c r="B1832" s="62">
        <v>42207</v>
      </c>
      <c r="C1832" s="63">
        <v>0</v>
      </c>
      <c r="D1832" s="60">
        <v>276.62</v>
      </c>
      <c r="E1832" s="60">
        <f t="shared" si="30"/>
        <v>2015</v>
      </c>
    </row>
    <row r="1833" spans="2:5" x14ac:dyDescent="0.15">
      <c r="B1833" s="62">
        <v>42208</v>
      </c>
      <c r="C1833" s="63">
        <v>0</v>
      </c>
      <c r="D1833" s="60">
        <v>275.63</v>
      </c>
      <c r="E1833" s="60">
        <f t="shared" si="30"/>
        <v>2015</v>
      </c>
    </row>
    <row r="1834" spans="2:5" x14ac:dyDescent="0.15">
      <c r="B1834" s="62">
        <v>42209</v>
      </c>
      <c r="C1834" s="63">
        <v>0</v>
      </c>
      <c r="D1834" s="60">
        <v>287.97000000000003</v>
      </c>
      <c r="E1834" s="60">
        <f t="shared" si="30"/>
        <v>2015</v>
      </c>
    </row>
    <row r="1835" spans="2:5" x14ac:dyDescent="0.15">
      <c r="B1835" s="62">
        <v>42210</v>
      </c>
      <c r="C1835" s="63">
        <v>0</v>
      </c>
      <c r="D1835" s="60">
        <v>288.13</v>
      </c>
      <c r="E1835" s="60">
        <f t="shared" si="30"/>
        <v>2015</v>
      </c>
    </row>
    <row r="1836" spans="2:5" x14ac:dyDescent="0.15">
      <c r="B1836" s="62">
        <v>42211</v>
      </c>
      <c r="C1836" s="63">
        <v>0</v>
      </c>
      <c r="D1836" s="60">
        <v>291.64</v>
      </c>
      <c r="E1836" s="60">
        <f t="shared" si="30"/>
        <v>2015</v>
      </c>
    </row>
    <row r="1837" spans="2:5" x14ac:dyDescent="0.15">
      <c r="B1837" s="62">
        <v>42212</v>
      </c>
      <c r="C1837" s="63">
        <v>0</v>
      </c>
      <c r="D1837" s="60">
        <v>292.73</v>
      </c>
      <c r="E1837" s="60">
        <f t="shared" si="30"/>
        <v>2015</v>
      </c>
    </row>
    <row r="1838" spans="2:5" x14ac:dyDescent="0.15">
      <c r="B1838" s="62">
        <v>42213</v>
      </c>
      <c r="C1838" s="63">
        <v>0</v>
      </c>
      <c r="D1838" s="60">
        <v>293.79000000000002</v>
      </c>
      <c r="E1838" s="60">
        <f t="shared" si="30"/>
        <v>2015</v>
      </c>
    </row>
    <row r="1839" spans="2:5" x14ac:dyDescent="0.15">
      <c r="B1839" s="62">
        <v>42214</v>
      </c>
      <c r="C1839" s="63">
        <v>0</v>
      </c>
      <c r="D1839" s="60">
        <v>288.77</v>
      </c>
      <c r="E1839" s="60">
        <f t="shared" si="30"/>
        <v>2015</v>
      </c>
    </row>
    <row r="1840" spans="2:5" x14ac:dyDescent="0.15">
      <c r="B1840" s="62">
        <v>42215</v>
      </c>
      <c r="C1840" s="63">
        <v>0</v>
      </c>
      <c r="D1840" s="60">
        <v>287.29000000000002</v>
      </c>
      <c r="E1840" s="60">
        <f t="shared" si="30"/>
        <v>2015</v>
      </c>
    </row>
    <row r="1841" spans="2:5" x14ac:dyDescent="0.15">
      <c r="B1841" s="62">
        <v>42216</v>
      </c>
      <c r="C1841" s="63">
        <v>0</v>
      </c>
      <c r="D1841" s="60">
        <v>283.94</v>
      </c>
      <c r="E1841" s="60">
        <f t="shared" si="30"/>
        <v>2015</v>
      </c>
    </row>
    <row r="1842" spans="2:5" x14ac:dyDescent="0.15">
      <c r="B1842" s="62">
        <v>42217</v>
      </c>
      <c r="C1842" s="63">
        <v>0</v>
      </c>
      <c r="D1842" s="60">
        <v>280.04000000000002</v>
      </c>
      <c r="E1842" s="60">
        <f t="shared" si="30"/>
        <v>2015</v>
      </c>
    </row>
    <row r="1843" spans="2:5" x14ac:dyDescent="0.15">
      <c r="B1843" s="62">
        <v>42218</v>
      </c>
      <c r="C1843" s="63">
        <v>0</v>
      </c>
      <c r="D1843" s="60">
        <v>281.64999999999998</v>
      </c>
      <c r="E1843" s="60">
        <f t="shared" si="30"/>
        <v>2015</v>
      </c>
    </row>
    <row r="1844" spans="2:5" x14ac:dyDescent="0.15">
      <c r="B1844" s="62">
        <v>42219</v>
      </c>
      <c r="C1844" s="63">
        <v>0</v>
      </c>
      <c r="D1844" s="60">
        <v>280.48</v>
      </c>
      <c r="E1844" s="60">
        <f t="shared" si="30"/>
        <v>2015</v>
      </c>
    </row>
    <row r="1845" spans="2:5" x14ac:dyDescent="0.15">
      <c r="B1845" s="62">
        <v>42220</v>
      </c>
      <c r="C1845" s="63">
        <v>0</v>
      </c>
      <c r="D1845" s="60">
        <v>284.5</v>
      </c>
      <c r="E1845" s="60">
        <f t="shared" si="30"/>
        <v>2015</v>
      </c>
    </row>
    <row r="1846" spans="2:5" x14ac:dyDescent="0.15">
      <c r="B1846" s="62">
        <v>42221</v>
      </c>
      <c r="C1846" s="63">
        <v>0</v>
      </c>
      <c r="D1846" s="60">
        <v>281.38</v>
      </c>
      <c r="E1846" s="60">
        <f t="shared" si="30"/>
        <v>2015</v>
      </c>
    </row>
    <row r="1847" spans="2:5" x14ac:dyDescent="0.15">
      <c r="B1847" s="62">
        <v>42222</v>
      </c>
      <c r="C1847" s="63">
        <v>0</v>
      </c>
      <c r="D1847" s="60">
        <v>278.25</v>
      </c>
      <c r="E1847" s="60">
        <f t="shared" si="30"/>
        <v>2015</v>
      </c>
    </row>
    <row r="1848" spans="2:5" x14ac:dyDescent="0.15">
      <c r="B1848" s="62">
        <v>42223</v>
      </c>
      <c r="C1848" s="63">
        <v>0</v>
      </c>
      <c r="D1848" s="60">
        <v>279.02999999999997</v>
      </c>
      <c r="E1848" s="60">
        <f t="shared" si="30"/>
        <v>2015</v>
      </c>
    </row>
    <row r="1849" spans="2:5" x14ac:dyDescent="0.15">
      <c r="B1849" s="62">
        <v>42224</v>
      </c>
      <c r="C1849" s="63">
        <v>0</v>
      </c>
      <c r="D1849" s="60">
        <v>260.2</v>
      </c>
      <c r="E1849" s="60">
        <f t="shared" si="30"/>
        <v>2015</v>
      </c>
    </row>
    <row r="1850" spans="2:5" x14ac:dyDescent="0.15">
      <c r="B1850" s="62">
        <v>42225</v>
      </c>
      <c r="C1850" s="63">
        <v>0</v>
      </c>
      <c r="D1850" s="60">
        <v>264.44</v>
      </c>
      <c r="E1850" s="60">
        <f t="shared" si="30"/>
        <v>2015</v>
      </c>
    </row>
    <row r="1851" spans="2:5" x14ac:dyDescent="0.15">
      <c r="B1851" s="62">
        <v>42226</v>
      </c>
      <c r="C1851" s="63">
        <v>0</v>
      </c>
      <c r="D1851" s="60">
        <v>263.76</v>
      </c>
      <c r="E1851" s="60">
        <f t="shared" si="30"/>
        <v>2015</v>
      </c>
    </row>
    <row r="1852" spans="2:5" x14ac:dyDescent="0.15">
      <c r="B1852" s="62">
        <v>42227</v>
      </c>
      <c r="C1852" s="63">
        <v>0</v>
      </c>
      <c r="D1852" s="60">
        <v>270.92</v>
      </c>
      <c r="E1852" s="60">
        <f t="shared" si="30"/>
        <v>2015</v>
      </c>
    </row>
    <row r="1853" spans="2:5" x14ac:dyDescent="0.15">
      <c r="B1853" s="62">
        <v>42228</v>
      </c>
      <c r="C1853" s="63">
        <v>0</v>
      </c>
      <c r="D1853" s="60">
        <v>265.64</v>
      </c>
      <c r="E1853" s="60">
        <f t="shared" si="30"/>
        <v>2015</v>
      </c>
    </row>
    <row r="1854" spans="2:5" x14ac:dyDescent="0.15">
      <c r="B1854" s="62">
        <v>42229</v>
      </c>
      <c r="C1854" s="63">
        <v>0</v>
      </c>
      <c r="D1854" s="60">
        <v>263.33999999999997</v>
      </c>
      <c r="E1854" s="60">
        <f t="shared" si="30"/>
        <v>2015</v>
      </c>
    </row>
    <row r="1855" spans="2:5" x14ac:dyDescent="0.15">
      <c r="B1855" s="62">
        <v>42230</v>
      </c>
      <c r="C1855" s="63">
        <v>0</v>
      </c>
      <c r="D1855" s="60">
        <v>264.87</v>
      </c>
      <c r="E1855" s="60">
        <f t="shared" si="30"/>
        <v>2015</v>
      </c>
    </row>
    <row r="1856" spans="2:5" x14ac:dyDescent="0.15">
      <c r="B1856" s="62">
        <v>42231</v>
      </c>
      <c r="C1856" s="63">
        <v>0</v>
      </c>
      <c r="D1856" s="60">
        <v>260.73</v>
      </c>
      <c r="E1856" s="60">
        <f t="shared" si="30"/>
        <v>2015</v>
      </c>
    </row>
    <row r="1857" spans="2:5" x14ac:dyDescent="0.15">
      <c r="B1857" s="62">
        <v>42232</v>
      </c>
      <c r="C1857" s="63">
        <v>0</v>
      </c>
      <c r="D1857" s="60">
        <v>257.67</v>
      </c>
      <c r="E1857" s="60">
        <f t="shared" si="30"/>
        <v>2015</v>
      </c>
    </row>
    <row r="1858" spans="2:5" x14ac:dyDescent="0.15">
      <c r="B1858" s="62">
        <v>42233</v>
      </c>
      <c r="C1858" s="63">
        <v>0</v>
      </c>
      <c r="D1858" s="60">
        <v>256.98</v>
      </c>
      <c r="E1858" s="60">
        <f t="shared" si="30"/>
        <v>2015</v>
      </c>
    </row>
    <row r="1859" spans="2:5" x14ac:dyDescent="0.15">
      <c r="B1859" s="62">
        <v>42234</v>
      </c>
      <c r="C1859" s="63">
        <v>0</v>
      </c>
      <c r="D1859" s="60">
        <v>219</v>
      </c>
      <c r="E1859" s="60">
        <f t="shared" ref="E1859:E1922" si="31">YEAR(B1859)</f>
        <v>2015</v>
      </c>
    </row>
    <row r="1860" spans="2:5" x14ac:dyDescent="0.15">
      <c r="B1860" s="62">
        <v>42235</v>
      </c>
      <c r="C1860" s="63">
        <v>0</v>
      </c>
      <c r="D1860" s="60">
        <v>225.39</v>
      </c>
      <c r="E1860" s="60">
        <f t="shared" si="31"/>
        <v>2015</v>
      </c>
    </row>
    <row r="1861" spans="2:5" x14ac:dyDescent="0.15">
      <c r="B1861" s="62">
        <v>42236</v>
      </c>
      <c r="C1861" s="63">
        <v>0</v>
      </c>
      <c r="D1861" s="60">
        <v>234.69</v>
      </c>
      <c r="E1861" s="60">
        <f t="shared" si="31"/>
        <v>2015</v>
      </c>
    </row>
    <row r="1862" spans="2:5" x14ac:dyDescent="0.15">
      <c r="B1862" s="62">
        <v>42237</v>
      </c>
      <c r="C1862" s="63">
        <v>0</v>
      </c>
      <c r="D1862" s="60">
        <v>231.94</v>
      </c>
      <c r="E1862" s="60">
        <f t="shared" si="31"/>
        <v>2015</v>
      </c>
    </row>
    <row r="1863" spans="2:5" x14ac:dyDescent="0.15">
      <c r="B1863" s="62">
        <v>42238</v>
      </c>
      <c r="C1863" s="63">
        <v>0</v>
      </c>
      <c r="D1863" s="60">
        <v>229.74</v>
      </c>
      <c r="E1863" s="60">
        <f t="shared" si="31"/>
        <v>2015</v>
      </c>
    </row>
    <row r="1864" spans="2:5" x14ac:dyDescent="0.15">
      <c r="B1864" s="62">
        <v>42239</v>
      </c>
      <c r="C1864" s="63">
        <v>0</v>
      </c>
      <c r="D1864" s="60">
        <v>227.59</v>
      </c>
      <c r="E1864" s="60">
        <f t="shared" si="31"/>
        <v>2015</v>
      </c>
    </row>
    <row r="1865" spans="2:5" x14ac:dyDescent="0.15">
      <c r="B1865" s="62">
        <v>42240</v>
      </c>
      <c r="C1865" s="63">
        <v>0</v>
      </c>
      <c r="D1865" s="60">
        <v>209.13</v>
      </c>
      <c r="E1865" s="60">
        <f t="shared" si="31"/>
        <v>2015</v>
      </c>
    </row>
    <row r="1866" spans="2:5" x14ac:dyDescent="0.15">
      <c r="B1866" s="62">
        <v>42241</v>
      </c>
      <c r="C1866" s="63">
        <v>0</v>
      </c>
      <c r="D1866" s="60">
        <v>221.71</v>
      </c>
      <c r="E1866" s="60">
        <f t="shared" si="31"/>
        <v>2015</v>
      </c>
    </row>
    <row r="1867" spans="2:5" x14ac:dyDescent="0.15">
      <c r="B1867" s="62">
        <v>42242</v>
      </c>
      <c r="C1867" s="63">
        <v>0</v>
      </c>
      <c r="D1867" s="60">
        <v>225.38</v>
      </c>
      <c r="E1867" s="60">
        <f t="shared" si="31"/>
        <v>2015</v>
      </c>
    </row>
    <row r="1868" spans="2:5" x14ac:dyDescent="0.15">
      <c r="B1868" s="62">
        <v>42243</v>
      </c>
      <c r="C1868" s="63">
        <v>0</v>
      </c>
      <c r="D1868" s="60">
        <v>224.26</v>
      </c>
      <c r="E1868" s="60">
        <f t="shared" si="31"/>
        <v>2015</v>
      </c>
    </row>
    <row r="1869" spans="2:5" x14ac:dyDescent="0.15">
      <c r="B1869" s="62">
        <v>42244</v>
      </c>
      <c r="C1869" s="63">
        <v>0</v>
      </c>
      <c r="D1869" s="60">
        <v>230.98</v>
      </c>
      <c r="E1869" s="60">
        <f t="shared" si="31"/>
        <v>2015</v>
      </c>
    </row>
    <row r="1870" spans="2:5" x14ac:dyDescent="0.15">
      <c r="B1870" s="62">
        <v>42245</v>
      </c>
      <c r="C1870" s="63">
        <v>0</v>
      </c>
      <c r="D1870" s="60">
        <v>229.76</v>
      </c>
      <c r="E1870" s="60">
        <f t="shared" si="31"/>
        <v>2015</v>
      </c>
    </row>
    <row r="1871" spans="2:5" x14ac:dyDescent="0.15">
      <c r="B1871" s="62">
        <v>42246</v>
      </c>
      <c r="C1871" s="63">
        <v>0</v>
      </c>
      <c r="D1871" s="60">
        <v>228.61</v>
      </c>
      <c r="E1871" s="60">
        <f t="shared" si="31"/>
        <v>2015</v>
      </c>
    </row>
    <row r="1872" spans="2:5" x14ac:dyDescent="0.15">
      <c r="B1872" s="62">
        <v>42247</v>
      </c>
      <c r="C1872" s="63">
        <v>0</v>
      </c>
      <c r="D1872" s="60">
        <v>230.02</v>
      </c>
      <c r="E1872" s="60">
        <f t="shared" si="31"/>
        <v>2015</v>
      </c>
    </row>
    <row r="1873" spans="2:5" x14ac:dyDescent="0.15">
      <c r="B1873" s="62">
        <v>42248</v>
      </c>
      <c r="C1873" s="63">
        <v>0</v>
      </c>
      <c r="D1873" s="60">
        <v>227.35</v>
      </c>
      <c r="E1873" s="60">
        <f t="shared" si="31"/>
        <v>2015</v>
      </c>
    </row>
    <row r="1874" spans="2:5" x14ac:dyDescent="0.15">
      <c r="B1874" s="62">
        <v>42249</v>
      </c>
      <c r="C1874" s="63">
        <v>0</v>
      </c>
      <c r="D1874" s="60">
        <v>228.86</v>
      </c>
      <c r="E1874" s="60">
        <f t="shared" si="31"/>
        <v>2015</v>
      </c>
    </row>
    <row r="1875" spans="2:5" x14ac:dyDescent="0.15">
      <c r="B1875" s="62">
        <v>42250</v>
      </c>
      <c r="C1875" s="63">
        <v>0</v>
      </c>
      <c r="D1875" s="60">
        <v>226.76</v>
      </c>
      <c r="E1875" s="60">
        <f t="shared" si="31"/>
        <v>2015</v>
      </c>
    </row>
    <row r="1876" spans="2:5" x14ac:dyDescent="0.15">
      <c r="B1876" s="62">
        <v>42251</v>
      </c>
      <c r="C1876" s="63">
        <v>0</v>
      </c>
      <c r="D1876" s="60">
        <v>230.09</v>
      </c>
      <c r="E1876" s="60">
        <f t="shared" si="31"/>
        <v>2015</v>
      </c>
    </row>
    <row r="1877" spans="2:5" x14ac:dyDescent="0.15">
      <c r="B1877" s="62">
        <v>42252</v>
      </c>
      <c r="C1877" s="63">
        <v>0</v>
      </c>
      <c r="D1877" s="60">
        <v>234.68</v>
      </c>
      <c r="E1877" s="60">
        <f t="shared" si="31"/>
        <v>2015</v>
      </c>
    </row>
    <row r="1878" spans="2:5" x14ac:dyDescent="0.15">
      <c r="B1878" s="62">
        <v>42253</v>
      </c>
      <c r="C1878" s="63">
        <v>0</v>
      </c>
      <c r="D1878" s="60">
        <v>239.44</v>
      </c>
      <c r="E1878" s="60">
        <f t="shared" si="31"/>
        <v>2015</v>
      </c>
    </row>
    <row r="1879" spans="2:5" x14ac:dyDescent="0.15">
      <c r="B1879" s="62">
        <v>42254</v>
      </c>
      <c r="C1879" s="63">
        <v>0</v>
      </c>
      <c r="D1879" s="60">
        <v>240.02</v>
      </c>
      <c r="E1879" s="60">
        <f t="shared" si="31"/>
        <v>2015</v>
      </c>
    </row>
    <row r="1880" spans="2:5" x14ac:dyDescent="0.15">
      <c r="B1880" s="62">
        <v>42255</v>
      </c>
      <c r="C1880" s="63">
        <v>0</v>
      </c>
      <c r="D1880" s="60">
        <v>243.55</v>
      </c>
      <c r="E1880" s="60">
        <f t="shared" si="31"/>
        <v>2015</v>
      </c>
    </row>
    <row r="1881" spans="2:5" x14ac:dyDescent="0.15">
      <c r="B1881" s="62">
        <v>42256</v>
      </c>
      <c r="C1881" s="63">
        <v>0</v>
      </c>
      <c r="D1881" s="60">
        <v>238.29</v>
      </c>
      <c r="E1881" s="60">
        <f t="shared" si="31"/>
        <v>2015</v>
      </c>
    </row>
    <row r="1882" spans="2:5" x14ac:dyDescent="0.15">
      <c r="B1882" s="62">
        <v>42257</v>
      </c>
      <c r="C1882" s="63">
        <v>0</v>
      </c>
      <c r="D1882" s="60">
        <v>238.59</v>
      </c>
      <c r="E1882" s="60">
        <f t="shared" si="31"/>
        <v>2015</v>
      </c>
    </row>
    <row r="1883" spans="2:5" x14ac:dyDescent="0.15">
      <c r="B1883" s="62">
        <v>42258</v>
      </c>
      <c r="C1883" s="63">
        <v>0</v>
      </c>
      <c r="D1883" s="60">
        <v>240.08</v>
      </c>
      <c r="E1883" s="60">
        <f t="shared" si="31"/>
        <v>2015</v>
      </c>
    </row>
    <row r="1884" spans="2:5" x14ac:dyDescent="0.15">
      <c r="B1884" s="62">
        <v>42259</v>
      </c>
      <c r="C1884" s="63">
        <v>0</v>
      </c>
      <c r="D1884" s="60">
        <v>234.82</v>
      </c>
      <c r="E1884" s="60">
        <f t="shared" si="31"/>
        <v>2015</v>
      </c>
    </row>
    <row r="1885" spans="2:5" x14ac:dyDescent="0.15">
      <c r="B1885" s="62">
        <v>42260</v>
      </c>
      <c r="C1885" s="63">
        <v>0</v>
      </c>
      <c r="D1885" s="60">
        <v>230.33</v>
      </c>
      <c r="E1885" s="60">
        <f t="shared" si="31"/>
        <v>2015</v>
      </c>
    </row>
    <row r="1886" spans="2:5" x14ac:dyDescent="0.15">
      <c r="B1886" s="62">
        <v>42261</v>
      </c>
      <c r="C1886" s="63">
        <v>0</v>
      </c>
      <c r="D1886" s="60">
        <v>230.24</v>
      </c>
      <c r="E1886" s="60">
        <f t="shared" si="31"/>
        <v>2015</v>
      </c>
    </row>
    <row r="1887" spans="2:5" x14ac:dyDescent="0.15">
      <c r="B1887" s="62">
        <v>42262</v>
      </c>
      <c r="C1887" s="63">
        <v>0</v>
      </c>
      <c r="D1887" s="60">
        <v>229.92</v>
      </c>
      <c r="E1887" s="60">
        <f t="shared" si="31"/>
        <v>2015</v>
      </c>
    </row>
    <row r="1888" spans="2:5" x14ac:dyDescent="0.15">
      <c r="B1888" s="62">
        <v>42263</v>
      </c>
      <c r="C1888" s="63">
        <v>0</v>
      </c>
      <c r="D1888" s="60">
        <v>228.8</v>
      </c>
      <c r="E1888" s="60">
        <f t="shared" si="31"/>
        <v>2015</v>
      </c>
    </row>
    <row r="1889" spans="2:5" x14ac:dyDescent="0.15">
      <c r="B1889" s="62">
        <v>42264</v>
      </c>
      <c r="C1889" s="63">
        <v>0</v>
      </c>
      <c r="D1889" s="60">
        <v>232.79</v>
      </c>
      <c r="E1889" s="60">
        <f t="shared" si="31"/>
        <v>2015</v>
      </c>
    </row>
    <row r="1890" spans="2:5" x14ac:dyDescent="0.15">
      <c r="B1890" s="62">
        <v>42265</v>
      </c>
      <c r="C1890" s="63">
        <v>0</v>
      </c>
      <c r="D1890" s="60">
        <v>232.72</v>
      </c>
      <c r="E1890" s="60">
        <f t="shared" si="31"/>
        <v>2015</v>
      </c>
    </row>
    <row r="1891" spans="2:5" x14ac:dyDescent="0.15">
      <c r="B1891" s="62">
        <v>42266</v>
      </c>
      <c r="C1891" s="63">
        <v>0</v>
      </c>
      <c r="D1891" s="60">
        <v>231.24</v>
      </c>
      <c r="E1891" s="60">
        <f t="shared" si="31"/>
        <v>2015</v>
      </c>
    </row>
    <row r="1892" spans="2:5" x14ac:dyDescent="0.15">
      <c r="B1892" s="62">
        <v>42267</v>
      </c>
      <c r="C1892" s="63">
        <v>0</v>
      </c>
      <c r="D1892" s="60">
        <v>230.86</v>
      </c>
      <c r="E1892" s="60">
        <f t="shared" si="31"/>
        <v>2015</v>
      </c>
    </row>
    <row r="1893" spans="2:5" x14ac:dyDescent="0.15">
      <c r="B1893" s="62">
        <v>42268</v>
      </c>
      <c r="C1893" s="63">
        <v>0</v>
      </c>
      <c r="D1893" s="60">
        <v>226.61</v>
      </c>
      <c r="E1893" s="60">
        <f t="shared" si="31"/>
        <v>2015</v>
      </c>
    </row>
    <row r="1894" spans="2:5" x14ac:dyDescent="0.15">
      <c r="B1894" s="62">
        <v>42269</v>
      </c>
      <c r="C1894" s="63">
        <v>0</v>
      </c>
      <c r="D1894" s="60">
        <v>230.52</v>
      </c>
      <c r="E1894" s="60">
        <f t="shared" si="31"/>
        <v>2015</v>
      </c>
    </row>
    <row r="1895" spans="2:5" x14ac:dyDescent="0.15">
      <c r="B1895" s="62">
        <v>42270</v>
      </c>
      <c r="C1895" s="63">
        <v>0</v>
      </c>
      <c r="D1895" s="60">
        <v>229.96</v>
      </c>
      <c r="E1895" s="60">
        <f t="shared" si="31"/>
        <v>2015</v>
      </c>
    </row>
    <row r="1896" spans="2:5" x14ac:dyDescent="0.15">
      <c r="B1896" s="62">
        <v>42271</v>
      </c>
      <c r="C1896" s="63">
        <v>0</v>
      </c>
      <c r="D1896" s="60">
        <v>234.28</v>
      </c>
      <c r="E1896" s="60">
        <f t="shared" si="31"/>
        <v>2015</v>
      </c>
    </row>
    <row r="1897" spans="2:5" x14ac:dyDescent="0.15">
      <c r="B1897" s="62">
        <v>42272</v>
      </c>
      <c r="C1897" s="63">
        <v>0</v>
      </c>
      <c r="D1897" s="60">
        <v>234.84</v>
      </c>
      <c r="E1897" s="60">
        <f t="shared" si="31"/>
        <v>2015</v>
      </c>
    </row>
    <row r="1898" spans="2:5" x14ac:dyDescent="0.15">
      <c r="B1898" s="62">
        <v>42273</v>
      </c>
      <c r="C1898" s="63">
        <v>0</v>
      </c>
      <c r="D1898" s="60">
        <v>234.21</v>
      </c>
      <c r="E1898" s="60">
        <f t="shared" si="31"/>
        <v>2015</v>
      </c>
    </row>
    <row r="1899" spans="2:5" x14ac:dyDescent="0.15">
      <c r="B1899" s="62">
        <v>42274</v>
      </c>
      <c r="C1899" s="63">
        <v>0</v>
      </c>
      <c r="D1899" s="60">
        <v>232.85</v>
      </c>
      <c r="E1899" s="60">
        <f t="shared" si="31"/>
        <v>2015</v>
      </c>
    </row>
    <row r="1900" spans="2:5" x14ac:dyDescent="0.15">
      <c r="B1900" s="62">
        <v>42275</v>
      </c>
      <c r="C1900" s="63">
        <v>0</v>
      </c>
      <c r="D1900" s="60">
        <v>239.34</v>
      </c>
      <c r="E1900" s="60">
        <f t="shared" si="31"/>
        <v>2015</v>
      </c>
    </row>
    <row r="1901" spans="2:5" x14ac:dyDescent="0.15">
      <c r="B1901" s="62">
        <v>42276</v>
      </c>
      <c r="C1901" s="63">
        <v>0</v>
      </c>
      <c r="D1901" s="60">
        <v>236.62</v>
      </c>
      <c r="E1901" s="60">
        <f t="shared" si="31"/>
        <v>2015</v>
      </c>
    </row>
    <row r="1902" spans="2:5" x14ac:dyDescent="0.15">
      <c r="B1902" s="62">
        <v>42277</v>
      </c>
      <c r="C1902" s="63">
        <v>0</v>
      </c>
      <c r="D1902" s="60">
        <v>236.25</v>
      </c>
      <c r="E1902" s="60">
        <f t="shared" si="31"/>
        <v>2015</v>
      </c>
    </row>
    <row r="1903" spans="2:5" x14ac:dyDescent="0.15">
      <c r="B1903" s="62">
        <v>42278</v>
      </c>
      <c r="C1903" s="63">
        <v>0</v>
      </c>
      <c r="D1903" s="60">
        <v>237.57</v>
      </c>
      <c r="E1903" s="60">
        <f t="shared" si="31"/>
        <v>2015</v>
      </c>
    </row>
    <row r="1904" spans="2:5" x14ac:dyDescent="0.15">
      <c r="B1904" s="62">
        <v>42279</v>
      </c>
      <c r="C1904" s="63">
        <v>0</v>
      </c>
      <c r="D1904" s="60">
        <v>237.4</v>
      </c>
      <c r="E1904" s="60">
        <f t="shared" si="31"/>
        <v>2015</v>
      </c>
    </row>
    <row r="1905" spans="2:5" x14ac:dyDescent="0.15">
      <c r="B1905" s="62">
        <v>42280</v>
      </c>
      <c r="C1905" s="63">
        <v>0</v>
      </c>
      <c r="D1905" s="60">
        <v>239.09</v>
      </c>
      <c r="E1905" s="60">
        <f t="shared" si="31"/>
        <v>2015</v>
      </c>
    </row>
    <row r="1906" spans="2:5" x14ac:dyDescent="0.15">
      <c r="B1906" s="62">
        <v>42281</v>
      </c>
      <c r="C1906" s="63">
        <v>0</v>
      </c>
      <c r="D1906" s="60">
        <v>238.69</v>
      </c>
      <c r="E1906" s="60">
        <f t="shared" si="31"/>
        <v>2015</v>
      </c>
    </row>
    <row r="1907" spans="2:5" x14ac:dyDescent="0.15">
      <c r="B1907" s="62">
        <v>42282</v>
      </c>
      <c r="C1907" s="63">
        <v>0</v>
      </c>
      <c r="D1907" s="60">
        <v>240.59</v>
      </c>
      <c r="E1907" s="60">
        <f t="shared" si="31"/>
        <v>2015</v>
      </c>
    </row>
    <row r="1908" spans="2:5" x14ac:dyDescent="0.15">
      <c r="B1908" s="62">
        <v>42283</v>
      </c>
      <c r="C1908" s="63">
        <v>0</v>
      </c>
      <c r="D1908" s="60">
        <v>246.42</v>
      </c>
      <c r="E1908" s="60">
        <f t="shared" si="31"/>
        <v>2015</v>
      </c>
    </row>
    <row r="1909" spans="2:5" x14ac:dyDescent="0.15">
      <c r="B1909" s="62">
        <v>42284</v>
      </c>
      <c r="C1909" s="63">
        <v>0</v>
      </c>
      <c r="D1909" s="60">
        <v>243.27</v>
      </c>
      <c r="E1909" s="60">
        <f t="shared" si="31"/>
        <v>2015</v>
      </c>
    </row>
    <row r="1910" spans="2:5" x14ac:dyDescent="0.15">
      <c r="B1910" s="62">
        <v>42285</v>
      </c>
      <c r="C1910" s="63">
        <v>0</v>
      </c>
      <c r="D1910" s="60">
        <v>242.69</v>
      </c>
      <c r="E1910" s="60">
        <f t="shared" si="31"/>
        <v>2015</v>
      </c>
    </row>
    <row r="1911" spans="2:5" x14ac:dyDescent="0.15">
      <c r="B1911" s="62">
        <v>42286</v>
      </c>
      <c r="C1911" s="63">
        <v>0</v>
      </c>
      <c r="D1911" s="60">
        <v>244.32</v>
      </c>
      <c r="E1911" s="60">
        <f t="shared" si="31"/>
        <v>2015</v>
      </c>
    </row>
    <row r="1912" spans="2:5" x14ac:dyDescent="0.15">
      <c r="B1912" s="62">
        <v>42287</v>
      </c>
      <c r="C1912" s="63">
        <v>0</v>
      </c>
      <c r="D1912" s="60">
        <v>245.33</v>
      </c>
      <c r="E1912" s="60">
        <f t="shared" si="31"/>
        <v>2015</v>
      </c>
    </row>
    <row r="1913" spans="2:5" x14ac:dyDescent="0.15">
      <c r="B1913" s="62">
        <v>42288</v>
      </c>
      <c r="C1913" s="63">
        <v>0</v>
      </c>
      <c r="D1913" s="60">
        <v>247.53</v>
      </c>
      <c r="E1913" s="60">
        <f t="shared" si="31"/>
        <v>2015</v>
      </c>
    </row>
    <row r="1914" spans="2:5" x14ac:dyDescent="0.15">
      <c r="B1914" s="62">
        <v>42289</v>
      </c>
      <c r="C1914" s="63">
        <v>0</v>
      </c>
      <c r="D1914" s="60">
        <v>245.59</v>
      </c>
      <c r="E1914" s="60">
        <f t="shared" si="31"/>
        <v>2015</v>
      </c>
    </row>
    <row r="1915" spans="2:5" x14ac:dyDescent="0.15">
      <c r="B1915" s="62">
        <v>42290</v>
      </c>
      <c r="C1915" s="63">
        <v>0</v>
      </c>
      <c r="D1915" s="60">
        <v>249.94</v>
      </c>
      <c r="E1915" s="60">
        <f t="shared" si="31"/>
        <v>2015</v>
      </c>
    </row>
    <row r="1916" spans="2:5" x14ac:dyDescent="0.15">
      <c r="B1916" s="62">
        <v>42291</v>
      </c>
      <c r="C1916" s="63">
        <v>0</v>
      </c>
      <c r="D1916" s="60">
        <v>252.59</v>
      </c>
      <c r="E1916" s="60">
        <f t="shared" si="31"/>
        <v>2015</v>
      </c>
    </row>
    <row r="1917" spans="2:5" x14ac:dyDescent="0.15">
      <c r="B1917" s="62">
        <v>42292</v>
      </c>
      <c r="C1917" s="63">
        <v>0</v>
      </c>
      <c r="D1917" s="60">
        <v>254.81</v>
      </c>
      <c r="E1917" s="60">
        <f t="shared" si="31"/>
        <v>2015</v>
      </c>
    </row>
    <row r="1918" spans="2:5" x14ac:dyDescent="0.15">
      <c r="B1918" s="62">
        <v>42293</v>
      </c>
      <c r="C1918" s="63">
        <v>0</v>
      </c>
      <c r="D1918" s="60">
        <v>262.94</v>
      </c>
      <c r="E1918" s="60">
        <f t="shared" si="31"/>
        <v>2015</v>
      </c>
    </row>
    <row r="1919" spans="2:5" x14ac:dyDescent="0.15">
      <c r="B1919" s="62">
        <v>42294</v>
      </c>
      <c r="C1919" s="63">
        <v>0</v>
      </c>
      <c r="D1919" s="60">
        <v>271.2</v>
      </c>
      <c r="E1919" s="60">
        <f t="shared" si="31"/>
        <v>2015</v>
      </c>
    </row>
    <row r="1920" spans="2:5" x14ac:dyDescent="0.15">
      <c r="B1920" s="62">
        <v>42295</v>
      </c>
      <c r="C1920" s="63">
        <v>0</v>
      </c>
      <c r="D1920" s="60">
        <v>262.89999999999998</v>
      </c>
      <c r="E1920" s="60">
        <f t="shared" si="31"/>
        <v>2015</v>
      </c>
    </row>
    <row r="1921" spans="2:5" x14ac:dyDescent="0.15">
      <c r="B1921" s="62">
        <v>42296</v>
      </c>
      <c r="C1921" s="63">
        <v>0</v>
      </c>
      <c r="D1921" s="60">
        <v>264.42</v>
      </c>
      <c r="E1921" s="60">
        <f t="shared" si="31"/>
        <v>2015</v>
      </c>
    </row>
    <row r="1922" spans="2:5" x14ac:dyDescent="0.15">
      <c r="B1922" s="62">
        <v>42297</v>
      </c>
      <c r="C1922" s="63">
        <v>0</v>
      </c>
      <c r="D1922" s="60">
        <v>270.22000000000003</v>
      </c>
      <c r="E1922" s="60">
        <f t="shared" si="31"/>
        <v>2015</v>
      </c>
    </row>
    <row r="1923" spans="2:5" x14ac:dyDescent="0.15">
      <c r="B1923" s="62">
        <v>42298</v>
      </c>
      <c r="C1923" s="63">
        <v>0</v>
      </c>
      <c r="D1923" s="60">
        <v>267.33</v>
      </c>
      <c r="E1923" s="60">
        <f t="shared" ref="E1923:E1986" si="32">YEAR(B1923)</f>
        <v>2015</v>
      </c>
    </row>
    <row r="1924" spans="2:5" x14ac:dyDescent="0.15">
      <c r="B1924" s="62">
        <v>42299</v>
      </c>
      <c r="C1924" s="63">
        <v>0</v>
      </c>
      <c r="D1924" s="60">
        <v>274.41000000000003</v>
      </c>
      <c r="E1924" s="60">
        <f t="shared" si="32"/>
        <v>2015</v>
      </c>
    </row>
    <row r="1925" spans="2:5" x14ac:dyDescent="0.15">
      <c r="B1925" s="62">
        <v>42300</v>
      </c>
      <c r="C1925" s="63">
        <v>0</v>
      </c>
      <c r="D1925" s="60">
        <v>277.45999999999998</v>
      </c>
      <c r="E1925" s="60">
        <f t="shared" si="32"/>
        <v>2015</v>
      </c>
    </row>
    <row r="1926" spans="2:5" x14ac:dyDescent="0.15">
      <c r="B1926" s="62">
        <v>42301</v>
      </c>
      <c r="C1926" s="63">
        <v>0</v>
      </c>
      <c r="D1926" s="60">
        <v>282.66000000000003</v>
      </c>
      <c r="E1926" s="60">
        <f t="shared" si="32"/>
        <v>2015</v>
      </c>
    </row>
    <row r="1927" spans="2:5" x14ac:dyDescent="0.15">
      <c r="B1927" s="62">
        <v>42302</v>
      </c>
      <c r="C1927" s="63">
        <v>0</v>
      </c>
      <c r="D1927" s="60">
        <v>283.07</v>
      </c>
      <c r="E1927" s="60">
        <f t="shared" si="32"/>
        <v>2015</v>
      </c>
    </row>
    <row r="1928" spans="2:5" x14ac:dyDescent="0.15">
      <c r="B1928" s="62">
        <v>42303</v>
      </c>
      <c r="C1928" s="63">
        <v>0</v>
      </c>
      <c r="D1928" s="60">
        <v>286.13</v>
      </c>
      <c r="E1928" s="60">
        <f t="shared" si="32"/>
        <v>2015</v>
      </c>
    </row>
    <row r="1929" spans="2:5" x14ac:dyDescent="0.15">
      <c r="B1929" s="62">
        <v>42304</v>
      </c>
      <c r="C1929" s="63">
        <v>0</v>
      </c>
      <c r="D1929" s="60">
        <v>294.39999999999998</v>
      </c>
      <c r="E1929" s="60">
        <f t="shared" si="32"/>
        <v>2015</v>
      </c>
    </row>
    <row r="1930" spans="2:5" x14ac:dyDescent="0.15">
      <c r="B1930" s="62">
        <v>42305</v>
      </c>
      <c r="C1930" s="63">
        <v>0</v>
      </c>
      <c r="D1930" s="60">
        <v>303.89</v>
      </c>
      <c r="E1930" s="60">
        <f t="shared" si="32"/>
        <v>2015</v>
      </c>
    </row>
    <row r="1931" spans="2:5" x14ac:dyDescent="0.15">
      <c r="B1931" s="62">
        <v>42306</v>
      </c>
      <c r="C1931" s="63">
        <v>0</v>
      </c>
      <c r="D1931" s="60">
        <v>313.58999999999997</v>
      </c>
      <c r="E1931" s="60">
        <f t="shared" si="32"/>
        <v>2015</v>
      </c>
    </row>
    <row r="1932" spans="2:5" x14ac:dyDescent="0.15">
      <c r="B1932" s="62">
        <v>42307</v>
      </c>
      <c r="C1932" s="63">
        <v>0</v>
      </c>
      <c r="D1932" s="60">
        <v>326</v>
      </c>
      <c r="E1932" s="60">
        <f t="shared" si="32"/>
        <v>2015</v>
      </c>
    </row>
    <row r="1933" spans="2:5" x14ac:dyDescent="0.15">
      <c r="B1933" s="62">
        <v>42308</v>
      </c>
      <c r="C1933" s="63">
        <v>0</v>
      </c>
      <c r="D1933" s="60">
        <v>312.43</v>
      </c>
      <c r="E1933" s="60">
        <f t="shared" si="32"/>
        <v>2015</v>
      </c>
    </row>
    <row r="1934" spans="2:5" x14ac:dyDescent="0.15">
      <c r="B1934" s="62">
        <v>42309</v>
      </c>
      <c r="C1934" s="63">
        <v>0</v>
      </c>
      <c r="D1934" s="60">
        <v>325.08</v>
      </c>
      <c r="E1934" s="60">
        <f t="shared" si="32"/>
        <v>2015</v>
      </c>
    </row>
    <row r="1935" spans="2:5" x14ac:dyDescent="0.15">
      <c r="B1935" s="62">
        <v>42310</v>
      </c>
      <c r="C1935" s="63">
        <v>0</v>
      </c>
      <c r="D1935" s="60">
        <v>359.35</v>
      </c>
      <c r="E1935" s="60">
        <f t="shared" si="32"/>
        <v>2015</v>
      </c>
    </row>
    <row r="1936" spans="2:5" x14ac:dyDescent="0.15">
      <c r="B1936" s="62">
        <v>42311</v>
      </c>
      <c r="C1936" s="63">
        <v>0</v>
      </c>
      <c r="D1936" s="60">
        <v>400.71</v>
      </c>
      <c r="E1936" s="60">
        <f t="shared" si="32"/>
        <v>2015</v>
      </c>
    </row>
    <row r="1937" spans="2:5" x14ac:dyDescent="0.15">
      <c r="B1937" s="62">
        <v>42312</v>
      </c>
      <c r="C1937" s="63">
        <v>0</v>
      </c>
      <c r="D1937" s="60">
        <v>408.74</v>
      </c>
      <c r="E1937" s="60">
        <f t="shared" si="32"/>
        <v>2015</v>
      </c>
    </row>
    <row r="1938" spans="2:5" x14ac:dyDescent="0.15">
      <c r="B1938" s="62">
        <v>42313</v>
      </c>
      <c r="C1938" s="63">
        <v>0</v>
      </c>
      <c r="D1938" s="60">
        <v>387.51</v>
      </c>
      <c r="E1938" s="60">
        <f t="shared" si="32"/>
        <v>2015</v>
      </c>
    </row>
    <row r="1939" spans="2:5" x14ac:dyDescent="0.15">
      <c r="B1939" s="62">
        <v>42314</v>
      </c>
      <c r="C1939" s="63">
        <v>0</v>
      </c>
      <c r="D1939" s="60">
        <v>374.95</v>
      </c>
      <c r="E1939" s="60">
        <f t="shared" si="32"/>
        <v>2015</v>
      </c>
    </row>
    <row r="1940" spans="2:5" x14ac:dyDescent="0.15">
      <c r="B1940" s="62">
        <v>42315</v>
      </c>
      <c r="C1940" s="63">
        <v>0</v>
      </c>
      <c r="D1940" s="60">
        <v>384.8</v>
      </c>
      <c r="E1940" s="60">
        <f t="shared" si="32"/>
        <v>2015</v>
      </c>
    </row>
    <row r="1941" spans="2:5" x14ac:dyDescent="0.15">
      <c r="B1941" s="62">
        <v>42316</v>
      </c>
      <c r="C1941" s="63">
        <v>0</v>
      </c>
      <c r="D1941" s="60">
        <v>373.49</v>
      </c>
      <c r="E1941" s="60">
        <f t="shared" si="32"/>
        <v>2015</v>
      </c>
    </row>
    <row r="1942" spans="2:5" x14ac:dyDescent="0.15">
      <c r="B1942" s="62">
        <v>42317</v>
      </c>
      <c r="C1942" s="63">
        <v>0</v>
      </c>
      <c r="D1942" s="60">
        <v>380.04</v>
      </c>
      <c r="E1942" s="60">
        <f t="shared" si="32"/>
        <v>2015</v>
      </c>
    </row>
    <row r="1943" spans="2:5" x14ac:dyDescent="0.15">
      <c r="B1943" s="62">
        <v>42318</v>
      </c>
      <c r="C1943" s="63">
        <v>0</v>
      </c>
      <c r="D1943" s="60">
        <v>337.93</v>
      </c>
      <c r="E1943" s="60">
        <f t="shared" si="32"/>
        <v>2015</v>
      </c>
    </row>
    <row r="1944" spans="2:5" x14ac:dyDescent="0.15">
      <c r="B1944" s="62">
        <v>42319</v>
      </c>
      <c r="C1944" s="63">
        <v>0</v>
      </c>
      <c r="D1944" s="60">
        <v>312.58</v>
      </c>
      <c r="E1944" s="60">
        <f t="shared" si="32"/>
        <v>2015</v>
      </c>
    </row>
    <row r="1945" spans="2:5" x14ac:dyDescent="0.15">
      <c r="B1945" s="62">
        <v>42320</v>
      </c>
      <c r="C1945" s="63">
        <v>0</v>
      </c>
      <c r="D1945" s="60">
        <v>336.86</v>
      </c>
      <c r="E1945" s="60">
        <f t="shared" si="32"/>
        <v>2015</v>
      </c>
    </row>
    <row r="1946" spans="2:5" x14ac:dyDescent="0.15">
      <c r="B1946" s="62">
        <v>42321</v>
      </c>
      <c r="C1946" s="63">
        <v>0</v>
      </c>
      <c r="D1946" s="60">
        <v>337.29</v>
      </c>
      <c r="E1946" s="60">
        <f t="shared" si="32"/>
        <v>2015</v>
      </c>
    </row>
    <row r="1947" spans="2:5" x14ac:dyDescent="0.15">
      <c r="B1947" s="62">
        <v>42322</v>
      </c>
      <c r="C1947" s="63">
        <v>0</v>
      </c>
      <c r="D1947" s="60">
        <v>333.55</v>
      </c>
      <c r="E1947" s="60">
        <f t="shared" si="32"/>
        <v>2015</v>
      </c>
    </row>
    <row r="1948" spans="2:5" x14ac:dyDescent="0.15">
      <c r="B1948" s="62">
        <v>42323</v>
      </c>
      <c r="C1948" s="63">
        <v>0</v>
      </c>
      <c r="D1948" s="60">
        <v>319.93</v>
      </c>
      <c r="E1948" s="60">
        <f t="shared" si="32"/>
        <v>2015</v>
      </c>
    </row>
    <row r="1949" spans="2:5" x14ac:dyDescent="0.15">
      <c r="B1949" s="62">
        <v>42324</v>
      </c>
      <c r="C1949" s="63">
        <v>0</v>
      </c>
      <c r="D1949" s="60">
        <v>331.59</v>
      </c>
      <c r="E1949" s="60">
        <f t="shared" si="32"/>
        <v>2015</v>
      </c>
    </row>
    <row r="1950" spans="2:5" x14ac:dyDescent="0.15">
      <c r="B1950" s="62">
        <v>42325</v>
      </c>
      <c r="C1950" s="63">
        <v>0</v>
      </c>
      <c r="D1950" s="60">
        <v>335.77</v>
      </c>
      <c r="E1950" s="60">
        <f t="shared" si="32"/>
        <v>2015</v>
      </c>
    </row>
    <row r="1951" spans="2:5" x14ac:dyDescent="0.15">
      <c r="B1951" s="62">
        <v>42326</v>
      </c>
      <c r="C1951" s="63">
        <v>0</v>
      </c>
      <c r="D1951" s="60">
        <v>334.97</v>
      </c>
      <c r="E1951" s="60">
        <f t="shared" si="32"/>
        <v>2015</v>
      </c>
    </row>
    <row r="1952" spans="2:5" x14ac:dyDescent="0.15">
      <c r="B1952" s="62">
        <v>42327</v>
      </c>
      <c r="C1952" s="63">
        <v>0</v>
      </c>
      <c r="D1952" s="60">
        <v>326.31</v>
      </c>
      <c r="E1952" s="60">
        <f t="shared" si="32"/>
        <v>2015</v>
      </c>
    </row>
    <row r="1953" spans="2:5" x14ac:dyDescent="0.15">
      <c r="B1953" s="62">
        <v>42328</v>
      </c>
      <c r="C1953" s="63">
        <v>0</v>
      </c>
      <c r="D1953" s="60">
        <v>321.99</v>
      </c>
      <c r="E1953" s="60">
        <f t="shared" si="32"/>
        <v>2015</v>
      </c>
    </row>
    <row r="1954" spans="2:5" x14ac:dyDescent="0.15">
      <c r="B1954" s="62">
        <v>42329</v>
      </c>
      <c r="C1954" s="63">
        <v>0</v>
      </c>
      <c r="D1954" s="60">
        <v>327.17</v>
      </c>
      <c r="E1954" s="60">
        <f t="shared" si="32"/>
        <v>2015</v>
      </c>
    </row>
    <row r="1955" spans="2:5" x14ac:dyDescent="0.15">
      <c r="B1955" s="62">
        <v>42330</v>
      </c>
      <c r="C1955" s="63">
        <v>0</v>
      </c>
      <c r="D1955" s="60">
        <v>324.33999999999997</v>
      </c>
      <c r="E1955" s="60">
        <f t="shared" si="32"/>
        <v>2015</v>
      </c>
    </row>
    <row r="1956" spans="2:5" x14ac:dyDescent="0.15">
      <c r="B1956" s="62">
        <v>42331</v>
      </c>
      <c r="C1956" s="63">
        <v>0</v>
      </c>
      <c r="D1956" s="60">
        <v>323.26</v>
      </c>
      <c r="E1956" s="60">
        <f t="shared" si="32"/>
        <v>2015</v>
      </c>
    </row>
    <row r="1957" spans="2:5" x14ac:dyDescent="0.15">
      <c r="B1957" s="62">
        <v>42332</v>
      </c>
      <c r="C1957" s="63">
        <v>0</v>
      </c>
      <c r="D1957" s="60">
        <v>320.16000000000003</v>
      </c>
      <c r="E1957" s="60">
        <f t="shared" si="32"/>
        <v>2015</v>
      </c>
    </row>
    <row r="1958" spans="2:5" x14ac:dyDescent="0.15">
      <c r="B1958" s="62">
        <v>42333</v>
      </c>
      <c r="C1958" s="63">
        <v>0</v>
      </c>
      <c r="D1958" s="60">
        <v>328.98</v>
      </c>
      <c r="E1958" s="60">
        <f t="shared" si="32"/>
        <v>2015</v>
      </c>
    </row>
    <row r="1959" spans="2:5" x14ac:dyDescent="0.15">
      <c r="B1959" s="62">
        <v>42334</v>
      </c>
      <c r="C1959" s="63">
        <v>0</v>
      </c>
      <c r="D1959" s="60">
        <v>353.3</v>
      </c>
      <c r="E1959" s="60">
        <f t="shared" si="32"/>
        <v>2015</v>
      </c>
    </row>
    <row r="1960" spans="2:5" x14ac:dyDescent="0.15">
      <c r="B1960" s="62">
        <v>42335</v>
      </c>
      <c r="C1960" s="63">
        <v>0</v>
      </c>
      <c r="D1960" s="60">
        <v>358.18</v>
      </c>
      <c r="E1960" s="60">
        <f t="shared" si="32"/>
        <v>2015</v>
      </c>
    </row>
    <row r="1961" spans="2:5" x14ac:dyDescent="0.15">
      <c r="B1961" s="62">
        <v>42336</v>
      </c>
      <c r="C1961" s="63">
        <v>0</v>
      </c>
      <c r="D1961" s="60">
        <v>357.66</v>
      </c>
      <c r="E1961" s="60">
        <f t="shared" si="32"/>
        <v>2015</v>
      </c>
    </row>
    <row r="1962" spans="2:5" x14ac:dyDescent="0.15">
      <c r="B1962" s="62">
        <v>42337</v>
      </c>
      <c r="C1962" s="63">
        <v>0</v>
      </c>
      <c r="D1962" s="60">
        <v>371.86</v>
      </c>
      <c r="E1962" s="60">
        <f t="shared" si="32"/>
        <v>2015</v>
      </c>
    </row>
    <row r="1963" spans="2:5" x14ac:dyDescent="0.15">
      <c r="B1963" s="62">
        <v>42338</v>
      </c>
      <c r="C1963" s="63">
        <v>0</v>
      </c>
      <c r="D1963" s="60">
        <v>376.91</v>
      </c>
      <c r="E1963" s="60">
        <f t="shared" si="32"/>
        <v>2015</v>
      </c>
    </row>
    <row r="1964" spans="2:5" x14ac:dyDescent="0.15">
      <c r="B1964" s="62">
        <v>42339</v>
      </c>
      <c r="C1964" s="63">
        <v>0</v>
      </c>
      <c r="D1964" s="60">
        <v>362.73</v>
      </c>
      <c r="E1964" s="60">
        <f t="shared" si="32"/>
        <v>2015</v>
      </c>
    </row>
    <row r="1965" spans="2:5" x14ac:dyDescent="0.15">
      <c r="B1965" s="62">
        <v>42340</v>
      </c>
      <c r="C1965" s="63">
        <v>0</v>
      </c>
      <c r="D1965" s="60">
        <v>359.43</v>
      </c>
      <c r="E1965" s="60">
        <f t="shared" si="32"/>
        <v>2015</v>
      </c>
    </row>
    <row r="1966" spans="2:5" x14ac:dyDescent="0.15">
      <c r="B1966" s="62">
        <v>42341</v>
      </c>
      <c r="C1966" s="63">
        <v>0</v>
      </c>
      <c r="D1966" s="60">
        <v>361.31</v>
      </c>
      <c r="E1966" s="60">
        <f t="shared" si="32"/>
        <v>2015</v>
      </c>
    </row>
    <row r="1967" spans="2:5" x14ac:dyDescent="0.15">
      <c r="B1967" s="62">
        <v>42342</v>
      </c>
      <c r="C1967" s="63">
        <v>0</v>
      </c>
      <c r="D1967" s="60">
        <v>363.48</v>
      </c>
      <c r="E1967" s="60">
        <f t="shared" si="32"/>
        <v>2015</v>
      </c>
    </row>
    <row r="1968" spans="2:5" x14ac:dyDescent="0.15">
      <c r="B1968" s="62">
        <v>42343</v>
      </c>
      <c r="C1968" s="63">
        <v>0</v>
      </c>
      <c r="D1968" s="60">
        <v>388.86</v>
      </c>
      <c r="E1968" s="60">
        <f t="shared" si="32"/>
        <v>2015</v>
      </c>
    </row>
    <row r="1969" spans="2:5" x14ac:dyDescent="0.15">
      <c r="B1969" s="62">
        <v>42344</v>
      </c>
      <c r="C1969" s="63">
        <v>0</v>
      </c>
      <c r="D1969" s="60">
        <v>388.46</v>
      </c>
      <c r="E1969" s="60">
        <f t="shared" si="32"/>
        <v>2015</v>
      </c>
    </row>
    <row r="1970" spans="2:5" x14ac:dyDescent="0.15">
      <c r="B1970" s="62">
        <v>42345</v>
      </c>
      <c r="C1970" s="63">
        <v>0</v>
      </c>
      <c r="D1970" s="60">
        <v>395.86</v>
      </c>
      <c r="E1970" s="60">
        <f t="shared" si="32"/>
        <v>2015</v>
      </c>
    </row>
    <row r="1971" spans="2:5" x14ac:dyDescent="0.15">
      <c r="B1971" s="62">
        <v>42346</v>
      </c>
      <c r="C1971" s="63">
        <v>0</v>
      </c>
      <c r="D1971" s="60">
        <v>418.14</v>
      </c>
      <c r="E1971" s="60">
        <f t="shared" si="32"/>
        <v>2015</v>
      </c>
    </row>
    <row r="1972" spans="2:5" x14ac:dyDescent="0.15">
      <c r="B1972" s="62">
        <v>42347</v>
      </c>
      <c r="C1972" s="63">
        <v>0</v>
      </c>
      <c r="D1972" s="60">
        <v>418.04</v>
      </c>
      <c r="E1972" s="60">
        <f t="shared" si="32"/>
        <v>2015</v>
      </c>
    </row>
    <row r="1973" spans="2:5" x14ac:dyDescent="0.15">
      <c r="B1973" s="62">
        <v>42348</v>
      </c>
      <c r="C1973" s="63">
        <v>0</v>
      </c>
      <c r="D1973" s="60">
        <v>415.25</v>
      </c>
      <c r="E1973" s="60">
        <f t="shared" si="32"/>
        <v>2015</v>
      </c>
    </row>
    <row r="1974" spans="2:5" x14ac:dyDescent="0.15">
      <c r="B1974" s="62">
        <v>42349</v>
      </c>
      <c r="C1974" s="63">
        <v>0</v>
      </c>
      <c r="D1974" s="60">
        <v>453.9</v>
      </c>
      <c r="E1974" s="60">
        <f t="shared" si="32"/>
        <v>2015</v>
      </c>
    </row>
    <row r="1975" spans="2:5" x14ac:dyDescent="0.15">
      <c r="B1975" s="62">
        <v>42350</v>
      </c>
      <c r="C1975" s="63">
        <v>0</v>
      </c>
      <c r="D1975" s="60">
        <v>435.9</v>
      </c>
      <c r="E1975" s="60">
        <f t="shared" si="32"/>
        <v>2015</v>
      </c>
    </row>
    <row r="1976" spans="2:5" x14ac:dyDescent="0.15">
      <c r="B1976" s="62">
        <v>42351</v>
      </c>
      <c r="C1976" s="63">
        <v>0</v>
      </c>
      <c r="D1976" s="60">
        <v>433.54</v>
      </c>
      <c r="E1976" s="60">
        <f t="shared" si="32"/>
        <v>2015</v>
      </c>
    </row>
    <row r="1977" spans="2:5" x14ac:dyDescent="0.15">
      <c r="B1977" s="62">
        <v>42352</v>
      </c>
      <c r="C1977" s="63">
        <v>0</v>
      </c>
      <c r="D1977" s="60">
        <v>443.84</v>
      </c>
      <c r="E1977" s="60">
        <f t="shared" si="32"/>
        <v>2015</v>
      </c>
    </row>
    <row r="1978" spans="2:5" x14ac:dyDescent="0.15">
      <c r="B1978" s="62">
        <v>42353</v>
      </c>
      <c r="C1978" s="63">
        <v>0</v>
      </c>
      <c r="D1978" s="60">
        <v>465.5</v>
      </c>
      <c r="E1978" s="60">
        <f t="shared" si="32"/>
        <v>2015</v>
      </c>
    </row>
    <row r="1979" spans="2:5" x14ac:dyDescent="0.15">
      <c r="B1979" s="62">
        <v>42354</v>
      </c>
      <c r="C1979" s="63">
        <v>0</v>
      </c>
      <c r="D1979" s="60">
        <v>455.37</v>
      </c>
      <c r="E1979" s="60">
        <f t="shared" si="32"/>
        <v>2015</v>
      </c>
    </row>
    <row r="1980" spans="2:5" x14ac:dyDescent="0.15">
      <c r="B1980" s="62">
        <v>42355</v>
      </c>
      <c r="C1980" s="63">
        <v>0</v>
      </c>
      <c r="D1980" s="60">
        <v>455.99</v>
      </c>
      <c r="E1980" s="60">
        <f t="shared" si="32"/>
        <v>2015</v>
      </c>
    </row>
    <row r="1981" spans="2:5" x14ac:dyDescent="0.15">
      <c r="B1981" s="62">
        <v>42356</v>
      </c>
      <c r="C1981" s="63">
        <v>0</v>
      </c>
      <c r="D1981" s="60">
        <v>463.84</v>
      </c>
      <c r="E1981" s="60">
        <f t="shared" si="32"/>
        <v>2015</v>
      </c>
    </row>
    <row r="1982" spans="2:5" x14ac:dyDescent="0.15">
      <c r="B1982" s="62">
        <v>42357</v>
      </c>
      <c r="C1982" s="63">
        <v>0</v>
      </c>
      <c r="D1982" s="60">
        <v>462.23</v>
      </c>
      <c r="E1982" s="60">
        <f t="shared" si="32"/>
        <v>2015</v>
      </c>
    </row>
    <row r="1983" spans="2:5" x14ac:dyDescent="0.15">
      <c r="B1983" s="62">
        <v>42358</v>
      </c>
      <c r="C1983" s="63">
        <v>0</v>
      </c>
      <c r="D1983" s="60">
        <v>442.5</v>
      </c>
      <c r="E1983" s="60">
        <f t="shared" si="32"/>
        <v>2015</v>
      </c>
    </row>
    <row r="1984" spans="2:5" x14ac:dyDescent="0.15">
      <c r="B1984" s="62">
        <v>42359</v>
      </c>
      <c r="C1984" s="63">
        <v>0</v>
      </c>
      <c r="D1984" s="60">
        <v>437.76</v>
      </c>
      <c r="E1984" s="60">
        <f t="shared" si="32"/>
        <v>2015</v>
      </c>
    </row>
    <row r="1985" spans="2:5" x14ac:dyDescent="0.15">
      <c r="B1985" s="62">
        <v>42360</v>
      </c>
      <c r="C1985" s="63">
        <v>0</v>
      </c>
      <c r="D1985" s="60">
        <v>435.5</v>
      </c>
      <c r="E1985" s="60">
        <f t="shared" si="32"/>
        <v>2015</v>
      </c>
    </row>
    <row r="1986" spans="2:5" x14ac:dyDescent="0.15">
      <c r="B1986" s="62">
        <v>42361</v>
      </c>
      <c r="C1986" s="63">
        <v>0</v>
      </c>
      <c r="D1986" s="60">
        <v>442.84</v>
      </c>
      <c r="E1986" s="60">
        <f t="shared" si="32"/>
        <v>2015</v>
      </c>
    </row>
    <row r="1987" spans="2:5" x14ac:dyDescent="0.15">
      <c r="B1987" s="62">
        <v>42362</v>
      </c>
      <c r="C1987" s="63">
        <v>0</v>
      </c>
      <c r="D1987" s="60">
        <v>454.85</v>
      </c>
      <c r="E1987" s="60">
        <f t="shared" ref="E1987:E2050" si="33">YEAR(B1987)</f>
        <v>2015</v>
      </c>
    </row>
    <row r="1988" spans="2:5" x14ac:dyDescent="0.15">
      <c r="B1988" s="62">
        <v>42363</v>
      </c>
      <c r="C1988" s="63">
        <v>0</v>
      </c>
      <c r="D1988" s="60">
        <v>455.31</v>
      </c>
      <c r="E1988" s="60">
        <f t="shared" si="33"/>
        <v>2015</v>
      </c>
    </row>
    <row r="1989" spans="2:5" x14ac:dyDescent="0.15">
      <c r="B1989" s="62">
        <v>42364</v>
      </c>
      <c r="C1989" s="63">
        <v>0</v>
      </c>
      <c r="D1989" s="60">
        <v>417.22</v>
      </c>
      <c r="E1989" s="60">
        <f t="shared" si="33"/>
        <v>2015</v>
      </c>
    </row>
    <row r="1990" spans="2:5" x14ac:dyDescent="0.15">
      <c r="B1990" s="62">
        <v>42365</v>
      </c>
      <c r="C1990" s="63">
        <v>0</v>
      </c>
      <c r="D1990" s="60">
        <v>422.52</v>
      </c>
      <c r="E1990" s="60">
        <f t="shared" si="33"/>
        <v>2015</v>
      </c>
    </row>
    <row r="1991" spans="2:5" x14ac:dyDescent="0.15">
      <c r="B1991" s="62">
        <v>42366</v>
      </c>
      <c r="C1991" s="63">
        <v>0</v>
      </c>
      <c r="D1991" s="60">
        <v>421.26</v>
      </c>
      <c r="E1991" s="60">
        <f t="shared" si="33"/>
        <v>2015</v>
      </c>
    </row>
    <row r="1992" spans="2:5" x14ac:dyDescent="0.15">
      <c r="B1992" s="62">
        <v>42367</v>
      </c>
      <c r="C1992" s="63">
        <v>0</v>
      </c>
      <c r="D1992" s="60">
        <v>432.62</v>
      </c>
      <c r="E1992" s="60">
        <f t="shared" si="33"/>
        <v>2015</v>
      </c>
    </row>
    <row r="1993" spans="2:5" x14ac:dyDescent="0.15">
      <c r="B1993" s="62">
        <v>42368</v>
      </c>
      <c r="C1993" s="63">
        <v>0</v>
      </c>
      <c r="D1993" s="60">
        <v>426.14</v>
      </c>
      <c r="E1993" s="60">
        <f t="shared" si="33"/>
        <v>2015</v>
      </c>
    </row>
    <row r="1994" spans="2:5" x14ac:dyDescent="0.15">
      <c r="B1994" s="62">
        <v>42369</v>
      </c>
      <c r="C1994" s="63">
        <v>0</v>
      </c>
      <c r="D1994" s="60">
        <v>430.05</v>
      </c>
      <c r="E1994" s="60">
        <f t="shared" si="33"/>
        <v>2015</v>
      </c>
    </row>
    <row r="1995" spans="2:5" x14ac:dyDescent="0.15">
      <c r="B1995" s="62">
        <v>42370</v>
      </c>
      <c r="C1995" s="63">
        <v>0</v>
      </c>
      <c r="D1995" s="60">
        <v>434.46</v>
      </c>
      <c r="E1995" s="60">
        <f t="shared" si="33"/>
        <v>2016</v>
      </c>
    </row>
    <row r="1996" spans="2:5" x14ac:dyDescent="0.15">
      <c r="B1996" s="62">
        <v>42371</v>
      </c>
      <c r="C1996" s="63">
        <v>0</v>
      </c>
      <c r="D1996" s="60">
        <v>433.59</v>
      </c>
      <c r="E1996" s="60">
        <f t="shared" si="33"/>
        <v>2016</v>
      </c>
    </row>
    <row r="1997" spans="2:5" x14ac:dyDescent="0.15">
      <c r="B1997" s="62">
        <v>42372</v>
      </c>
      <c r="C1997" s="63">
        <v>0</v>
      </c>
      <c r="D1997" s="60">
        <v>430.36</v>
      </c>
      <c r="E1997" s="60">
        <f t="shared" si="33"/>
        <v>2016</v>
      </c>
    </row>
    <row r="1998" spans="2:5" x14ac:dyDescent="0.15">
      <c r="B1998" s="62">
        <v>42373</v>
      </c>
      <c r="C1998" s="63">
        <v>0</v>
      </c>
      <c r="D1998" s="60">
        <v>433.49</v>
      </c>
      <c r="E1998" s="60">
        <f t="shared" si="33"/>
        <v>2016</v>
      </c>
    </row>
    <row r="1999" spans="2:5" x14ac:dyDescent="0.15">
      <c r="B1999" s="62">
        <v>42374</v>
      </c>
      <c r="C1999" s="63">
        <v>0</v>
      </c>
      <c r="D1999" s="60">
        <v>432.25</v>
      </c>
      <c r="E1999" s="60">
        <f t="shared" si="33"/>
        <v>2016</v>
      </c>
    </row>
    <row r="2000" spans="2:5" x14ac:dyDescent="0.15">
      <c r="B2000" s="62">
        <v>42375</v>
      </c>
      <c r="C2000" s="63">
        <v>0</v>
      </c>
      <c r="D2000" s="60">
        <v>429.46</v>
      </c>
      <c r="E2000" s="60">
        <f t="shared" si="33"/>
        <v>2016</v>
      </c>
    </row>
    <row r="2001" spans="2:5" x14ac:dyDescent="0.15">
      <c r="B2001" s="62">
        <v>42376</v>
      </c>
      <c r="C2001" s="63">
        <v>0</v>
      </c>
      <c r="D2001" s="60">
        <v>458.28</v>
      </c>
      <c r="E2001" s="60">
        <f t="shared" si="33"/>
        <v>2016</v>
      </c>
    </row>
    <row r="2002" spans="2:5" x14ac:dyDescent="0.15">
      <c r="B2002" s="62">
        <v>42377</v>
      </c>
      <c r="C2002" s="63">
        <v>0</v>
      </c>
      <c r="D2002" s="60">
        <v>453.37</v>
      </c>
      <c r="E2002" s="60">
        <f t="shared" si="33"/>
        <v>2016</v>
      </c>
    </row>
    <row r="2003" spans="2:5" x14ac:dyDescent="0.15">
      <c r="B2003" s="62">
        <v>42378</v>
      </c>
      <c r="C2003" s="63">
        <v>0</v>
      </c>
      <c r="D2003" s="60">
        <v>449.14</v>
      </c>
      <c r="E2003" s="60">
        <f t="shared" si="33"/>
        <v>2016</v>
      </c>
    </row>
    <row r="2004" spans="2:5" x14ac:dyDescent="0.15">
      <c r="B2004" s="62">
        <v>42379</v>
      </c>
      <c r="C2004" s="63">
        <v>0</v>
      </c>
      <c r="D2004" s="60">
        <v>448.96</v>
      </c>
      <c r="E2004" s="60">
        <f t="shared" si="33"/>
        <v>2016</v>
      </c>
    </row>
    <row r="2005" spans="2:5" x14ac:dyDescent="0.15">
      <c r="B2005" s="62">
        <v>42380</v>
      </c>
      <c r="C2005" s="63">
        <v>0</v>
      </c>
      <c r="D2005" s="60">
        <v>448.38</v>
      </c>
      <c r="E2005" s="60">
        <f t="shared" si="33"/>
        <v>2016</v>
      </c>
    </row>
    <row r="2006" spans="2:5" x14ac:dyDescent="0.15">
      <c r="B2006" s="62">
        <v>42381</v>
      </c>
      <c r="C2006" s="63">
        <v>0</v>
      </c>
      <c r="D2006" s="60">
        <v>432.88</v>
      </c>
      <c r="E2006" s="60">
        <f t="shared" si="33"/>
        <v>2016</v>
      </c>
    </row>
    <row r="2007" spans="2:5" x14ac:dyDescent="0.15">
      <c r="B2007" s="62">
        <v>42382</v>
      </c>
      <c r="C2007" s="63">
        <v>0</v>
      </c>
      <c r="D2007" s="60">
        <v>432.04</v>
      </c>
      <c r="E2007" s="60">
        <f t="shared" si="33"/>
        <v>2016</v>
      </c>
    </row>
    <row r="2008" spans="2:5" x14ac:dyDescent="0.15">
      <c r="B2008" s="62">
        <v>42383</v>
      </c>
      <c r="C2008" s="63">
        <v>0</v>
      </c>
      <c r="D2008" s="60">
        <v>429.73</v>
      </c>
      <c r="E2008" s="60">
        <f t="shared" si="33"/>
        <v>2016</v>
      </c>
    </row>
    <row r="2009" spans="2:5" x14ac:dyDescent="0.15">
      <c r="B2009" s="62">
        <v>42384</v>
      </c>
      <c r="C2009" s="63">
        <v>0</v>
      </c>
      <c r="D2009" s="60">
        <v>358.77</v>
      </c>
      <c r="E2009" s="60">
        <f t="shared" si="33"/>
        <v>2016</v>
      </c>
    </row>
    <row r="2010" spans="2:5" x14ac:dyDescent="0.15">
      <c r="B2010" s="62">
        <v>42385</v>
      </c>
      <c r="C2010" s="63">
        <v>0</v>
      </c>
      <c r="D2010" s="60">
        <v>387.66</v>
      </c>
      <c r="E2010" s="60">
        <f t="shared" si="33"/>
        <v>2016</v>
      </c>
    </row>
    <row r="2011" spans="2:5" x14ac:dyDescent="0.15">
      <c r="B2011" s="62">
        <v>42386</v>
      </c>
      <c r="C2011" s="63">
        <v>0</v>
      </c>
      <c r="D2011" s="60">
        <v>380.21</v>
      </c>
      <c r="E2011" s="60">
        <f t="shared" si="33"/>
        <v>2016</v>
      </c>
    </row>
    <row r="2012" spans="2:5" x14ac:dyDescent="0.15">
      <c r="B2012" s="62">
        <v>42387</v>
      </c>
      <c r="C2012" s="63">
        <v>0</v>
      </c>
      <c r="D2012" s="60">
        <v>385.84</v>
      </c>
      <c r="E2012" s="60">
        <f t="shared" si="33"/>
        <v>2016</v>
      </c>
    </row>
    <row r="2013" spans="2:5" x14ac:dyDescent="0.15">
      <c r="B2013" s="62">
        <v>42388</v>
      </c>
      <c r="C2013" s="63">
        <v>0</v>
      </c>
      <c r="D2013" s="60">
        <v>377.74</v>
      </c>
      <c r="E2013" s="60">
        <f t="shared" si="33"/>
        <v>2016</v>
      </c>
    </row>
    <row r="2014" spans="2:5" x14ac:dyDescent="0.15">
      <c r="B2014" s="62">
        <v>42389</v>
      </c>
      <c r="C2014" s="63">
        <v>0</v>
      </c>
      <c r="D2014" s="60">
        <v>418.74</v>
      </c>
      <c r="E2014" s="60">
        <f t="shared" si="33"/>
        <v>2016</v>
      </c>
    </row>
    <row r="2015" spans="2:5" x14ac:dyDescent="0.15">
      <c r="B2015" s="62">
        <v>42390</v>
      </c>
      <c r="C2015" s="63">
        <v>0</v>
      </c>
      <c r="D2015" s="60">
        <v>409.94</v>
      </c>
      <c r="E2015" s="60">
        <f t="shared" si="33"/>
        <v>2016</v>
      </c>
    </row>
    <row r="2016" spans="2:5" x14ac:dyDescent="0.15">
      <c r="B2016" s="62">
        <v>42391</v>
      </c>
      <c r="C2016" s="63">
        <v>0</v>
      </c>
      <c r="D2016" s="60">
        <v>381.76</v>
      </c>
      <c r="E2016" s="60">
        <f t="shared" si="33"/>
        <v>2016</v>
      </c>
    </row>
    <row r="2017" spans="2:5" x14ac:dyDescent="0.15">
      <c r="B2017" s="62">
        <v>42392</v>
      </c>
      <c r="C2017" s="63">
        <v>0</v>
      </c>
      <c r="D2017" s="60">
        <v>386.19</v>
      </c>
      <c r="E2017" s="60">
        <f t="shared" si="33"/>
        <v>2016</v>
      </c>
    </row>
    <row r="2018" spans="2:5" x14ac:dyDescent="0.15">
      <c r="B2018" s="62">
        <v>42393</v>
      </c>
      <c r="C2018" s="63">
        <v>0</v>
      </c>
      <c r="D2018" s="60">
        <v>402.61</v>
      </c>
      <c r="E2018" s="60">
        <f t="shared" si="33"/>
        <v>2016</v>
      </c>
    </row>
    <row r="2019" spans="2:5" x14ac:dyDescent="0.15">
      <c r="B2019" s="62">
        <v>42394</v>
      </c>
      <c r="C2019" s="63">
        <v>0</v>
      </c>
      <c r="D2019" s="60">
        <v>390.66</v>
      </c>
      <c r="E2019" s="60">
        <f t="shared" si="33"/>
        <v>2016</v>
      </c>
    </row>
    <row r="2020" spans="2:5" x14ac:dyDescent="0.15">
      <c r="B2020" s="62">
        <v>42395</v>
      </c>
      <c r="C2020" s="63">
        <v>0</v>
      </c>
      <c r="D2020" s="60">
        <v>391.43</v>
      </c>
      <c r="E2020" s="60">
        <f t="shared" si="33"/>
        <v>2016</v>
      </c>
    </row>
    <row r="2021" spans="2:5" x14ac:dyDescent="0.15">
      <c r="B2021" s="62">
        <v>42396</v>
      </c>
      <c r="C2021" s="63">
        <v>0</v>
      </c>
      <c r="D2021" s="60">
        <v>394.63</v>
      </c>
      <c r="E2021" s="60">
        <f t="shared" si="33"/>
        <v>2016</v>
      </c>
    </row>
    <row r="2022" spans="2:5" x14ac:dyDescent="0.15">
      <c r="B2022" s="62">
        <v>42397</v>
      </c>
      <c r="C2022" s="63">
        <v>0</v>
      </c>
      <c r="D2022" s="60">
        <v>379.38</v>
      </c>
      <c r="E2022" s="60">
        <f t="shared" si="33"/>
        <v>2016</v>
      </c>
    </row>
    <row r="2023" spans="2:5" x14ac:dyDescent="0.15">
      <c r="B2023" s="62">
        <v>42398</v>
      </c>
      <c r="C2023" s="63">
        <v>0</v>
      </c>
      <c r="D2023" s="60">
        <v>378.2</v>
      </c>
      <c r="E2023" s="60">
        <f t="shared" si="33"/>
        <v>2016</v>
      </c>
    </row>
    <row r="2024" spans="2:5" x14ac:dyDescent="0.15">
      <c r="B2024" s="62">
        <v>42399</v>
      </c>
      <c r="C2024" s="63">
        <v>0</v>
      </c>
      <c r="D2024" s="60">
        <v>376.94</v>
      </c>
      <c r="E2024" s="60">
        <f t="shared" si="33"/>
        <v>2016</v>
      </c>
    </row>
    <row r="2025" spans="2:5" x14ac:dyDescent="0.15">
      <c r="B2025" s="62">
        <v>42400</v>
      </c>
      <c r="C2025" s="63">
        <v>0</v>
      </c>
      <c r="D2025" s="60">
        <v>367.13</v>
      </c>
      <c r="E2025" s="60">
        <f t="shared" si="33"/>
        <v>2016</v>
      </c>
    </row>
    <row r="2026" spans="2:5" x14ac:dyDescent="0.15">
      <c r="B2026" s="62">
        <v>42401</v>
      </c>
      <c r="C2026" s="63">
        <v>0</v>
      </c>
      <c r="D2026" s="60">
        <v>371.25</v>
      </c>
      <c r="E2026" s="60">
        <f t="shared" si="33"/>
        <v>2016</v>
      </c>
    </row>
    <row r="2027" spans="2:5" x14ac:dyDescent="0.15">
      <c r="B2027" s="62">
        <v>42402</v>
      </c>
      <c r="C2027" s="63">
        <v>0</v>
      </c>
      <c r="D2027" s="60">
        <v>372.88</v>
      </c>
      <c r="E2027" s="60">
        <f t="shared" si="33"/>
        <v>2016</v>
      </c>
    </row>
    <row r="2028" spans="2:5" x14ac:dyDescent="0.15">
      <c r="B2028" s="62">
        <v>42403</v>
      </c>
      <c r="C2028" s="63">
        <v>0</v>
      </c>
      <c r="D2028" s="60">
        <v>368.93</v>
      </c>
      <c r="E2028" s="60">
        <f t="shared" si="33"/>
        <v>2016</v>
      </c>
    </row>
    <row r="2029" spans="2:5" x14ac:dyDescent="0.15">
      <c r="B2029" s="62">
        <v>42404</v>
      </c>
      <c r="C2029" s="63">
        <v>0</v>
      </c>
      <c r="D2029" s="60">
        <v>388.61</v>
      </c>
      <c r="E2029" s="60">
        <f t="shared" si="33"/>
        <v>2016</v>
      </c>
    </row>
    <row r="2030" spans="2:5" x14ac:dyDescent="0.15">
      <c r="B2030" s="62">
        <v>42405</v>
      </c>
      <c r="C2030" s="63">
        <v>0</v>
      </c>
      <c r="D2030" s="60">
        <v>385.34</v>
      </c>
      <c r="E2030" s="60">
        <f t="shared" si="33"/>
        <v>2016</v>
      </c>
    </row>
    <row r="2031" spans="2:5" x14ac:dyDescent="0.15">
      <c r="B2031" s="62">
        <v>42406</v>
      </c>
      <c r="C2031" s="63">
        <v>0</v>
      </c>
      <c r="D2031" s="60">
        <v>375.4</v>
      </c>
      <c r="E2031" s="60">
        <f t="shared" si="33"/>
        <v>2016</v>
      </c>
    </row>
    <row r="2032" spans="2:5" x14ac:dyDescent="0.15">
      <c r="B2032" s="62">
        <v>42407</v>
      </c>
      <c r="C2032" s="63">
        <v>0</v>
      </c>
      <c r="D2032" s="60">
        <v>375.28</v>
      </c>
      <c r="E2032" s="60">
        <f t="shared" si="33"/>
        <v>2016</v>
      </c>
    </row>
    <row r="2033" spans="2:5" x14ac:dyDescent="0.15">
      <c r="B2033" s="62">
        <v>42408</v>
      </c>
      <c r="C2033" s="63">
        <v>0</v>
      </c>
      <c r="D2033" s="60">
        <v>371.1</v>
      </c>
      <c r="E2033" s="60">
        <f t="shared" si="33"/>
        <v>2016</v>
      </c>
    </row>
    <row r="2034" spans="2:5" x14ac:dyDescent="0.15">
      <c r="B2034" s="62">
        <v>42409</v>
      </c>
      <c r="C2034" s="63">
        <v>0</v>
      </c>
      <c r="D2034" s="60">
        <v>373.32</v>
      </c>
      <c r="E2034" s="60">
        <f t="shared" si="33"/>
        <v>2016</v>
      </c>
    </row>
    <row r="2035" spans="2:5" x14ac:dyDescent="0.15">
      <c r="B2035" s="62">
        <v>42410</v>
      </c>
      <c r="C2035" s="63">
        <v>0</v>
      </c>
      <c r="D2035" s="60">
        <v>379.96</v>
      </c>
      <c r="E2035" s="60">
        <f t="shared" si="33"/>
        <v>2016</v>
      </c>
    </row>
    <row r="2036" spans="2:5" x14ac:dyDescent="0.15">
      <c r="B2036" s="62">
        <v>42411</v>
      </c>
      <c r="C2036" s="63">
        <v>0</v>
      </c>
      <c r="D2036" s="60">
        <v>377.72</v>
      </c>
      <c r="E2036" s="60">
        <f t="shared" si="33"/>
        <v>2016</v>
      </c>
    </row>
    <row r="2037" spans="2:5" x14ac:dyDescent="0.15">
      <c r="B2037" s="62">
        <v>42412</v>
      </c>
      <c r="C2037" s="63">
        <v>0</v>
      </c>
      <c r="D2037" s="60">
        <v>383.13</v>
      </c>
      <c r="E2037" s="60">
        <f t="shared" si="33"/>
        <v>2016</v>
      </c>
    </row>
    <row r="2038" spans="2:5" x14ac:dyDescent="0.15">
      <c r="B2038" s="62">
        <v>42413</v>
      </c>
      <c r="C2038" s="63">
        <v>0</v>
      </c>
      <c r="D2038" s="60">
        <v>392.18</v>
      </c>
      <c r="E2038" s="60">
        <f t="shared" si="33"/>
        <v>2016</v>
      </c>
    </row>
    <row r="2039" spans="2:5" x14ac:dyDescent="0.15">
      <c r="B2039" s="62">
        <v>42414</v>
      </c>
      <c r="C2039" s="63">
        <v>0</v>
      </c>
      <c r="D2039" s="60">
        <v>406.74</v>
      </c>
      <c r="E2039" s="60">
        <f t="shared" si="33"/>
        <v>2016</v>
      </c>
    </row>
    <row r="2040" spans="2:5" x14ac:dyDescent="0.15">
      <c r="B2040" s="62">
        <v>42415</v>
      </c>
      <c r="C2040" s="63">
        <v>0</v>
      </c>
      <c r="D2040" s="60">
        <v>399.48</v>
      </c>
      <c r="E2040" s="60">
        <f t="shared" si="33"/>
        <v>2016</v>
      </c>
    </row>
    <row r="2041" spans="2:5" x14ac:dyDescent="0.15">
      <c r="B2041" s="62">
        <v>42416</v>
      </c>
      <c r="C2041" s="63">
        <v>0</v>
      </c>
      <c r="D2041" s="60">
        <v>407.36</v>
      </c>
      <c r="E2041" s="60">
        <f t="shared" si="33"/>
        <v>2016</v>
      </c>
    </row>
    <row r="2042" spans="2:5" x14ac:dyDescent="0.15">
      <c r="B2042" s="62">
        <v>42417</v>
      </c>
      <c r="C2042" s="63">
        <v>0</v>
      </c>
      <c r="D2042" s="60">
        <v>415.56</v>
      </c>
      <c r="E2042" s="60">
        <f t="shared" si="33"/>
        <v>2016</v>
      </c>
    </row>
    <row r="2043" spans="2:5" x14ac:dyDescent="0.15">
      <c r="B2043" s="62">
        <v>42418</v>
      </c>
      <c r="C2043" s="63">
        <v>0</v>
      </c>
      <c r="D2043" s="60">
        <v>421.64</v>
      </c>
      <c r="E2043" s="60">
        <f t="shared" si="33"/>
        <v>2016</v>
      </c>
    </row>
    <row r="2044" spans="2:5" x14ac:dyDescent="0.15">
      <c r="B2044" s="62">
        <v>42419</v>
      </c>
      <c r="C2044" s="63">
        <v>0</v>
      </c>
      <c r="D2044" s="60">
        <v>420.33</v>
      </c>
      <c r="E2044" s="60">
        <f t="shared" si="33"/>
        <v>2016</v>
      </c>
    </row>
    <row r="2045" spans="2:5" x14ac:dyDescent="0.15">
      <c r="B2045" s="62">
        <v>42420</v>
      </c>
      <c r="C2045" s="63">
        <v>0</v>
      </c>
      <c r="D2045" s="60">
        <v>436.52</v>
      </c>
      <c r="E2045" s="60">
        <f t="shared" si="33"/>
        <v>2016</v>
      </c>
    </row>
    <row r="2046" spans="2:5" x14ac:dyDescent="0.15">
      <c r="B2046" s="62">
        <v>42421</v>
      </c>
      <c r="C2046" s="63">
        <v>0</v>
      </c>
      <c r="D2046" s="60">
        <v>438.98</v>
      </c>
      <c r="E2046" s="60">
        <f t="shared" si="33"/>
        <v>2016</v>
      </c>
    </row>
    <row r="2047" spans="2:5" x14ac:dyDescent="0.15">
      <c r="B2047" s="62">
        <v>42422</v>
      </c>
      <c r="C2047" s="63">
        <v>0</v>
      </c>
      <c r="D2047" s="60">
        <v>438.07</v>
      </c>
      <c r="E2047" s="60">
        <f t="shared" si="33"/>
        <v>2016</v>
      </c>
    </row>
    <row r="2048" spans="2:5" x14ac:dyDescent="0.15">
      <c r="B2048" s="62">
        <v>42423</v>
      </c>
      <c r="C2048" s="63">
        <v>0</v>
      </c>
      <c r="D2048" s="60">
        <v>419.98</v>
      </c>
      <c r="E2048" s="60">
        <f t="shared" si="33"/>
        <v>2016</v>
      </c>
    </row>
    <row r="2049" spans="2:5" x14ac:dyDescent="0.15">
      <c r="B2049" s="62">
        <v>42424</v>
      </c>
      <c r="C2049" s="63">
        <v>0</v>
      </c>
      <c r="D2049" s="60">
        <v>424.36</v>
      </c>
      <c r="E2049" s="60">
        <f t="shared" si="33"/>
        <v>2016</v>
      </c>
    </row>
    <row r="2050" spans="2:5" x14ac:dyDescent="0.15">
      <c r="B2050" s="62">
        <v>42425</v>
      </c>
      <c r="C2050" s="63">
        <v>0</v>
      </c>
      <c r="D2050" s="60">
        <v>423.52</v>
      </c>
      <c r="E2050" s="60">
        <f t="shared" si="33"/>
        <v>2016</v>
      </c>
    </row>
    <row r="2051" spans="2:5" x14ac:dyDescent="0.15">
      <c r="B2051" s="62">
        <v>42426</v>
      </c>
      <c r="C2051" s="63">
        <v>0</v>
      </c>
      <c r="D2051" s="60">
        <v>432.06</v>
      </c>
      <c r="E2051" s="60">
        <f t="shared" ref="E2051:E2114" si="34">YEAR(B2051)</f>
        <v>2016</v>
      </c>
    </row>
    <row r="2052" spans="2:5" x14ac:dyDescent="0.15">
      <c r="B2052" s="62">
        <v>42427</v>
      </c>
      <c r="C2052" s="63">
        <v>0</v>
      </c>
      <c r="D2052" s="60">
        <v>432.14</v>
      </c>
      <c r="E2052" s="60">
        <f t="shared" si="34"/>
        <v>2016</v>
      </c>
    </row>
    <row r="2053" spans="2:5" x14ac:dyDescent="0.15">
      <c r="B2053" s="62">
        <v>42428</v>
      </c>
      <c r="C2053" s="63">
        <v>0</v>
      </c>
      <c r="D2053" s="60">
        <v>432.64</v>
      </c>
      <c r="E2053" s="60">
        <f t="shared" si="34"/>
        <v>2016</v>
      </c>
    </row>
    <row r="2054" spans="2:5" x14ac:dyDescent="0.15">
      <c r="B2054" s="62">
        <v>42429</v>
      </c>
      <c r="C2054" s="63">
        <v>0</v>
      </c>
      <c r="D2054" s="60">
        <v>436.61</v>
      </c>
      <c r="E2054" s="60">
        <f t="shared" si="34"/>
        <v>2016</v>
      </c>
    </row>
    <row r="2055" spans="2:5" x14ac:dyDescent="0.15">
      <c r="B2055" s="62">
        <v>42430</v>
      </c>
      <c r="C2055" s="63">
        <v>0</v>
      </c>
      <c r="D2055" s="60">
        <v>433.64</v>
      </c>
      <c r="E2055" s="60">
        <f t="shared" si="34"/>
        <v>2016</v>
      </c>
    </row>
    <row r="2056" spans="2:5" x14ac:dyDescent="0.15">
      <c r="B2056" s="62">
        <v>42431</v>
      </c>
      <c r="C2056" s="63">
        <v>0</v>
      </c>
      <c r="D2056" s="60">
        <v>421.6</v>
      </c>
      <c r="E2056" s="60">
        <f t="shared" si="34"/>
        <v>2016</v>
      </c>
    </row>
    <row r="2057" spans="2:5" x14ac:dyDescent="0.15">
      <c r="B2057" s="62">
        <v>42432</v>
      </c>
      <c r="C2057" s="63">
        <v>0</v>
      </c>
      <c r="D2057" s="60">
        <v>419.47</v>
      </c>
      <c r="E2057" s="60">
        <f t="shared" si="34"/>
        <v>2016</v>
      </c>
    </row>
    <row r="2058" spans="2:5" x14ac:dyDescent="0.15">
      <c r="B2058" s="62">
        <v>42433</v>
      </c>
      <c r="C2058" s="63">
        <v>0</v>
      </c>
      <c r="D2058" s="60">
        <v>407.98</v>
      </c>
      <c r="E2058" s="60">
        <f t="shared" si="34"/>
        <v>2016</v>
      </c>
    </row>
    <row r="2059" spans="2:5" x14ac:dyDescent="0.15">
      <c r="B2059" s="62">
        <v>42434</v>
      </c>
      <c r="C2059" s="63">
        <v>0</v>
      </c>
      <c r="D2059" s="60">
        <v>397.83</v>
      </c>
      <c r="E2059" s="60">
        <f t="shared" si="34"/>
        <v>2016</v>
      </c>
    </row>
    <row r="2060" spans="2:5" x14ac:dyDescent="0.15">
      <c r="B2060" s="62">
        <v>42435</v>
      </c>
      <c r="C2060" s="63">
        <v>0</v>
      </c>
      <c r="D2060" s="60">
        <v>404.55</v>
      </c>
      <c r="E2060" s="60">
        <f t="shared" si="34"/>
        <v>2016</v>
      </c>
    </row>
    <row r="2061" spans="2:5" x14ac:dyDescent="0.15">
      <c r="B2061" s="62">
        <v>42436</v>
      </c>
      <c r="C2061" s="63">
        <v>0</v>
      </c>
      <c r="D2061" s="60">
        <v>412.98</v>
      </c>
      <c r="E2061" s="60">
        <f t="shared" si="34"/>
        <v>2016</v>
      </c>
    </row>
    <row r="2062" spans="2:5" x14ac:dyDescent="0.15">
      <c r="B2062" s="62">
        <v>42437</v>
      </c>
      <c r="C2062" s="63">
        <v>0</v>
      </c>
      <c r="D2062" s="60">
        <v>411.76</v>
      </c>
      <c r="E2062" s="60">
        <f t="shared" si="34"/>
        <v>2016</v>
      </c>
    </row>
    <row r="2063" spans="2:5" x14ac:dyDescent="0.15">
      <c r="B2063" s="62">
        <v>42438</v>
      </c>
      <c r="C2063" s="63">
        <v>0</v>
      </c>
      <c r="D2063" s="60">
        <v>412.62</v>
      </c>
      <c r="E2063" s="60">
        <f t="shared" si="34"/>
        <v>2016</v>
      </c>
    </row>
    <row r="2064" spans="2:5" x14ac:dyDescent="0.15">
      <c r="B2064" s="62">
        <v>42439</v>
      </c>
      <c r="C2064" s="63">
        <v>0</v>
      </c>
      <c r="D2064" s="60">
        <v>416.16</v>
      </c>
      <c r="E2064" s="60">
        <f t="shared" si="34"/>
        <v>2016</v>
      </c>
    </row>
    <row r="2065" spans="2:5" x14ac:dyDescent="0.15">
      <c r="B2065" s="62">
        <v>42440</v>
      </c>
      <c r="C2065" s="63">
        <v>0</v>
      </c>
      <c r="D2065" s="60">
        <v>419.89</v>
      </c>
      <c r="E2065" s="60">
        <f t="shared" si="34"/>
        <v>2016</v>
      </c>
    </row>
    <row r="2066" spans="2:5" x14ac:dyDescent="0.15">
      <c r="B2066" s="62">
        <v>42441</v>
      </c>
      <c r="C2066" s="63">
        <v>0</v>
      </c>
      <c r="D2066" s="60">
        <v>410.13</v>
      </c>
      <c r="E2066" s="60">
        <f t="shared" si="34"/>
        <v>2016</v>
      </c>
    </row>
    <row r="2067" spans="2:5" x14ac:dyDescent="0.15">
      <c r="B2067" s="62">
        <v>42442</v>
      </c>
      <c r="C2067" s="63">
        <v>0</v>
      </c>
      <c r="D2067" s="60">
        <v>412.29</v>
      </c>
      <c r="E2067" s="60">
        <f t="shared" si="34"/>
        <v>2016</v>
      </c>
    </row>
    <row r="2068" spans="2:5" x14ac:dyDescent="0.15">
      <c r="B2068" s="62">
        <v>42443</v>
      </c>
      <c r="C2068" s="63">
        <v>0</v>
      </c>
      <c r="D2068" s="60">
        <v>415.09</v>
      </c>
      <c r="E2068" s="60">
        <f t="shared" si="34"/>
        <v>2016</v>
      </c>
    </row>
    <row r="2069" spans="2:5" x14ac:dyDescent="0.15">
      <c r="B2069" s="62">
        <v>42444</v>
      </c>
      <c r="C2069" s="63">
        <v>0</v>
      </c>
      <c r="D2069" s="60">
        <v>415.38</v>
      </c>
      <c r="E2069" s="60">
        <f t="shared" si="34"/>
        <v>2016</v>
      </c>
    </row>
    <row r="2070" spans="2:5" x14ac:dyDescent="0.15">
      <c r="B2070" s="62">
        <v>42445</v>
      </c>
      <c r="C2070" s="63">
        <v>0</v>
      </c>
      <c r="D2070" s="60">
        <v>416.25</v>
      </c>
      <c r="E2070" s="60">
        <f t="shared" si="34"/>
        <v>2016</v>
      </c>
    </row>
    <row r="2071" spans="2:5" x14ac:dyDescent="0.15">
      <c r="B2071" s="62">
        <v>42446</v>
      </c>
      <c r="C2071" s="63">
        <v>0</v>
      </c>
      <c r="D2071" s="60">
        <v>418.45</v>
      </c>
      <c r="E2071" s="60">
        <f t="shared" si="34"/>
        <v>2016</v>
      </c>
    </row>
    <row r="2072" spans="2:5" x14ac:dyDescent="0.15">
      <c r="B2072" s="62">
        <v>42447</v>
      </c>
      <c r="C2072" s="63">
        <v>0</v>
      </c>
      <c r="D2072" s="60">
        <v>408.04</v>
      </c>
      <c r="E2072" s="60">
        <f t="shared" si="34"/>
        <v>2016</v>
      </c>
    </row>
    <row r="2073" spans="2:5" x14ac:dyDescent="0.15">
      <c r="B2073" s="62">
        <v>42448</v>
      </c>
      <c r="C2073" s="63">
        <v>0</v>
      </c>
      <c r="D2073" s="60">
        <v>408.52</v>
      </c>
      <c r="E2073" s="60">
        <f t="shared" si="34"/>
        <v>2016</v>
      </c>
    </row>
    <row r="2074" spans="2:5" x14ac:dyDescent="0.15">
      <c r="B2074" s="62">
        <v>42449</v>
      </c>
      <c r="C2074" s="63">
        <v>0</v>
      </c>
      <c r="D2074" s="60">
        <v>410.75</v>
      </c>
      <c r="E2074" s="60">
        <f t="shared" si="34"/>
        <v>2016</v>
      </c>
    </row>
    <row r="2075" spans="2:5" x14ac:dyDescent="0.15">
      <c r="B2075" s="62">
        <v>42450</v>
      </c>
      <c r="C2075" s="63">
        <v>0</v>
      </c>
      <c r="D2075" s="60">
        <v>411.42</v>
      </c>
      <c r="E2075" s="60">
        <f t="shared" si="34"/>
        <v>2016</v>
      </c>
    </row>
    <row r="2076" spans="2:5" x14ac:dyDescent="0.15">
      <c r="B2076" s="62">
        <v>42451</v>
      </c>
      <c r="C2076" s="63">
        <v>0</v>
      </c>
      <c r="D2076" s="60">
        <v>416.93</v>
      </c>
      <c r="E2076" s="60">
        <f t="shared" si="34"/>
        <v>2016</v>
      </c>
    </row>
    <row r="2077" spans="2:5" x14ac:dyDescent="0.15">
      <c r="B2077" s="62">
        <v>42452</v>
      </c>
      <c r="C2077" s="63">
        <v>0</v>
      </c>
      <c r="D2077" s="60">
        <v>417.39</v>
      </c>
      <c r="E2077" s="60">
        <f t="shared" si="34"/>
        <v>2016</v>
      </c>
    </row>
    <row r="2078" spans="2:5" x14ac:dyDescent="0.15">
      <c r="B2078" s="62">
        <v>42453</v>
      </c>
      <c r="C2078" s="63">
        <v>0</v>
      </c>
      <c r="D2078" s="60">
        <v>414.34</v>
      </c>
      <c r="E2078" s="60">
        <f t="shared" si="34"/>
        <v>2016</v>
      </c>
    </row>
    <row r="2079" spans="2:5" x14ac:dyDescent="0.15">
      <c r="B2079" s="62">
        <v>42454</v>
      </c>
      <c r="C2079" s="63">
        <v>0</v>
      </c>
      <c r="D2079" s="60">
        <v>415.69</v>
      </c>
      <c r="E2079" s="60">
        <f t="shared" si="34"/>
        <v>2016</v>
      </c>
    </row>
    <row r="2080" spans="2:5" x14ac:dyDescent="0.15">
      <c r="B2080" s="62">
        <v>42455</v>
      </c>
      <c r="C2080" s="63">
        <v>0</v>
      </c>
      <c r="D2080" s="60">
        <v>416.73</v>
      </c>
      <c r="E2080" s="60">
        <f t="shared" si="34"/>
        <v>2016</v>
      </c>
    </row>
    <row r="2081" spans="2:5" x14ac:dyDescent="0.15">
      <c r="B2081" s="62">
        <v>42456</v>
      </c>
      <c r="C2081" s="63">
        <v>0</v>
      </c>
      <c r="D2081" s="60">
        <v>425.38</v>
      </c>
      <c r="E2081" s="60">
        <f t="shared" si="34"/>
        <v>2016</v>
      </c>
    </row>
    <row r="2082" spans="2:5" x14ac:dyDescent="0.15">
      <c r="B2082" s="62">
        <v>42457</v>
      </c>
      <c r="C2082" s="63">
        <v>0</v>
      </c>
      <c r="D2082" s="60">
        <v>422.76</v>
      </c>
      <c r="E2082" s="60">
        <f t="shared" si="34"/>
        <v>2016</v>
      </c>
    </row>
    <row r="2083" spans="2:5" x14ac:dyDescent="0.15">
      <c r="B2083" s="62">
        <v>42458</v>
      </c>
      <c r="C2083" s="63">
        <v>0</v>
      </c>
      <c r="D2083" s="60">
        <v>415.55</v>
      </c>
      <c r="E2083" s="60">
        <f t="shared" si="34"/>
        <v>2016</v>
      </c>
    </row>
    <row r="2084" spans="2:5" x14ac:dyDescent="0.15">
      <c r="B2084" s="62">
        <v>42459</v>
      </c>
      <c r="C2084" s="63">
        <v>0</v>
      </c>
      <c r="D2084" s="60">
        <v>412.69</v>
      </c>
      <c r="E2084" s="60">
        <f t="shared" si="34"/>
        <v>2016</v>
      </c>
    </row>
    <row r="2085" spans="2:5" x14ac:dyDescent="0.15">
      <c r="B2085" s="62">
        <v>42460</v>
      </c>
      <c r="C2085" s="63">
        <v>0</v>
      </c>
      <c r="D2085" s="60">
        <v>415.16</v>
      </c>
      <c r="E2085" s="60">
        <f t="shared" si="34"/>
        <v>2016</v>
      </c>
    </row>
    <row r="2086" spans="2:5" x14ac:dyDescent="0.15">
      <c r="B2086" s="62">
        <v>42461</v>
      </c>
      <c r="C2086" s="63">
        <v>0</v>
      </c>
      <c r="D2086" s="60">
        <v>417.01</v>
      </c>
      <c r="E2086" s="60">
        <f t="shared" si="34"/>
        <v>2016</v>
      </c>
    </row>
    <row r="2087" spans="2:5" x14ac:dyDescent="0.15">
      <c r="B2087" s="62">
        <v>42462</v>
      </c>
      <c r="C2087" s="63">
        <v>0</v>
      </c>
      <c r="D2087" s="60">
        <v>419.69</v>
      </c>
      <c r="E2087" s="60">
        <f t="shared" si="34"/>
        <v>2016</v>
      </c>
    </row>
    <row r="2088" spans="2:5" x14ac:dyDescent="0.15">
      <c r="B2088" s="62">
        <v>42463</v>
      </c>
      <c r="C2088" s="63">
        <v>0</v>
      </c>
      <c r="D2088" s="60">
        <v>419.38</v>
      </c>
      <c r="E2088" s="60">
        <f t="shared" si="34"/>
        <v>2016</v>
      </c>
    </row>
    <row r="2089" spans="2:5" x14ac:dyDescent="0.15">
      <c r="B2089" s="62">
        <v>42464</v>
      </c>
      <c r="C2089" s="63">
        <v>0</v>
      </c>
      <c r="D2089" s="60">
        <v>419.42</v>
      </c>
      <c r="E2089" s="60">
        <f t="shared" si="34"/>
        <v>2016</v>
      </c>
    </row>
    <row r="2090" spans="2:5" x14ac:dyDescent="0.15">
      <c r="B2090" s="62">
        <v>42465</v>
      </c>
      <c r="C2090" s="63">
        <v>0</v>
      </c>
      <c r="D2090" s="60">
        <v>422.65</v>
      </c>
      <c r="E2090" s="60">
        <f t="shared" si="34"/>
        <v>2016</v>
      </c>
    </row>
    <row r="2091" spans="2:5" x14ac:dyDescent="0.15">
      <c r="B2091" s="62">
        <v>42466</v>
      </c>
      <c r="C2091" s="63">
        <v>0</v>
      </c>
      <c r="D2091" s="60">
        <v>421.7</v>
      </c>
      <c r="E2091" s="60">
        <f t="shared" si="34"/>
        <v>2016</v>
      </c>
    </row>
    <row r="2092" spans="2:5" x14ac:dyDescent="0.15">
      <c r="B2092" s="62">
        <v>42467</v>
      </c>
      <c r="C2092" s="63">
        <v>0</v>
      </c>
      <c r="D2092" s="60">
        <v>421.2</v>
      </c>
      <c r="E2092" s="60">
        <f t="shared" si="34"/>
        <v>2016</v>
      </c>
    </row>
    <row r="2093" spans="2:5" x14ac:dyDescent="0.15">
      <c r="B2093" s="62">
        <v>42468</v>
      </c>
      <c r="C2093" s="63">
        <v>0</v>
      </c>
      <c r="D2093" s="60">
        <v>418.09</v>
      </c>
      <c r="E2093" s="60">
        <f t="shared" si="34"/>
        <v>2016</v>
      </c>
    </row>
    <row r="2094" spans="2:5" x14ac:dyDescent="0.15">
      <c r="B2094" s="62">
        <v>42469</v>
      </c>
      <c r="C2094" s="63">
        <v>0</v>
      </c>
      <c r="D2094" s="60">
        <v>418.42</v>
      </c>
      <c r="E2094" s="60">
        <f t="shared" si="34"/>
        <v>2016</v>
      </c>
    </row>
    <row r="2095" spans="2:5" x14ac:dyDescent="0.15">
      <c r="B2095" s="62">
        <v>42470</v>
      </c>
      <c r="C2095" s="63">
        <v>0</v>
      </c>
      <c r="D2095" s="60">
        <v>421.11</v>
      </c>
      <c r="E2095" s="60">
        <f t="shared" si="34"/>
        <v>2016</v>
      </c>
    </row>
    <row r="2096" spans="2:5" x14ac:dyDescent="0.15">
      <c r="B2096" s="62">
        <v>42471</v>
      </c>
      <c r="C2096" s="63">
        <v>0</v>
      </c>
      <c r="D2096" s="60">
        <v>422.99</v>
      </c>
      <c r="E2096" s="60">
        <f t="shared" si="34"/>
        <v>2016</v>
      </c>
    </row>
    <row r="2097" spans="2:5" x14ac:dyDescent="0.15">
      <c r="B2097" s="62">
        <v>42472</v>
      </c>
      <c r="C2097" s="63">
        <v>0</v>
      </c>
      <c r="D2097" s="60">
        <v>425.99</v>
      </c>
      <c r="E2097" s="60">
        <f t="shared" si="34"/>
        <v>2016</v>
      </c>
    </row>
    <row r="2098" spans="2:5" x14ac:dyDescent="0.15">
      <c r="B2098" s="62">
        <v>42473</v>
      </c>
      <c r="C2098" s="63">
        <v>0</v>
      </c>
      <c r="D2098" s="60">
        <v>424.4</v>
      </c>
      <c r="E2098" s="60">
        <f t="shared" si="34"/>
        <v>2016</v>
      </c>
    </row>
    <row r="2099" spans="2:5" x14ac:dyDescent="0.15">
      <c r="B2099" s="62">
        <v>42474</v>
      </c>
      <c r="C2099" s="63">
        <v>0</v>
      </c>
      <c r="D2099" s="60">
        <v>425.11</v>
      </c>
      <c r="E2099" s="60">
        <f t="shared" si="34"/>
        <v>2016</v>
      </c>
    </row>
    <row r="2100" spans="2:5" x14ac:dyDescent="0.15">
      <c r="B2100" s="62">
        <v>42475</v>
      </c>
      <c r="C2100" s="63">
        <v>0</v>
      </c>
      <c r="D2100" s="60">
        <v>429.98</v>
      </c>
      <c r="E2100" s="60">
        <f t="shared" si="34"/>
        <v>2016</v>
      </c>
    </row>
    <row r="2101" spans="2:5" x14ac:dyDescent="0.15">
      <c r="B2101" s="62">
        <v>42476</v>
      </c>
      <c r="C2101" s="63">
        <v>0</v>
      </c>
      <c r="D2101" s="60">
        <v>430.84</v>
      </c>
      <c r="E2101" s="60">
        <f t="shared" si="34"/>
        <v>2016</v>
      </c>
    </row>
    <row r="2102" spans="2:5" x14ac:dyDescent="0.15">
      <c r="B2102" s="62">
        <v>42477</v>
      </c>
      <c r="C2102" s="63">
        <v>0</v>
      </c>
      <c r="D2102" s="60">
        <v>427.86</v>
      </c>
      <c r="E2102" s="60">
        <f t="shared" si="34"/>
        <v>2016</v>
      </c>
    </row>
    <row r="2103" spans="2:5" x14ac:dyDescent="0.15">
      <c r="B2103" s="62">
        <v>42478</v>
      </c>
      <c r="C2103" s="63">
        <v>0</v>
      </c>
      <c r="D2103" s="60">
        <v>429.05</v>
      </c>
      <c r="E2103" s="60">
        <f t="shared" si="34"/>
        <v>2016</v>
      </c>
    </row>
    <row r="2104" spans="2:5" x14ac:dyDescent="0.15">
      <c r="B2104" s="62">
        <v>42479</v>
      </c>
      <c r="C2104" s="63">
        <v>0</v>
      </c>
      <c r="D2104" s="60">
        <v>436.1</v>
      </c>
      <c r="E2104" s="60">
        <f t="shared" si="34"/>
        <v>2016</v>
      </c>
    </row>
    <row r="2105" spans="2:5" x14ac:dyDescent="0.15">
      <c r="B2105" s="62">
        <v>42480</v>
      </c>
      <c r="C2105" s="63">
        <v>0</v>
      </c>
      <c r="D2105" s="60">
        <v>442.16</v>
      </c>
      <c r="E2105" s="60">
        <f t="shared" si="34"/>
        <v>2016</v>
      </c>
    </row>
    <row r="2106" spans="2:5" x14ac:dyDescent="0.15">
      <c r="B2106" s="62">
        <v>42481</v>
      </c>
      <c r="C2106" s="63">
        <v>0</v>
      </c>
      <c r="D2106" s="60">
        <v>451.1</v>
      </c>
      <c r="E2106" s="60">
        <f t="shared" si="34"/>
        <v>2016</v>
      </c>
    </row>
    <row r="2107" spans="2:5" x14ac:dyDescent="0.15">
      <c r="B2107" s="62">
        <v>42482</v>
      </c>
      <c r="C2107" s="63">
        <v>0</v>
      </c>
      <c r="D2107" s="60">
        <v>447.64</v>
      </c>
      <c r="E2107" s="60">
        <f t="shared" si="34"/>
        <v>2016</v>
      </c>
    </row>
    <row r="2108" spans="2:5" x14ac:dyDescent="0.15">
      <c r="B2108" s="62">
        <v>42483</v>
      </c>
      <c r="C2108" s="63">
        <v>0</v>
      </c>
      <c r="D2108" s="60">
        <v>452.58</v>
      </c>
      <c r="E2108" s="60">
        <f t="shared" si="34"/>
        <v>2016</v>
      </c>
    </row>
    <row r="2109" spans="2:5" x14ac:dyDescent="0.15">
      <c r="B2109" s="62">
        <v>42484</v>
      </c>
      <c r="C2109" s="63">
        <v>0</v>
      </c>
      <c r="D2109" s="60">
        <v>460.33</v>
      </c>
      <c r="E2109" s="60">
        <f t="shared" si="34"/>
        <v>2016</v>
      </c>
    </row>
    <row r="2110" spans="2:5" x14ac:dyDescent="0.15">
      <c r="B2110" s="62">
        <v>42485</v>
      </c>
      <c r="C2110" s="63">
        <v>0</v>
      </c>
      <c r="D2110" s="60">
        <v>462.51</v>
      </c>
      <c r="E2110" s="60">
        <f t="shared" si="34"/>
        <v>2016</v>
      </c>
    </row>
    <row r="2111" spans="2:5" x14ac:dyDescent="0.15">
      <c r="B2111" s="62">
        <v>42486</v>
      </c>
      <c r="C2111" s="63">
        <v>0</v>
      </c>
      <c r="D2111" s="60">
        <v>467.8</v>
      </c>
      <c r="E2111" s="60">
        <f t="shared" si="34"/>
        <v>2016</v>
      </c>
    </row>
    <row r="2112" spans="2:5" x14ac:dyDescent="0.15">
      <c r="B2112" s="62">
        <v>42487</v>
      </c>
      <c r="C2112" s="63">
        <v>0</v>
      </c>
      <c r="D2112" s="60">
        <v>445.01</v>
      </c>
      <c r="E2112" s="60">
        <f t="shared" si="34"/>
        <v>2016</v>
      </c>
    </row>
    <row r="2113" spans="2:5" x14ac:dyDescent="0.15">
      <c r="B2113" s="62">
        <v>42488</v>
      </c>
      <c r="C2113" s="63">
        <v>0</v>
      </c>
      <c r="D2113" s="60">
        <v>449.86</v>
      </c>
      <c r="E2113" s="60">
        <f t="shared" si="34"/>
        <v>2016</v>
      </c>
    </row>
    <row r="2114" spans="2:5" x14ac:dyDescent="0.15">
      <c r="B2114" s="62">
        <v>42489</v>
      </c>
      <c r="C2114" s="63">
        <v>0</v>
      </c>
      <c r="D2114" s="60">
        <v>456.35</v>
      </c>
      <c r="E2114" s="60">
        <f t="shared" si="34"/>
        <v>2016</v>
      </c>
    </row>
    <row r="2115" spans="2:5" x14ac:dyDescent="0.15">
      <c r="B2115" s="62">
        <v>42490</v>
      </c>
      <c r="C2115" s="63">
        <v>0</v>
      </c>
      <c r="D2115" s="60">
        <v>449.33</v>
      </c>
      <c r="E2115" s="60">
        <f t="shared" ref="E2115:E2178" si="35">YEAR(B2115)</f>
        <v>2016</v>
      </c>
    </row>
    <row r="2116" spans="2:5" x14ac:dyDescent="0.15">
      <c r="B2116" s="62">
        <v>42491</v>
      </c>
      <c r="C2116" s="63">
        <v>0</v>
      </c>
      <c r="D2116" s="60">
        <v>453.04</v>
      </c>
      <c r="E2116" s="60">
        <f t="shared" si="35"/>
        <v>2016</v>
      </c>
    </row>
    <row r="2117" spans="2:5" x14ac:dyDescent="0.15">
      <c r="B2117" s="62">
        <v>42492</v>
      </c>
      <c r="C2117" s="63">
        <v>0</v>
      </c>
      <c r="D2117" s="60">
        <v>444.51</v>
      </c>
      <c r="E2117" s="60">
        <f t="shared" si="35"/>
        <v>2016</v>
      </c>
    </row>
    <row r="2118" spans="2:5" x14ac:dyDescent="0.15">
      <c r="B2118" s="62">
        <v>42493</v>
      </c>
      <c r="C2118" s="63">
        <v>0</v>
      </c>
      <c r="D2118" s="60">
        <v>450.27</v>
      </c>
      <c r="E2118" s="60">
        <f t="shared" si="35"/>
        <v>2016</v>
      </c>
    </row>
    <row r="2119" spans="2:5" x14ac:dyDescent="0.15">
      <c r="B2119" s="62">
        <v>42494</v>
      </c>
      <c r="C2119" s="63">
        <v>0</v>
      </c>
      <c r="D2119" s="60">
        <v>446.96</v>
      </c>
      <c r="E2119" s="60">
        <f t="shared" si="35"/>
        <v>2016</v>
      </c>
    </row>
    <row r="2120" spans="2:5" x14ac:dyDescent="0.15">
      <c r="B2120" s="62">
        <v>42495</v>
      </c>
      <c r="C2120" s="63">
        <v>0</v>
      </c>
      <c r="D2120" s="60">
        <v>448.53</v>
      </c>
      <c r="E2120" s="60">
        <f t="shared" si="35"/>
        <v>2016</v>
      </c>
    </row>
    <row r="2121" spans="2:5" x14ac:dyDescent="0.15">
      <c r="B2121" s="62">
        <v>42496</v>
      </c>
      <c r="C2121" s="63">
        <v>0</v>
      </c>
      <c r="D2121" s="60">
        <v>460.37</v>
      </c>
      <c r="E2121" s="60">
        <f t="shared" si="35"/>
        <v>2016</v>
      </c>
    </row>
    <row r="2122" spans="2:5" x14ac:dyDescent="0.15">
      <c r="B2122" s="62">
        <v>42497</v>
      </c>
      <c r="C2122" s="63">
        <v>0</v>
      </c>
      <c r="D2122" s="60">
        <v>459.46</v>
      </c>
      <c r="E2122" s="60">
        <f t="shared" si="35"/>
        <v>2016</v>
      </c>
    </row>
    <row r="2123" spans="2:5" x14ac:dyDescent="0.15">
      <c r="B2123" s="62">
        <v>42498</v>
      </c>
      <c r="C2123" s="63">
        <v>0</v>
      </c>
      <c r="D2123" s="60">
        <v>459.44</v>
      </c>
      <c r="E2123" s="60">
        <f t="shared" si="35"/>
        <v>2016</v>
      </c>
    </row>
    <row r="2124" spans="2:5" x14ac:dyDescent="0.15">
      <c r="B2124" s="62">
        <v>42499</v>
      </c>
      <c r="C2124" s="63">
        <v>0</v>
      </c>
      <c r="D2124" s="60">
        <v>461.49</v>
      </c>
      <c r="E2124" s="60">
        <f t="shared" si="35"/>
        <v>2016</v>
      </c>
    </row>
    <row r="2125" spans="2:5" x14ac:dyDescent="0.15">
      <c r="B2125" s="62">
        <v>42500</v>
      </c>
      <c r="C2125" s="63">
        <v>0</v>
      </c>
      <c r="D2125" s="60">
        <v>450.99</v>
      </c>
      <c r="E2125" s="60">
        <f t="shared" si="35"/>
        <v>2016</v>
      </c>
    </row>
    <row r="2126" spans="2:5" x14ac:dyDescent="0.15">
      <c r="B2126" s="62">
        <v>42501</v>
      </c>
      <c r="C2126" s="63">
        <v>0</v>
      </c>
      <c r="D2126" s="60">
        <v>452.11</v>
      </c>
      <c r="E2126" s="60">
        <f t="shared" si="35"/>
        <v>2016</v>
      </c>
    </row>
    <row r="2127" spans="2:5" x14ac:dyDescent="0.15">
      <c r="B2127" s="62">
        <v>42502</v>
      </c>
      <c r="C2127" s="63">
        <v>0</v>
      </c>
      <c r="D2127" s="60">
        <v>454.82</v>
      </c>
      <c r="E2127" s="60">
        <f t="shared" si="35"/>
        <v>2016</v>
      </c>
    </row>
    <row r="2128" spans="2:5" x14ac:dyDescent="0.15">
      <c r="B2128" s="62">
        <v>42503</v>
      </c>
      <c r="C2128" s="63">
        <v>0</v>
      </c>
      <c r="D2128" s="60">
        <v>455.73</v>
      </c>
      <c r="E2128" s="60">
        <f t="shared" si="35"/>
        <v>2016</v>
      </c>
    </row>
    <row r="2129" spans="2:5" x14ac:dyDescent="0.15">
      <c r="B2129" s="62">
        <v>42504</v>
      </c>
      <c r="C2129" s="63">
        <v>0</v>
      </c>
      <c r="D2129" s="60">
        <v>455.75</v>
      </c>
      <c r="E2129" s="60">
        <f t="shared" si="35"/>
        <v>2016</v>
      </c>
    </row>
    <row r="2130" spans="2:5" x14ac:dyDescent="0.15">
      <c r="B2130" s="62">
        <v>42505</v>
      </c>
      <c r="C2130" s="63">
        <v>0</v>
      </c>
      <c r="D2130" s="60">
        <v>457.85</v>
      </c>
      <c r="E2130" s="60">
        <f t="shared" si="35"/>
        <v>2016</v>
      </c>
    </row>
    <row r="2131" spans="2:5" x14ac:dyDescent="0.15">
      <c r="B2131" s="62">
        <v>42506</v>
      </c>
      <c r="C2131" s="63">
        <v>0</v>
      </c>
      <c r="D2131" s="60">
        <v>453.41</v>
      </c>
      <c r="E2131" s="60">
        <f t="shared" si="35"/>
        <v>2016</v>
      </c>
    </row>
    <row r="2132" spans="2:5" x14ac:dyDescent="0.15">
      <c r="B2132" s="62">
        <v>42507</v>
      </c>
      <c r="C2132" s="63">
        <v>0</v>
      </c>
      <c r="D2132" s="60">
        <v>452.75</v>
      </c>
      <c r="E2132" s="60">
        <f t="shared" si="35"/>
        <v>2016</v>
      </c>
    </row>
    <row r="2133" spans="2:5" x14ac:dyDescent="0.15">
      <c r="B2133" s="62">
        <v>42508</v>
      </c>
      <c r="C2133" s="63">
        <v>0</v>
      </c>
      <c r="D2133" s="60">
        <v>453.38</v>
      </c>
      <c r="E2133" s="60">
        <f t="shared" si="35"/>
        <v>2016</v>
      </c>
    </row>
    <row r="2134" spans="2:5" x14ac:dyDescent="0.15">
      <c r="B2134" s="62">
        <v>42509</v>
      </c>
      <c r="C2134" s="63">
        <v>0</v>
      </c>
      <c r="D2134" s="60">
        <v>436.73</v>
      </c>
      <c r="E2134" s="60">
        <f t="shared" si="35"/>
        <v>2016</v>
      </c>
    </row>
    <row r="2135" spans="2:5" x14ac:dyDescent="0.15">
      <c r="B2135" s="62">
        <v>42510</v>
      </c>
      <c r="C2135" s="63">
        <v>0</v>
      </c>
      <c r="D2135" s="60">
        <v>442.95</v>
      </c>
      <c r="E2135" s="60">
        <f t="shared" si="35"/>
        <v>2016</v>
      </c>
    </row>
    <row r="2136" spans="2:5" x14ac:dyDescent="0.15">
      <c r="B2136" s="62">
        <v>42511</v>
      </c>
      <c r="C2136" s="63">
        <v>0</v>
      </c>
      <c r="D2136" s="60">
        <v>443.13</v>
      </c>
      <c r="E2136" s="60">
        <f t="shared" si="35"/>
        <v>2016</v>
      </c>
    </row>
    <row r="2137" spans="2:5" x14ac:dyDescent="0.15">
      <c r="B2137" s="62">
        <v>42512</v>
      </c>
      <c r="C2137" s="63">
        <v>0</v>
      </c>
      <c r="D2137" s="60">
        <v>438.77</v>
      </c>
      <c r="E2137" s="60">
        <f t="shared" si="35"/>
        <v>2016</v>
      </c>
    </row>
    <row r="2138" spans="2:5" x14ac:dyDescent="0.15">
      <c r="B2138" s="62">
        <v>42513</v>
      </c>
      <c r="C2138" s="63">
        <v>0</v>
      </c>
      <c r="D2138" s="60">
        <v>443.73</v>
      </c>
      <c r="E2138" s="60">
        <f t="shared" si="35"/>
        <v>2016</v>
      </c>
    </row>
    <row r="2139" spans="2:5" x14ac:dyDescent="0.15">
      <c r="B2139" s="62">
        <v>42514</v>
      </c>
      <c r="C2139" s="63">
        <v>0</v>
      </c>
      <c r="D2139" s="60">
        <v>445.13</v>
      </c>
      <c r="E2139" s="60">
        <f t="shared" si="35"/>
        <v>2016</v>
      </c>
    </row>
    <row r="2140" spans="2:5" x14ac:dyDescent="0.15">
      <c r="B2140" s="62">
        <v>42515</v>
      </c>
      <c r="C2140" s="63">
        <v>0</v>
      </c>
      <c r="D2140" s="60">
        <v>449.23</v>
      </c>
      <c r="E2140" s="60">
        <f t="shared" si="35"/>
        <v>2016</v>
      </c>
    </row>
    <row r="2141" spans="2:5" x14ac:dyDescent="0.15">
      <c r="B2141" s="62">
        <v>42516</v>
      </c>
      <c r="C2141" s="63">
        <v>0</v>
      </c>
      <c r="D2141" s="60">
        <v>453.82</v>
      </c>
      <c r="E2141" s="60">
        <f t="shared" si="35"/>
        <v>2016</v>
      </c>
    </row>
    <row r="2142" spans="2:5" x14ac:dyDescent="0.15">
      <c r="B2142" s="62">
        <v>42517</v>
      </c>
      <c r="C2142" s="63">
        <v>0</v>
      </c>
      <c r="D2142" s="60">
        <v>473.47</v>
      </c>
      <c r="E2142" s="60">
        <f t="shared" si="35"/>
        <v>2016</v>
      </c>
    </row>
    <row r="2143" spans="2:5" x14ac:dyDescent="0.15">
      <c r="B2143" s="62">
        <v>42518</v>
      </c>
      <c r="C2143" s="63">
        <v>0</v>
      </c>
      <c r="D2143" s="60">
        <v>525.42999999999995</v>
      </c>
      <c r="E2143" s="60">
        <f t="shared" si="35"/>
        <v>2016</v>
      </c>
    </row>
    <row r="2144" spans="2:5" x14ac:dyDescent="0.15">
      <c r="B2144" s="62">
        <v>42519</v>
      </c>
      <c r="C2144" s="63">
        <v>0</v>
      </c>
      <c r="D2144" s="60">
        <v>524.08000000000004</v>
      </c>
      <c r="E2144" s="60">
        <f t="shared" si="35"/>
        <v>2016</v>
      </c>
    </row>
    <row r="2145" spans="2:5" x14ac:dyDescent="0.15">
      <c r="B2145" s="62">
        <v>42520</v>
      </c>
      <c r="C2145" s="63">
        <v>0</v>
      </c>
      <c r="D2145" s="60">
        <v>532.59</v>
      </c>
      <c r="E2145" s="60">
        <f t="shared" si="35"/>
        <v>2016</v>
      </c>
    </row>
    <row r="2146" spans="2:5" x14ac:dyDescent="0.15">
      <c r="B2146" s="62">
        <v>42521</v>
      </c>
      <c r="C2146" s="63">
        <v>0</v>
      </c>
      <c r="D2146" s="60">
        <v>531.79999999999995</v>
      </c>
      <c r="E2146" s="60">
        <f t="shared" si="35"/>
        <v>2016</v>
      </c>
    </row>
    <row r="2147" spans="2:5" x14ac:dyDescent="0.15">
      <c r="B2147" s="62">
        <v>42522</v>
      </c>
      <c r="C2147" s="63">
        <v>0</v>
      </c>
      <c r="D2147" s="60">
        <v>536.41999999999996</v>
      </c>
      <c r="E2147" s="60">
        <f t="shared" si="35"/>
        <v>2016</v>
      </c>
    </row>
    <row r="2148" spans="2:5" x14ac:dyDescent="0.15">
      <c r="B2148" s="62">
        <v>42523</v>
      </c>
      <c r="C2148" s="63">
        <v>0</v>
      </c>
      <c r="D2148" s="60">
        <v>538.14</v>
      </c>
      <c r="E2148" s="60">
        <f t="shared" si="35"/>
        <v>2016</v>
      </c>
    </row>
    <row r="2149" spans="2:5" x14ac:dyDescent="0.15">
      <c r="B2149" s="62">
        <v>42524</v>
      </c>
      <c r="C2149" s="63">
        <v>0</v>
      </c>
      <c r="D2149" s="60">
        <v>570.47</v>
      </c>
      <c r="E2149" s="60">
        <f t="shared" si="35"/>
        <v>2016</v>
      </c>
    </row>
    <row r="2150" spans="2:5" x14ac:dyDescent="0.15">
      <c r="B2150" s="62">
        <v>42525</v>
      </c>
      <c r="C2150" s="63">
        <v>0</v>
      </c>
      <c r="D2150" s="60">
        <v>573.45000000000005</v>
      </c>
      <c r="E2150" s="60">
        <f t="shared" si="35"/>
        <v>2016</v>
      </c>
    </row>
    <row r="2151" spans="2:5" x14ac:dyDescent="0.15">
      <c r="B2151" s="62">
        <v>42526</v>
      </c>
      <c r="C2151" s="63">
        <v>0</v>
      </c>
      <c r="D2151" s="60">
        <v>574.11</v>
      </c>
      <c r="E2151" s="60">
        <f t="shared" si="35"/>
        <v>2016</v>
      </c>
    </row>
    <row r="2152" spans="2:5" x14ac:dyDescent="0.15">
      <c r="B2152" s="62">
        <v>42527</v>
      </c>
      <c r="C2152" s="63">
        <v>0</v>
      </c>
      <c r="D2152" s="60">
        <v>585.53</v>
      </c>
      <c r="E2152" s="60">
        <f t="shared" si="35"/>
        <v>2016</v>
      </c>
    </row>
    <row r="2153" spans="2:5" x14ac:dyDescent="0.15">
      <c r="B2153" s="62">
        <v>42528</v>
      </c>
      <c r="C2153" s="63">
        <v>0</v>
      </c>
      <c r="D2153" s="60">
        <v>577.86</v>
      </c>
      <c r="E2153" s="60">
        <f t="shared" si="35"/>
        <v>2016</v>
      </c>
    </row>
    <row r="2154" spans="2:5" x14ac:dyDescent="0.15">
      <c r="B2154" s="62">
        <v>42529</v>
      </c>
      <c r="C2154" s="63">
        <v>0</v>
      </c>
      <c r="D2154" s="60">
        <v>583.1</v>
      </c>
      <c r="E2154" s="60">
        <f t="shared" si="35"/>
        <v>2016</v>
      </c>
    </row>
    <row r="2155" spans="2:5" x14ac:dyDescent="0.15">
      <c r="B2155" s="62">
        <v>42530</v>
      </c>
      <c r="C2155" s="63">
        <v>0</v>
      </c>
      <c r="D2155" s="60">
        <v>576.45000000000005</v>
      </c>
      <c r="E2155" s="60">
        <f t="shared" si="35"/>
        <v>2016</v>
      </c>
    </row>
    <row r="2156" spans="2:5" x14ac:dyDescent="0.15">
      <c r="B2156" s="62">
        <v>42531</v>
      </c>
      <c r="C2156" s="63">
        <v>0</v>
      </c>
      <c r="D2156" s="60">
        <v>579.13</v>
      </c>
      <c r="E2156" s="60">
        <f t="shared" si="35"/>
        <v>2016</v>
      </c>
    </row>
    <row r="2157" spans="2:5" x14ac:dyDescent="0.15">
      <c r="B2157" s="62">
        <v>42532</v>
      </c>
      <c r="C2157" s="63">
        <v>0</v>
      </c>
      <c r="D2157" s="60">
        <v>611.78</v>
      </c>
      <c r="E2157" s="60">
        <f t="shared" si="35"/>
        <v>2016</v>
      </c>
    </row>
    <row r="2158" spans="2:5" x14ac:dyDescent="0.15">
      <c r="B2158" s="62">
        <v>42533</v>
      </c>
      <c r="C2158" s="63">
        <v>0</v>
      </c>
      <c r="D2158" s="60">
        <v>675.34</v>
      </c>
      <c r="E2158" s="60">
        <f t="shared" si="35"/>
        <v>2016</v>
      </c>
    </row>
    <row r="2159" spans="2:5" x14ac:dyDescent="0.15">
      <c r="B2159" s="62">
        <v>42534</v>
      </c>
      <c r="C2159" s="63">
        <v>0</v>
      </c>
      <c r="D2159" s="60">
        <v>705.62</v>
      </c>
      <c r="E2159" s="60">
        <f t="shared" si="35"/>
        <v>2016</v>
      </c>
    </row>
    <row r="2160" spans="2:5" x14ac:dyDescent="0.15">
      <c r="B2160" s="62">
        <v>42535</v>
      </c>
      <c r="C2160" s="63">
        <v>0</v>
      </c>
      <c r="D2160" s="60">
        <v>685.99</v>
      </c>
      <c r="E2160" s="60">
        <f t="shared" si="35"/>
        <v>2016</v>
      </c>
    </row>
    <row r="2161" spans="2:5" x14ac:dyDescent="0.15">
      <c r="B2161" s="62">
        <v>42536</v>
      </c>
      <c r="C2161" s="63">
        <v>0</v>
      </c>
      <c r="D2161" s="60">
        <v>696.32</v>
      </c>
      <c r="E2161" s="60">
        <f t="shared" si="35"/>
        <v>2016</v>
      </c>
    </row>
    <row r="2162" spans="2:5" x14ac:dyDescent="0.15">
      <c r="B2162" s="62">
        <v>42537</v>
      </c>
      <c r="C2162" s="63">
        <v>0</v>
      </c>
      <c r="D2162" s="60">
        <v>768.24</v>
      </c>
      <c r="E2162" s="60">
        <f t="shared" si="35"/>
        <v>2016</v>
      </c>
    </row>
    <row r="2163" spans="2:5" x14ac:dyDescent="0.15">
      <c r="B2163" s="62">
        <v>42538</v>
      </c>
      <c r="C2163" s="63">
        <v>0</v>
      </c>
      <c r="D2163" s="60">
        <v>747.55</v>
      </c>
      <c r="E2163" s="60">
        <f t="shared" si="35"/>
        <v>2016</v>
      </c>
    </row>
    <row r="2164" spans="2:5" x14ac:dyDescent="0.15">
      <c r="B2164" s="62">
        <v>42539</v>
      </c>
      <c r="C2164" s="63">
        <v>0</v>
      </c>
      <c r="D2164" s="60">
        <v>755.68</v>
      </c>
      <c r="E2164" s="60">
        <f t="shared" si="35"/>
        <v>2016</v>
      </c>
    </row>
    <row r="2165" spans="2:5" x14ac:dyDescent="0.15">
      <c r="B2165" s="62">
        <v>42540</v>
      </c>
      <c r="C2165" s="63">
        <v>0</v>
      </c>
      <c r="D2165" s="60">
        <v>764.04</v>
      </c>
      <c r="E2165" s="60">
        <f t="shared" si="35"/>
        <v>2016</v>
      </c>
    </row>
    <row r="2166" spans="2:5" x14ac:dyDescent="0.15">
      <c r="B2166" s="62">
        <v>42541</v>
      </c>
      <c r="C2166" s="63">
        <v>0</v>
      </c>
      <c r="D2166" s="60">
        <v>727.95</v>
      </c>
      <c r="E2166" s="60">
        <f t="shared" si="35"/>
        <v>2016</v>
      </c>
    </row>
    <row r="2167" spans="2:5" x14ac:dyDescent="0.15">
      <c r="B2167" s="62">
        <v>42542</v>
      </c>
      <c r="C2167" s="63">
        <v>0</v>
      </c>
      <c r="D2167" s="60">
        <v>665.88</v>
      </c>
      <c r="E2167" s="60">
        <f t="shared" si="35"/>
        <v>2016</v>
      </c>
    </row>
    <row r="2168" spans="2:5" x14ac:dyDescent="0.15">
      <c r="B2168" s="62">
        <v>42543</v>
      </c>
      <c r="C2168" s="63">
        <v>0</v>
      </c>
      <c r="D2168" s="60">
        <v>602.89</v>
      </c>
      <c r="E2168" s="60">
        <f t="shared" si="35"/>
        <v>2016</v>
      </c>
    </row>
    <row r="2169" spans="2:5" x14ac:dyDescent="0.15">
      <c r="B2169" s="62">
        <v>42544</v>
      </c>
      <c r="C2169" s="63">
        <v>0</v>
      </c>
      <c r="D2169" s="60">
        <v>625.49</v>
      </c>
      <c r="E2169" s="60">
        <f t="shared" si="35"/>
        <v>2016</v>
      </c>
    </row>
    <row r="2170" spans="2:5" x14ac:dyDescent="0.15">
      <c r="B2170" s="62">
        <v>42545</v>
      </c>
      <c r="C2170" s="63">
        <v>0</v>
      </c>
      <c r="D2170" s="60">
        <v>665.16</v>
      </c>
      <c r="E2170" s="60">
        <f t="shared" si="35"/>
        <v>2016</v>
      </c>
    </row>
    <row r="2171" spans="2:5" x14ac:dyDescent="0.15">
      <c r="B2171" s="62">
        <v>42546</v>
      </c>
      <c r="C2171" s="63">
        <v>0</v>
      </c>
      <c r="D2171" s="60">
        <v>665.33</v>
      </c>
      <c r="E2171" s="60">
        <f t="shared" si="35"/>
        <v>2016</v>
      </c>
    </row>
    <row r="2172" spans="2:5" x14ac:dyDescent="0.15">
      <c r="B2172" s="62">
        <v>42547</v>
      </c>
      <c r="C2172" s="63">
        <v>0</v>
      </c>
      <c r="D2172" s="60">
        <v>630.25</v>
      </c>
      <c r="E2172" s="60">
        <f t="shared" si="35"/>
        <v>2016</v>
      </c>
    </row>
    <row r="2173" spans="2:5" x14ac:dyDescent="0.15">
      <c r="B2173" s="62">
        <v>42548</v>
      </c>
      <c r="C2173" s="63">
        <v>0</v>
      </c>
      <c r="D2173" s="60">
        <v>658.4</v>
      </c>
      <c r="E2173" s="60">
        <f t="shared" si="35"/>
        <v>2016</v>
      </c>
    </row>
    <row r="2174" spans="2:5" x14ac:dyDescent="0.15">
      <c r="B2174" s="62">
        <v>42549</v>
      </c>
      <c r="C2174" s="63">
        <v>0</v>
      </c>
      <c r="D2174" s="60">
        <v>646.29999999999995</v>
      </c>
      <c r="E2174" s="60">
        <f t="shared" si="35"/>
        <v>2016</v>
      </c>
    </row>
    <row r="2175" spans="2:5" x14ac:dyDescent="0.15">
      <c r="B2175" s="62">
        <v>42550</v>
      </c>
      <c r="C2175" s="63">
        <v>0</v>
      </c>
      <c r="D2175" s="60">
        <v>639.08000000000004</v>
      </c>
      <c r="E2175" s="60">
        <f t="shared" si="35"/>
        <v>2016</v>
      </c>
    </row>
    <row r="2176" spans="2:5" x14ac:dyDescent="0.15">
      <c r="B2176" s="62">
        <v>42551</v>
      </c>
      <c r="C2176" s="63">
        <v>0</v>
      </c>
      <c r="D2176" s="60">
        <v>672.48</v>
      </c>
      <c r="E2176" s="60">
        <f t="shared" si="35"/>
        <v>2016</v>
      </c>
    </row>
    <row r="2177" spans="2:5" x14ac:dyDescent="0.15">
      <c r="B2177" s="62">
        <v>42552</v>
      </c>
      <c r="C2177" s="63">
        <v>0</v>
      </c>
      <c r="D2177" s="60">
        <v>676.52</v>
      </c>
      <c r="E2177" s="60">
        <f t="shared" si="35"/>
        <v>2016</v>
      </c>
    </row>
    <row r="2178" spans="2:5" x14ac:dyDescent="0.15">
      <c r="B2178" s="62">
        <v>42553</v>
      </c>
      <c r="C2178" s="63">
        <v>0</v>
      </c>
      <c r="D2178" s="60">
        <v>703.69</v>
      </c>
      <c r="E2178" s="60">
        <f t="shared" si="35"/>
        <v>2016</v>
      </c>
    </row>
    <row r="2179" spans="2:5" x14ac:dyDescent="0.15">
      <c r="B2179" s="62">
        <v>42554</v>
      </c>
      <c r="C2179" s="63">
        <v>0</v>
      </c>
      <c r="D2179" s="60">
        <v>659.69</v>
      </c>
      <c r="E2179" s="60">
        <f t="shared" ref="E2179:E2242" si="36">YEAR(B2179)</f>
        <v>2016</v>
      </c>
    </row>
    <row r="2180" spans="2:5" x14ac:dyDescent="0.15">
      <c r="B2180" s="62">
        <v>42555</v>
      </c>
      <c r="C2180" s="63">
        <v>0</v>
      </c>
      <c r="D2180" s="60">
        <v>681.63</v>
      </c>
      <c r="E2180" s="60">
        <f t="shared" si="36"/>
        <v>2016</v>
      </c>
    </row>
    <row r="2181" spans="2:5" x14ac:dyDescent="0.15">
      <c r="B2181" s="62">
        <v>42556</v>
      </c>
      <c r="C2181" s="63">
        <v>0</v>
      </c>
      <c r="D2181" s="60">
        <v>668.09</v>
      </c>
      <c r="E2181" s="60">
        <f t="shared" si="36"/>
        <v>2016</v>
      </c>
    </row>
    <row r="2182" spans="2:5" x14ac:dyDescent="0.15">
      <c r="B2182" s="62">
        <v>42557</v>
      </c>
      <c r="C2182" s="63">
        <v>0</v>
      </c>
      <c r="D2182" s="60">
        <v>676.11</v>
      </c>
      <c r="E2182" s="60">
        <f t="shared" si="36"/>
        <v>2016</v>
      </c>
    </row>
    <row r="2183" spans="2:5" x14ac:dyDescent="0.15">
      <c r="B2183" s="62">
        <v>42558</v>
      </c>
      <c r="C2183" s="63">
        <v>0</v>
      </c>
      <c r="D2183" s="60">
        <v>639.76</v>
      </c>
      <c r="E2183" s="60">
        <f t="shared" si="36"/>
        <v>2016</v>
      </c>
    </row>
    <row r="2184" spans="2:5" x14ac:dyDescent="0.15">
      <c r="B2184" s="62">
        <v>42559</v>
      </c>
      <c r="C2184" s="63">
        <v>0</v>
      </c>
      <c r="D2184" s="60">
        <v>664.74</v>
      </c>
      <c r="E2184" s="60">
        <f t="shared" si="36"/>
        <v>2016</v>
      </c>
    </row>
    <row r="2185" spans="2:5" x14ac:dyDescent="0.15">
      <c r="B2185" s="62">
        <v>42560</v>
      </c>
      <c r="C2185" s="63">
        <v>0</v>
      </c>
      <c r="D2185" s="60">
        <v>650.63</v>
      </c>
      <c r="E2185" s="60">
        <f t="shared" si="36"/>
        <v>2016</v>
      </c>
    </row>
    <row r="2186" spans="2:5" x14ac:dyDescent="0.15">
      <c r="B2186" s="62">
        <v>42561</v>
      </c>
      <c r="C2186" s="63">
        <v>0</v>
      </c>
      <c r="D2186" s="60">
        <v>649.96</v>
      </c>
      <c r="E2186" s="60">
        <f t="shared" si="36"/>
        <v>2016</v>
      </c>
    </row>
    <row r="2187" spans="2:5" x14ac:dyDescent="0.15">
      <c r="B2187" s="62">
        <v>42562</v>
      </c>
      <c r="C2187" s="63">
        <v>0</v>
      </c>
      <c r="D2187" s="60">
        <v>649.03</v>
      </c>
      <c r="E2187" s="60">
        <f t="shared" si="36"/>
        <v>2016</v>
      </c>
    </row>
    <row r="2188" spans="2:5" x14ac:dyDescent="0.15">
      <c r="B2188" s="62">
        <v>42563</v>
      </c>
      <c r="C2188" s="63">
        <v>0</v>
      </c>
      <c r="D2188" s="60">
        <v>664.84</v>
      </c>
      <c r="E2188" s="60">
        <f t="shared" si="36"/>
        <v>2016</v>
      </c>
    </row>
    <row r="2189" spans="2:5" x14ac:dyDescent="0.15">
      <c r="B2189" s="62">
        <v>42564</v>
      </c>
      <c r="C2189" s="63">
        <v>0</v>
      </c>
      <c r="D2189" s="60">
        <v>653.92999999999995</v>
      </c>
      <c r="E2189" s="60">
        <f t="shared" si="36"/>
        <v>2016</v>
      </c>
    </row>
    <row r="2190" spans="2:5" x14ac:dyDescent="0.15">
      <c r="B2190" s="62">
        <v>42565</v>
      </c>
      <c r="C2190" s="63">
        <v>0</v>
      </c>
      <c r="D2190" s="60">
        <v>659.64</v>
      </c>
      <c r="E2190" s="60">
        <f t="shared" si="36"/>
        <v>2016</v>
      </c>
    </row>
    <row r="2191" spans="2:5" x14ac:dyDescent="0.15">
      <c r="B2191" s="62">
        <v>42566</v>
      </c>
      <c r="C2191" s="63">
        <v>0</v>
      </c>
      <c r="D2191" s="60">
        <v>664.88</v>
      </c>
      <c r="E2191" s="60">
        <f t="shared" si="36"/>
        <v>2016</v>
      </c>
    </row>
    <row r="2192" spans="2:5" x14ac:dyDescent="0.15">
      <c r="B2192" s="62">
        <v>42567</v>
      </c>
      <c r="C2192" s="63">
        <v>0</v>
      </c>
      <c r="D2192" s="60">
        <v>663.54</v>
      </c>
      <c r="E2192" s="60">
        <f t="shared" si="36"/>
        <v>2016</v>
      </c>
    </row>
    <row r="2193" spans="2:5" x14ac:dyDescent="0.15">
      <c r="B2193" s="62">
        <v>42568</v>
      </c>
      <c r="C2193" s="63">
        <v>0</v>
      </c>
      <c r="D2193" s="60">
        <v>679.05</v>
      </c>
      <c r="E2193" s="60">
        <f t="shared" si="36"/>
        <v>2016</v>
      </c>
    </row>
    <row r="2194" spans="2:5" x14ac:dyDescent="0.15">
      <c r="B2194" s="62">
        <v>42569</v>
      </c>
      <c r="C2194" s="63">
        <v>0</v>
      </c>
      <c r="D2194" s="60">
        <v>673.59</v>
      </c>
      <c r="E2194" s="60">
        <f t="shared" si="36"/>
        <v>2016</v>
      </c>
    </row>
    <row r="2195" spans="2:5" x14ac:dyDescent="0.15">
      <c r="B2195" s="62">
        <v>42570</v>
      </c>
      <c r="C2195" s="63">
        <v>0</v>
      </c>
      <c r="D2195" s="60">
        <v>673.84</v>
      </c>
      <c r="E2195" s="60">
        <f t="shared" si="36"/>
        <v>2016</v>
      </c>
    </row>
    <row r="2196" spans="2:5" x14ac:dyDescent="0.15">
      <c r="B2196" s="62">
        <v>42571</v>
      </c>
      <c r="C2196" s="63">
        <v>0</v>
      </c>
      <c r="D2196" s="60">
        <v>666.18</v>
      </c>
      <c r="E2196" s="60">
        <f t="shared" si="36"/>
        <v>2016</v>
      </c>
    </row>
    <row r="2197" spans="2:5" x14ac:dyDescent="0.15">
      <c r="B2197" s="62">
        <v>42572</v>
      </c>
      <c r="C2197" s="63">
        <v>0</v>
      </c>
      <c r="D2197" s="60">
        <v>665.1</v>
      </c>
      <c r="E2197" s="60">
        <f t="shared" si="36"/>
        <v>2016</v>
      </c>
    </row>
    <row r="2198" spans="2:5" x14ac:dyDescent="0.15">
      <c r="B2198" s="62">
        <v>42573</v>
      </c>
      <c r="C2198" s="63">
        <v>0</v>
      </c>
      <c r="D2198" s="60">
        <v>650.82000000000005</v>
      </c>
      <c r="E2198" s="60">
        <f t="shared" si="36"/>
        <v>2016</v>
      </c>
    </row>
    <row r="2199" spans="2:5" x14ac:dyDescent="0.15">
      <c r="B2199" s="62">
        <v>42574</v>
      </c>
      <c r="C2199" s="63">
        <v>0</v>
      </c>
      <c r="D2199" s="60">
        <v>654.86</v>
      </c>
      <c r="E2199" s="60">
        <f t="shared" si="36"/>
        <v>2016</v>
      </c>
    </row>
    <row r="2200" spans="2:5" x14ac:dyDescent="0.15">
      <c r="B2200" s="62">
        <v>42575</v>
      </c>
      <c r="C2200" s="63">
        <v>0</v>
      </c>
      <c r="D2200" s="60">
        <v>661.05</v>
      </c>
      <c r="E2200" s="60">
        <f t="shared" si="36"/>
        <v>2016</v>
      </c>
    </row>
    <row r="2201" spans="2:5" x14ac:dyDescent="0.15">
      <c r="B2201" s="62">
        <v>42576</v>
      </c>
      <c r="C2201" s="63">
        <v>0</v>
      </c>
      <c r="D2201" s="60">
        <v>655.13</v>
      </c>
      <c r="E2201" s="60">
        <f t="shared" si="36"/>
        <v>2016</v>
      </c>
    </row>
    <row r="2202" spans="2:5" x14ac:dyDescent="0.15">
      <c r="B2202" s="62">
        <v>42577</v>
      </c>
      <c r="C2202" s="63">
        <v>0</v>
      </c>
      <c r="D2202" s="60">
        <v>651.08000000000004</v>
      </c>
      <c r="E2202" s="60">
        <f t="shared" si="36"/>
        <v>2016</v>
      </c>
    </row>
    <row r="2203" spans="2:5" x14ac:dyDescent="0.15">
      <c r="B2203" s="62">
        <v>42578</v>
      </c>
      <c r="C2203" s="63">
        <v>0</v>
      </c>
      <c r="D2203" s="60">
        <v>655.44</v>
      </c>
      <c r="E2203" s="60">
        <f t="shared" si="36"/>
        <v>2016</v>
      </c>
    </row>
    <row r="2204" spans="2:5" x14ac:dyDescent="0.15">
      <c r="B2204" s="62">
        <v>42579</v>
      </c>
      <c r="C2204" s="63">
        <v>0</v>
      </c>
      <c r="D2204" s="60">
        <v>655.63</v>
      </c>
      <c r="E2204" s="60">
        <f t="shared" si="36"/>
        <v>2016</v>
      </c>
    </row>
    <row r="2205" spans="2:5" x14ac:dyDescent="0.15">
      <c r="B2205" s="62">
        <v>42580</v>
      </c>
      <c r="C2205" s="63">
        <v>0</v>
      </c>
      <c r="D2205" s="60">
        <v>656.67</v>
      </c>
      <c r="E2205" s="60">
        <f t="shared" si="36"/>
        <v>2016</v>
      </c>
    </row>
    <row r="2206" spans="2:5" x14ac:dyDescent="0.15">
      <c r="B2206" s="62">
        <v>42581</v>
      </c>
      <c r="C2206" s="63">
        <v>0</v>
      </c>
      <c r="D2206" s="60">
        <v>654.98</v>
      </c>
      <c r="E2206" s="60">
        <f t="shared" si="36"/>
        <v>2016</v>
      </c>
    </row>
    <row r="2207" spans="2:5" x14ac:dyDescent="0.15">
      <c r="B2207" s="62">
        <v>42582</v>
      </c>
      <c r="C2207" s="63">
        <v>0</v>
      </c>
      <c r="D2207" s="60">
        <v>625.88</v>
      </c>
      <c r="E2207" s="60">
        <f t="shared" si="36"/>
        <v>2016</v>
      </c>
    </row>
    <row r="2208" spans="2:5" x14ac:dyDescent="0.15">
      <c r="B2208" s="62">
        <v>42583</v>
      </c>
      <c r="C2208" s="63">
        <v>0</v>
      </c>
      <c r="D2208" s="60">
        <v>607.37</v>
      </c>
      <c r="E2208" s="60">
        <f t="shared" si="36"/>
        <v>2016</v>
      </c>
    </row>
    <row r="2209" spans="2:5" x14ac:dyDescent="0.15">
      <c r="B2209" s="62">
        <v>42584</v>
      </c>
      <c r="C2209" s="63">
        <v>0</v>
      </c>
      <c r="D2209" s="60">
        <v>552.82000000000005</v>
      </c>
      <c r="E2209" s="60">
        <f t="shared" si="36"/>
        <v>2016</v>
      </c>
    </row>
    <row r="2210" spans="2:5" x14ac:dyDescent="0.15">
      <c r="B2210" s="62">
        <v>42585</v>
      </c>
      <c r="C2210" s="63">
        <v>0</v>
      </c>
      <c r="D2210" s="60">
        <v>565.26</v>
      </c>
      <c r="E2210" s="60">
        <f t="shared" si="36"/>
        <v>2016</v>
      </c>
    </row>
    <row r="2211" spans="2:5" x14ac:dyDescent="0.15">
      <c r="B2211" s="62">
        <v>42586</v>
      </c>
      <c r="C2211" s="63">
        <v>0</v>
      </c>
      <c r="D2211" s="60">
        <v>578.32000000000005</v>
      </c>
      <c r="E2211" s="60">
        <f t="shared" si="36"/>
        <v>2016</v>
      </c>
    </row>
    <row r="2212" spans="2:5" x14ac:dyDescent="0.15">
      <c r="B2212" s="62">
        <v>42587</v>
      </c>
      <c r="C2212" s="63">
        <v>0</v>
      </c>
      <c r="D2212" s="60">
        <v>574.96</v>
      </c>
      <c r="E2212" s="60">
        <f t="shared" si="36"/>
        <v>2016</v>
      </c>
    </row>
    <row r="2213" spans="2:5" x14ac:dyDescent="0.15">
      <c r="B2213" s="62">
        <v>42588</v>
      </c>
      <c r="C2213" s="63">
        <v>0</v>
      </c>
      <c r="D2213" s="60">
        <v>588.41999999999996</v>
      </c>
      <c r="E2213" s="60">
        <f t="shared" si="36"/>
        <v>2016</v>
      </c>
    </row>
    <row r="2214" spans="2:5" x14ac:dyDescent="0.15">
      <c r="B2214" s="62">
        <v>42589</v>
      </c>
      <c r="C2214" s="63">
        <v>0</v>
      </c>
      <c r="D2214" s="60">
        <v>592.78</v>
      </c>
      <c r="E2214" s="60">
        <f t="shared" si="36"/>
        <v>2016</v>
      </c>
    </row>
    <row r="2215" spans="2:5" x14ac:dyDescent="0.15">
      <c r="B2215" s="62">
        <v>42590</v>
      </c>
      <c r="C2215" s="63">
        <v>0</v>
      </c>
      <c r="D2215" s="60">
        <v>590.62</v>
      </c>
      <c r="E2215" s="60">
        <f t="shared" si="36"/>
        <v>2016</v>
      </c>
    </row>
    <row r="2216" spans="2:5" x14ac:dyDescent="0.15">
      <c r="B2216" s="62">
        <v>42591</v>
      </c>
      <c r="C2216" s="63">
        <v>0</v>
      </c>
      <c r="D2216" s="60">
        <v>584.76</v>
      </c>
      <c r="E2216" s="60">
        <f t="shared" si="36"/>
        <v>2016</v>
      </c>
    </row>
    <row r="2217" spans="2:5" x14ac:dyDescent="0.15">
      <c r="B2217" s="62">
        <v>42592</v>
      </c>
      <c r="C2217" s="63">
        <v>0</v>
      </c>
      <c r="D2217" s="60">
        <v>592.89</v>
      </c>
      <c r="E2217" s="60">
        <f t="shared" si="36"/>
        <v>2016</v>
      </c>
    </row>
    <row r="2218" spans="2:5" x14ac:dyDescent="0.15">
      <c r="B2218" s="62">
        <v>42593</v>
      </c>
      <c r="C2218" s="63">
        <v>0</v>
      </c>
      <c r="D2218" s="60">
        <v>586.52</v>
      </c>
      <c r="E2218" s="60">
        <f t="shared" si="36"/>
        <v>2016</v>
      </c>
    </row>
    <row r="2219" spans="2:5" x14ac:dyDescent="0.15">
      <c r="B2219" s="62">
        <v>42594</v>
      </c>
      <c r="C2219" s="63">
        <v>0</v>
      </c>
      <c r="D2219" s="60">
        <v>586.03</v>
      </c>
      <c r="E2219" s="60">
        <f t="shared" si="36"/>
        <v>2016</v>
      </c>
    </row>
    <row r="2220" spans="2:5" x14ac:dyDescent="0.15">
      <c r="B2220" s="62">
        <v>42595</v>
      </c>
      <c r="C2220" s="63">
        <v>0</v>
      </c>
      <c r="D2220" s="60">
        <v>585.08000000000004</v>
      </c>
      <c r="E2220" s="60">
        <f t="shared" si="36"/>
        <v>2016</v>
      </c>
    </row>
    <row r="2221" spans="2:5" x14ac:dyDescent="0.15">
      <c r="B2221" s="62">
        <v>42596</v>
      </c>
      <c r="C2221" s="63">
        <v>0</v>
      </c>
      <c r="D2221" s="60">
        <v>571.44000000000005</v>
      </c>
      <c r="E2221" s="60">
        <f t="shared" si="36"/>
        <v>2016</v>
      </c>
    </row>
    <row r="2222" spans="2:5" x14ac:dyDescent="0.15">
      <c r="B2222" s="62">
        <v>42597</v>
      </c>
      <c r="C2222" s="63">
        <v>0</v>
      </c>
      <c r="D2222" s="60">
        <v>567.20000000000005</v>
      </c>
      <c r="E2222" s="60">
        <f t="shared" si="36"/>
        <v>2016</v>
      </c>
    </row>
    <row r="2223" spans="2:5" x14ac:dyDescent="0.15">
      <c r="B2223" s="62">
        <v>42598</v>
      </c>
      <c r="C2223" s="63">
        <v>0</v>
      </c>
      <c r="D2223" s="60">
        <v>576.25</v>
      </c>
      <c r="E2223" s="60">
        <f t="shared" si="36"/>
        <v>2016</v>
      </c>
    </row>
    <row r="2224" spans="2:5" x14ac:dyDescent="0.15">
      <c r="B2224" s="62">
        <v>42599</v>
      </c>
      <c r="C2224" s="63">
        <v>0</v>
      </c>
      <c r="D2224" s="60">
        <v>571.74</v>
      </c>
      <c r="E2224" s="60">
        <f t="shared" si="36"/>
        <v>2016</v>
      </c>
    </row>
    <row r="2225" spans="2:5" x14ac:dyDescent="0.15">
      <c r="B2225" s="62">
        <v>42600</v>
      </c>
      <c r="C2225" s="63">
        <v>0</v>
      </c>
      <c r="D2225" s="60">
        <v>572.5</v>
      </c>
      <c r="E2225" s="60">
        <f t="shared" si="36"/>
        <v>2016</v>
      </c>
    </row>
    <row r="2226" spans="2:5" x14ac:dyDescent="0.15">
      <c r="B2226" s="62">
        <v>42601</v>
      </c>
      <c r="C2226" s="63">
        <v>0</v>
      </c>
      <c r="D2226" s="60">
        <v>573.66</v>
      </c>
      <c r="E2226" s="60">
        <f t="shared" si="36"/>
        <v>2016</v>
      </c>
    </row>
    <row r="2227" spans="2:5" x14ac:dyDescent="0.15">
      <c r="B2227" s="62">
        <v>42602</v>
      </c>
      <c r="C2227" s="63">
        <v>0</v>
      </c>
      <c r="D2227" s="60">
        <v>580.70000000000005</v>
      </c>
      <c r="E2227" s="60">
        <f t="shared" si="36"/>
        <v>2016</v>
      </c>
    </row>
    <row r="2228" spans="2:5" x14ac:dyDescent="0.15">
      <c r="B2228" s="62">
        <v>42603</v>
      </c>
      <c r="C2228" s="63">
        <v>0</v>
      </c>
      <c r="D2228" s="60">
        <v>580.69000000000005</v>
      </c>
      <c r="E2228" s="60">
        <f t="shared" si="36"/>
        <v>2016</v>
      </c>
    </row>
    <row r="2229" spans="2:5" x14ac:dyDescent="0.15">
      <c r="B2229" s="62">
        <v>42604</v>
      </c>
      <c r="C2229" s="63">
        <v>0</v>
      </c>
      <c r="D2229" s="60">
        <v>584.73</v>
      </c>
      <c r="E2229" s="60">
        <f t="shared" si="36"/>
        <v>2016</v>
      </c>
    </row>
    <row r="2230" spans="2:5" x14ac:dyDescent="0.15">
      <c r="B2230" s="62">
        <v>42605</v>
      </c>
      <c r="C2230" s="63">
        <v>0</v>
      </c>
      <c r="D2230" s="60">
        <v>581.28</v>
      </c>
      <c r="E2230" s="60">
        <f t="shared" si="36"/>
        <v>2016</v>
      </c>
    </row>
    <row r="2231" spans="2:5" x14ac:dyDescent="0.15">
      <c r="B2231" s="62">
        <v>42606</v>
      </c>
      <c r="C2231" s="63">
        <v>0</v>
      </c>
      <c r="D2231" s="60">
        <v>577.99</v>
      </c>
      <c r="E2231" s="60">
        <f t="shared" si="36"/>
        <v>2016</v>
      </c>
    </row>
    <row r="2232" spans="2:5" x14ac:dyDescent="0.15">
      <c r="B2232" s="62">
        <v>42607</v>
      </c>
      <c r="C2232" s="63">
        <v>0</v>
      </c>
      <c r="D2232" s="60">
        <v>575.73</v>
      </c>
      <c r="E2232" s="60">
        <f t="shared" si="36"/>
        <v>2016</v>
      </c>
    </row>
    <row r="2233" spans="2:5" x14ac:dyDescent="0.15">
      <c r="B2233" s="62">
        <v>42608</v>
      </c>
      <c r="C2233" s="63">
        <v>0</v>
      </c>
      <c r="D2233" s="60">
        <v>578.16</v>
      </c>
      <c r="E2233" s="60">
        <f t="shared" si="36"/>
        <v>2016</v>
      </c>
    </row>
    <row r="2234" spans="2:5" x14ac:dyDescent="0.15">
      <c r="B2234" s="62">
        <v>42609</v>
      </c>
      <c r="C2234" s="63">
        <v>0</v>
      </c>
      <c r="D2234" s="60">
        <v>568.66999999999996</v>
      </c>
      <c r="E2234" s="60">
        <f t="shared" si="36"/>
        <v>2016</v>
      </c>
    </row>
    <row r="2235" spans="2:5" x14ac:dyDescent="0.15">
      <c r="B2235" s="62">
        <v>42610</v>
      </c>
      <c r="C2235" s="63">
        <v>0</v>
      </c>
      <c r="D2235" s="60">
        <v>573.54999999999995</v>
      </c>
      <c r="E2235" s="60">
        <f t="shared" si="36"/>
        <v>2016</v>
      </c>
    </row>
    <row r="2236" spans="2:5" x14ac:dyDescent="0.15">
      <c r="B2236" s="62">
        <v>42611</v>
      </c>
      <c r="C2236" s="63">
        <v>0</v>
      </c>
      <c r="D2236" s="60">
        <v>572.36</v>
      </c>
      <c r="E2236" s="60">
        <f t="shared" si="36"/>
        <v>2016</v>
      </c>
    </row>
    <row r="2237" spans="2:5" x14ac:dyDescent="0.15">
      <c r="B2237" s="62">
        <v>42612</v>
      </c>
      <c r="C2237" s="63">
        <v>0</v>
      </c>
      <c r="D2237" s="60">
        <v>576</v>
      </c>
      <c r="E2237" s="60">
        <f t="shared" si="36"/>
        <v>2016</v>
      </c>
    </row>
    <row r="2238" spans="2:5" x14ac:dyDescent="0.15">
      <c r="B2238" s="62">
        <v>42613</v>
      </c>
      <c r="C2238" s="63">
        <v>0</v>
      </c>
      <c r="D2238" s="60">
        <v>572.33000000000004</v>
      </c>
      <c r="E2238" s="60">
        <f t="shared" si="36"/>
        <v>2016</v>
      </c>
    </row>
    <row r="2239" spans="2:5" x14ac:dyDescent="0.15">
      <c r="B2239" s="62">
        <v>42614</v>
      </c>
      <c r="C2239" s="63">
        <v>0</v>
      </c>
      <c r="D2239" s="60">
        <v>571.69000000000005</v>
      </c>
      <c r="E2239" s="60">
        <f t="shared" si="36"/>
        <v>2016</v>
      </c>
    </row>
    <row r="2240" spans="2:5" x14ac:dyDescent="0.15">
      <c r="B2240" s="62">
        <v>42615</v>
      </c>
      <c r="C2240" s="63">
        <v>0</v>
      </c>
      <c r="D2240" s="60">
        <v>574.15</v>
      </c>
      <c r="E2240" s="60">
        <f t="shared" si="36"/>
        <v>2016</v>
      </c>
    </row>
    <row r="2241" spans="2:5" x14ac:dyDescent="0.15">
      <c r="B2241" s="62">
        <v>42616</v>
      </c>
      <c r="C2241" s="63">
        <v>0</v>
      </c>
      <c r="D2241" s="60">
        <v>598.38</v>
      </c>
      <c r="E2241" s="60">
        <f t="shared" si="36"/>
        <v>2016</v>
      </c>
    </row>
    <row r="2242" spans="2:5" x14ac:dyDescent="0.15">
      <c r="B2242" s="62">
        <v>42617</v>
      </c>
      <c r="C2242" s="63">
        <v>0</v>
      </c>
      <c r="D2242" s="60">
        <v>608.91999999999996</v>
      </c>
      <c r="E2242" s="60">
        <f t="shared" si="36"/>
        <v>2016</v>
      </c>
    </row>
    <row r="2243" spans="2:5" x14ac:dyDescent="0.15">
      <c r="B2243" s="62">
        <v>42618</v>
      </c>
      <c r="C2243" s="63">
        <v>0</v>
      </c>
      <c r="D2243" s="60">
        <v>606.03</v>
      </c>
      <c r="E2243" s="60">
        <f t="shared" ref="E2243:E2306" si="37">YEAR(B2243)</f>
        <v>2016</v>
      </c>
    </row>
    <row r="2244" spans="2:5" x14ac:dyDescent="0.15">
      <c r="B2244" s="62">
        <v>42619</v>
      </c>
      <c r="C2244" s="63">
        <v>0</v>
      </c>
      <c r="D2244" s="60">
        <v>611.07000000000005</v>
      </c>
      <c r="E2244" s="60">
        <f t="shared" si="37"/>
        <v>2016</v>
      </c>
    </row>
    <row r="2245" spans="2:5" x14ac:dyDescent="0.15">
      <c r="B2245" s="62">
        <v>42620</v>
      </c>
      <c r="C2245" s="63">
        <v>0</v>
      </c>
      <c r="D2245" s="60">
        <v>614.79</v>
      </c>
      <c r="E2245" s="60">
        <f t="shared" si="37"/>
        <v>2016</v>
      </c>
    </row>
    <row r="2246" spans="2:5" x14ac:dyDescent="0.15">
      <c r="B2246" s="62">
        <v>42621</v>
      </c>
      <c r="C2246" s="63">
        <v>0</v>
      </c>
      <c r="D2246" s="60">
        <v>624.95000000000005</v>
      </c>
      <c r="E2246" s="60">
        <f t="shared" si="37"/>
        <v>2016</v>
      </c>
    </row>
    <row r="2247" spans="2:5" x14ac:dyDescent="0.15">
      <c r="B2247" s="62">
        <v>42622</v>
      </c>
      <c r="C2247" s="63">
        <v>0</v>
      </c>
      <c r="D2247" s="60">
        <v>621.79999999999995</v>
      </c>
      <c r="E2247" s="60">
        <f t="shared" si="37"/>
        <v>2016</v>
      </c>
    </row>
    <row r="2248" spans="2:5" x14ac:dyDescent="0.15">
      <c r="B2248" s="62">
        <v>42623</v>
      </c>
      <c r="C2248" s="63">
        <v>0</v>
      </c>
      <c r="D2248" s="60">
        <v>622.21</v>
      </c>
      <c r="E2248" s="60">
        <f t="shared" si="37"/>
        <v>2016</v>
      </c>
    </row>
    <row r="2249" spans="2:5" x14ac:dyDescent="0.15">
      <c r="B2249" s="62">
        <v>42624</v>
      </c>
      <c r="C2249" s="63">
        <v>0</v>
      </c>
      <c r="D2249" s="60">
        <v>605.80999999999995</v>
      </c>
      <c r="E2249" s="60">
        <f t="shared" si="37"/>
        <v>2016</v>
      </c>
    </row>
    <row r="2250" spans="2:5" x14ac:dyDescent="0.15">
      <c r="B2250" s="62">
        <v>42625</v>
      </c>
      <c r="C2250" s="63">
        <v>0</v>
      </c>
      <c r="D2250" s="60">
        <v>606.30999999999995</v>
      </c>
      <c r="E2250" s="60">
        <f t="shared" si="37"/>
        <v>2016</v>
      </c>
    </row>
    <row r="2251" spans="2:5" x14ac:dyDescent="0.15">
      <c r="B2251" s="62">
        <v>42626</v>
      </c>
      <c r="C2251" s="63">
        <v>0</v>
      </c>
      <c r="D2251" s="60">
        <v>606.91999999999996</v>
      </c>
      <c r="E2251" s="60">
        <f t="shared" si="37"/>
        <v>2016</v>
      </c>
    </row>
    <row r="2252" spans="2:5" x14ac:dyDescent="0.15">
      <c r="B2252" s="62">
        <v>42627</v>
      </c>
      <c r="C2252" s="63">
        <v>0</v>
      </c>
      <c r="D2252" s="60">
        <v>608.22</v>
      </c>
      <c r="E2252" s="60">
        <f t="shared" si="37"/>
        <v>2016</v>
      </c>
    </row>
    <row r="2253" spans="2:5" x14ac:dyDescent="0.15">
      <c r="B2253" s="62">
        <v>42628</v>
      </c>
      <c r="C2253" s="63">
        <v>0</v>
      </c>
      <c r="D2253" s="60">
        <v>605.21</v>
      </c>
      <c r="E2253" s="60">
        <f t="shared" si="37"/>
        <v>2016</v>
      </c>
    </row>
    <row r="2254" spans="2:5" x14ac:dyDescent="0.15">
      <c r="B2254" s="62">
        <v>42629</v>
      </c>
      <c r="C2254" s="63">
        <v>0</v>
      </c>
      <c r="D2254" s="60">
        <v>606.33000000000004</v>
      </c>
      <c r="E2254" s="60">
        <f t="shared" si="37"/>
        <v>2016</v>
      </c>
    </row>
    <row r="2255" spans="2:5" x14ac:dyDescent="0.15">
      <c r="B2255" s="62">
        <v>42630</v>
      </c>
      <c r="C2255" s="63">
        <v>0</v>
      </c>
      <c r="D2255" s="60">
        <v>605.29</v>
      </c>
      <c r="E2255" s="60">
        <f t="shared" si="37"/>
        <v>2016</v>
      </c>
    </row>
    <row r="2256" spans="2:5" x14ac:dyDescent="0.15">
      <c r="B2256" s="62">
        <v>42631</v>
      </c>
      <c r="C2256" s="63">
        <v>0</v>
      </c>
      <c r="D2256" s="60">
        <v>608.70000000000005</v>
      </c>
      <c r="E2256" s="60">
        <f t="shared" si="37"/>
        <v>2016</v>
      </c>
    </row>
    <row r="2257" spans="2:5" x14ac:dyDescent="0.15">
      <c r="B2257" s="62">
        <v>42632</v>
      </c>
      <c r="C2257" s="63">
        <v>0</v>
      </c>
      <c r="D2257" s="60">
        <v>608.53</v>
      </c>
      <c r="E2257" s="60">
        <f t="shared" si="37"/>
        <v>2016</v>
      </c>
    </row>
    <row r="2258" spans="2:5" x14ac:dyDescent="0.15">
      <c r="B2258" s="62">
        <v>42633</v>
      </c>
      <c r="C2258" s="63">
        <v>0</v>
      </c>
      <c r="D2258" s="60">
        <v>599.47</v>
      </c>
      <c r="E2258" s="60">
        <f t="shared" si="37"/>
        <v>2016</v>
      </c>
    </row>
    <row r="2259" spans="2:5" x14ac:dyDescent="0.15">
      <c r="B2259" s="62">
        <v>42634</v>
      </c>
      <c r="C2259" s="63">
        <v>0</v>
      </c>
      <c r="D2259" s="60">
        <v>595.79999999999995</v>
      </c>
      <c r="E2259" s="60">
        <f t="shared" si="37"/>
        <v>2016</v>
      </c>
    </row>
    <row r="2260" spans="2:5" x14ac:dyDescent="0.15">
      <c r="B2260" s="62">
        <v>42635</v>
      </c>
      <c r="C2260" s="63">
        <v>0</v>
      </c>
      <c r="D2260" s="60">
        <v>595.03</v>
      </c>
      <c r="E2260" s="60">
        <f t="shared" si="37"/>
        <v>2016</v>
      </c>
    </row>
    <row r="2261" spans="2:5" x14ac:dyDescent="0.15">
      <c r="B2261" s="62">
        <v>42636</v>
      </c>
      <c r="C2261" s="63">
        <v>0</v>
      </c>
      <c r="D2261" s="60">
        <v>601.71</v>
      </c>
      <c r="E2261" s="60">
        <f t="shared" si="37"/>
        <v>2016</v>
      </c>
    </row>
    <row r="2262" spans="2:5" x14ac:dyDescent="0.15">
      <c r="B2262" s="62">
        <v>42637</v>
      </c>
      <c r="C2262" s="63">
        <v>0</v>
      </c>
      <c r="D2262" s="60">
        <v>601.34</v>
      </c>
      <c r="E2262" s="60">
        <f t="shared" si="37"/>
        <v>2016</v>
      </c>
    </row>
    <row r="2263" spans="2:5" x14ac:dyDescent="0.15">
      <c r="B2263" s="62">
        <v>42638</v>
      </c>
      <c r="C2263" s="63">
        <v>0</v>
      </c>
      <c r="D2263" s="60">
        <v>599.17999999999995</v>
      </c>
      <c r="E2263" s="60">
        <f t="shared" si="37"/>
        <v>2016</v>
      </c>
    </row>
    <row r="2264" spans="2:5" x14ac:dyDescent="0.15">
      <c r="B2264" s="62">
        <v>42639</v>
      </c>
      <c r="C2264" s="63">
        <v>0</v>
      </c>
      <c r="D2264" s="60">
        <v>606.80999999999995</v>
      </c>
      <c r="E2264" s="60">
        <f t="shared" si="37"/>
        <v>2016</v>
      </c>
    </row>
    <row r="2265" spans="2:5" x14ac:dyDescent="0.15">
      <c r="B2265" s="62">
        <v>42640</v>
      </c>
      <c r="C2265" s="63">
        <v>0</v>
      </c>
      <c r="D2265" s="60">
        <v>604.76</v>
      </c>
      <c r="E2265" s="60">
        <f t="shared" si="37"/>
        <v>2016</v>
      </c>
    </row>
    <row r="2266" spans="2:5" x14ac:dyDescent="0.15">
      <c r="B2266" s="62">
        <v>42641</v>
      </c>
      <c r="C2266" s="63">
        <v>0</v>
      </c>
      <c r="D2266" s="60">
        <v>603.52</v>
      </c>
      <c r="E2266" s="60">
        <f t="shared" si="37"/>
        <v>2016</v>
      </c>
    </row>
    <row r="2267" spans="2:5" x14ac:dyDescent="0.15">
      <c r="B2267" s="62">
        <v>42642</v>
      </c>
      <c r="C2267" s="63">
        <v>0</v>
      </c>
      <c r="D2267" s="60">
        <v>605.05999999999995</v>
      </c>
      <c r="E2267" s="60">
        <f t="shared" si="37"/>
        <v>2016</v>
      </c>
    </row>
    <row r="2268" spans="2:5" x14ac:dyDescent="0.15">
      <c r="B2268" s="62">
        <v>42643</v>
      </c>
      <c r="C2268" s="63">
        <v>0</v>
      </c>
      <c r="D2268" s="60">
        <v>608.44000000000005</v>
      </c>
      <c r="E2268" s="60">
        <f t="shared" si="37"/>
        <v>2016</v>
      </c>
    </row>
    <row r="2269" spans="2:5" x14ac:dyDescent="0.15">
      <c r="B2269" s="62">
        <v>42644</v>
      </c>
      <c r="C2269" s="63">
        <v>0</v>
      </c>
      <c r="D2269" s="60">
        <v>613.92999999999995</v>
      </c>
      <c r="E2269" s="60">
        <f t="shared" si="37"/>
        <v>2016</v>
      </c>
    </row>
    <row r="2270" spans="2:5" x14ac:dyDescent="0.15">
      <c r="B2270" s="62">
        <v>42645</v>
      </c>
      <c r="C2270" s="63">
        <v>0</v>
      </c>
      <c r="D2270" s="60">
        <v>610.29</v>
      </c>
      <c r="E2270" s="60">
        <f t="shared" si="37"/>
        <v>2016</v>
      </c>
    </row>
    <row r="2271" spans="2:5" x14ac:dyDescent="0.15">
      <c r="B2271" s="62">
        <v>42646</v>
      </c>
      <c r="C2271" s="63">
        <v>0</v>
      </c>
      <c r="D2271" s="60">
        <v>612.34</v>
      </c>
      <c r="E2271" s="60">
        <f t="shared" si="37"/>
        <v>2016</v>
      </c>
    </row>
    <row r="2272" spans="2:5" x14ac:dyDescent="0.15">
      <c r="B2272" s="62">
        <v>42647</v>
      </c>
      <c r="C2272" s="63">
        <v>0</v>
      </c>
      <c r="D2272" s="60">
        <v>609.37</v>
      </c>
      <c r="E2272" s="60">
        <f t="shared" si="37"/>
        <v>2016</v>
      </c>
    </row>
    <row r="2273" spans="2:5" x14ac:dyDescent="0.15">
      <c r="B2273" s="62">
        <v>42648</v>
      </c>
      <c r="C2273" s="63">
        <v>0</v>
      </c>
      <c r="D2273" s="60">
        <v>610.88</v>
      </c>
      <c r="E2273" s="60">
        <f t="shared" si="37"/>
        <v>2016</v>
      </c>
    </row>
    <row r="2274" spans="2:5" x14ac:dyDescent="0.15">
      <c r="B2274" s="62">
        <v>42649</v>
      </c>
      <c r="C2274" s="63">
        <v>0</v>
      </c>
      <c r="D2274" s="60">
        <v>610.9</v>
      </c>
      <c r="E2274" s="60">
        <f t="shared" si="37"/>
        <v>2016</v>
      </c>
    </row>
    <row r="2275" spans="2:5" x14ac:dyDescent="0.15">
      <c r="B2275" s="62">
        <v>42650</v>
      </c>
      <c r="C2275" s="63">
        <v>0</v>
      </c>
      <c r="D2275" s="60">
        <v>616.49</v>
      </c>
      <c r="E2275" s="60">
        <f t="shared" si="37"/>
        <v>2016</v>
      </c>
    </row>
    <row r="2276" spans="2:5" x14ac:dyDescent="0.15">
      <c r="B2276" s="62">
        <v>42651</v>
      </c>
      <c r="C2276" s="63">
        <v>0</v>
      </c>
      <c r="D2276" s="60">
        <v>616.6</v>
      </c>
      <c r="E2276" s="60">
        <f t="shared" si="37"/>
        <v>2016</v>
      </c>
    </row>
    <row r="2277" spans="2:5" x14ac:dyDescent="0.15">
      <c r="B2277" s="62">
        <v>42652</v>
      </c>
      <c r="C2277" s="63">
        <v>0</v>
      </c>
      <c r="D2277" s="60">
        <v>614.62</v>
      </c>
      <c r="E2277" s="60">
        <f t="shared" si="37"/>
        <v>2016</v>
      </c>
    </row>
    <row r="2278" spans="2:5" x14ac:dyDescent="0.15">
      <c r="B2278" s="62">
        <v>42653</v>
      </c>
      <c r="C2278" s="63">
        <v>0</v>
      </c>
      <c r="D2278" s="60">
        <v>617.41999999999996</v>
      </c>
      <c r="E2278" s="60">
        <f t="shared" si="37"/>
        <v>2016</v>
      </c>
    </row>
    <row r="2279" spans="2:5" x14ac:dyDescent="0.15">
      <c r="B2279" s="62">
        <v>42654</v>
      </c>
      <c r="C2279" s="63">
        <v>0</v>
      </c>
      <c r="D2279" s="60">
        <v>639.37</v>
      </c>
      <c r="E2279" s="60">
        <f t="shared" si="37"/>
        <v>2016</v>
      </c>
    </row>
    <row r="2280" spans="2:5" x14ac:dyDescent="0.15">
      <c r="B2280" s="62">
        <v>42655</v>
      </c>
      <c r="C2280" s="63">
        <v>0</v>
      </c>
      <c r="D2280" s="60">
        <v>635.08000000000004</v>
      </c>
      <c r="E2280" s="60">
        <f t="shared" si="37"/>
        <v>2016</v>
      </c>
    </row>
    <row r="2281" spans="2:5" x14ac:dyDescent="0.15">
      <c r="B2281" s="62">
        <v>42656</v>
      </c>
      <c r="C2281" s="63">
        <v>0</v>
      </c>
      <c r="D2281" s="60">
        <v>635.02</v>
      </c>
      <c r="E2281" s="60">
        <f t="shared" si="37"/>
        <v>2016</v>
      </c>
    </row>
    <row r="2282" spans="2:5" x14ac:dyDescent="0.15">
      <c r="B2282" s="62">
        <v>42657</v>
      </c>
      <c r="C2282" s="63">
        <v>0</v>
      </c>
      <c r="D2282" s="60">
        <v>638.37</v>
      </c>
      <c r="E2282" s="60">
        <f t="shared" si="37"/>
        <v>2016</v>
      </c>
    </row>
    <row r="2283" spans="2:5" x14ac:dyDescent="0.15">
      <c r="B2283" s="62">
        <v>42658</v>
      </c>
      <c r="C2283" s="63">
        <v>0</v>
      </c>
      <c r="D2283" s="60">
        <v>637.37</v>
      </c>
      <c r="E2283" s="60">
        <f t="shared" si="37"/>
        <v>2016</v>
      </c>
    </row>
    <row r="2284" spans="2:5" x14ac:dyDescent="0.15">
      <c r="B2284" s="62">
        <v>42659</v>
      </c>
      <c r="C2284" s="63">
        <v>0</v>
      </c>
      <c r="D2284" s="60">
        <v>639.83000000000004</v>
      </c>
      <c r="E2284" s="60">
        <f t="shared" si="37"/>
        <v>2016</v>
      </c>
    </row>
    <row r="2285" spans="2:5" x14ac:dyDescent="0.15">
      <c r="B2285" s="62">
        <v>42660</v>
      </c>
      <c r="C2285" s="63">
        <v>0</v>
      </c>
      <c r="D2285" s="60">
        <v>636.91999999999996</v>
      </c>
      <c r="E2285" s="60">
        <f t="shared" si="37"/>
        <v>2016</v>
      </c>
    </row>
    <row r="2286" spans="2:5" x14ac:dyDescent="0.15">
      <c r="B2286" s="62">
        <v>42661</v>
      </c>
      <c r="C2286" s="63">
        <v>0</v>
      </c>
      <c r="D2286" s="60">
        <v>635.51</v>
      </c>
      <c r="E2286" s="60">
        <f t="shared" si="37"/>
        <v>2016</v>
      </c>
    </row>
    <row r="2287" spans="2:5" x14ac:dyDescent="0.15">
      <c r="B2287" s="62">
        <v>42662</v>
      </c>
      <c r="C2287" s="63">
        <v>0</v>
      </c>
      <c r="D2287" s="60">
        <v>628.15</v>
      </c>
      <c r="E2287" s="60">
        <f t="shared" si="37"/>
        <v>2016</v>
      </c>
    </row>
    <row r="2288" spans="2:5" x14ac:dyDescent="0.15">
      <c r="B2288" s="62">
        <v>42663</v>
      </c>
      <c r="C2288" s="63">
        <v>0</v>
      </c>
      <c r="D2288" s="60">
        <v>628.62</v>
      </c>
      <c r="E2288" s="60">
        <f t="shared" si="37"/>
        <v>2016</v>
      </c>
    </row>
    <row r="2289" spans="2:5" x14ac:dyDescent="0.15">
      <c r="B2289" s="62">
        <v>42664</v>
      </c>
      <c r="C2289" s="63">
        <v>0</v>
      </c>
      <c r="D2289" s="60">
        <v>630.15</v>
      </c>
      <c r="E2289" s="60">
        <f t="shared" si="37"/>
        <v>2016</v>
      </c>
    </row>
    <row r="2290" spans="2:5" x14ac:dyDescent="0.15">
      <c r="B2290" s="62">
        <v>42665</v>
      </c>
      <c r="C2290" s="63">
        <v>0</v>
      </c>
      <c r="D2290" s="60">
        <v>652.71</v>
      </c>
      <c r="E2290" s="60">
        <f t="shared" si="37"/>
        <v>2016</v>
      </c>
    </row>
    <row r="2291" spans="2:5" x14ac:dyDescent="0.15">
      <c r="B2291" s="62">
        <v>42666</v>
      </c>
      <c r="C2291" s="63">
        <v>0</v>
      </c>
      <c r="D2291" s="60">
        <v>649.24</v>
      </c>
      <c r="E2291" s="60">
        <f t="shared" si="37"/>
        <v>2016</v>
      </c>
    </row>
    <row r="2292" spans="2:5" x14ac:dyDescent="0.15">
      <c r="B2292" s="62">
        <v>42667</v>
      </c>
      <c r="C2292" s="63">
        <v>0</v>
      </c>
      <c r="D2292" s="60">
        <v>648.4</v>
      </c>
      <c r="E2292" s="60">
        <f t="shared" si="37"/>
        <v>2016</v>
      </c>
    </row>
    <row r="2293" spans="2:5" x14ac:dyDescent="0.15">
      <c r="B2293" s="62">
        <v>42668</v>
      </c>
      <c r="C2293" s="63">
        <v>0</v>
      </c>
      <c r="D2293" s="60">
        <v>652.89</v>
      </c>
      <c r="E2293" s="60">
        <f t="shared" si="37"/>
        <v>2016</v>
      </c>
    </row>
    <row r="2294" spans="2:5" x14ac:dyDescent="0.15">
      <c r="B2294" s="62">
        <v>42669</v>
      </c>
      <c r="C2294" s="63">
        <v>0</v>
      </c>
      <c r="D2294" s="60">
        <v>674.36</v>
      </c>
      <c r="E2294" s="60">
        <f t="shared" si="37"/>
        <v>2016</v>
      </c>
    </row>
    <row r="2295" spans="2:5" x14ac:dyDescent="0.15">
      <c r="B2295" s="62">
        <v>42670</v>
      </c>
      <c r="C2295" s="63">
        <v>0</v>
      </c>
      <c r="D2295" s="60">
        <v>686.52</v>
      </c>
      <c r="E2295" s="60">
        <f t="shared" si="37"/>
        <v>2016</v>
      </c>
    </row>
    <row r="2296" spans="2:5" x14ac:dyDescent="0.15">
      <c r="B2296" s="62">
        <v>42671</v>
      </c>
      <c r="C2296" s="63">
        <v>0</v>
      </c>
      <c r="D2296" s="60">
        <v>688.1</v>
      </c>
      <c r="E2296" s="60">
        <f t="shared" si="37"/>
        <v>2016</v>
      </c>
    </row>
    <row r="2297" spans="2:5" x14ac:dyDescent="0.15">
      <c r="B2297" s="62">
        <v>42672</v>
      </c>
      <c r="C2297" s="63">
        <v>0</v>
      </c>
      <c r="D2297" s="60">
        <v>712.87</v>
      </c>
      <c r="E2297" s="60">
        <f t="shared" si="37"/>
        <v>2016</v>
      </c>
    </row>
    <row r="2298" spans="2:5" x14ac:dyDescent="0.15">
      <c r="B2298" s="62">
        <v>42673</v>
      </c>
      <c r="C2298" s="63">
        <v>0</v>
      </c>
      <c r="D2298" s="60">
        <v>696.35</v>
      </c>
      <c r="E2298" s="60">
        <f t="shared" si="37"/>
        <v>2016</v>
      </c>
    </row>
    <row r="2299" spans="2:5" x14ac:dyDescent="0.15">
      <c r="B2299" s="62">
        <v>42674</v>
      </c>
      <c r="C2299" s="63">
        <v>0</v>
      </c>
      <c r="D2299" s="60">
        <v>697.37</v>
      </c>
      <c r="E2299" s="60">
        <f t="shared" si="37"/>
        <v>2016</v>
      </c>
    </row>
    <row r="2300" spans="2:5" x14ac:dyDescent="0.15">
      <c r="B2300" s="62">
        <v>42675</v>
      </c>
      <c r="C2300" s="63">
        <v>0</v>
      </c>
      <c r="D2300" s="60">
        <v>729.27</v>
      </c>
      <c r="E2300" s="60">
        <f t="shared" si="37"/>
        <v>2016</v>
      </c>
    </row>
    <row r="2301" spans="2:5" x14ac:dyDescent="0.15">
      <c r="B2301" s="62">
        <v>42676</v>
      </c>
      <c r="C2301" s="63">
        <v>0</v>
      </c>
      <c r="D2301" s="60">
        <v>742.46</v>
      </c>
      <c r="E2301" s="60">
        <f t="shared" si="37"/>
        <v>2016</v>
      </c>
    </row>
    <row r="2302" spans="2:5" x14ac:dyDescent="0.15">
      <c r="B2302" s="62">
        <v>42677</v>
      </c>
      <c r="C2302" s="63">
        <v>0</v>
      </c>
      <c r="D2302" s="60">
        <v>687.51</v>
      </c>
      <c r="E2302" s="60">
        <f t="shared" si="37"/>
        <v>2016</v>
      </c>
    </row>
    <row r="2303" spans="2:5" x14ac:dyDescent="0.15">
      <c r="B2303" s="62">
        <v>42678</v>
      </c>
      <c r="C2303" s="63">
        <v>0</v>
      </c>
      <c r="D2303" s="60">
        <v>702.54</v>
      </c>
      <c r="E2303" s="60">
        <f t="shared" si="37"/>
        <v>2016</v>
      </c>
    </row>
    <row r="2304" spans="2:5" x14ac:dyDescent="0.15">
      <c r="B2304" s="62">
        <v>42679</v>
      </c>
      <c r="C2304" s="63">
        <v>0</v>
      </c>
      <c r="D2304" s="60">
        <v>704.16</v>
      </c>
      <c r="E2304" s="60">
        <f t="shared" si="37"/>
        <v>2016</v>
      </c>
    </row>
    <row r="2305" spans="2:5" x14ac:dyDescent="0.15">
      <c r="B2305" s="62">
        <v>42680</v>
      </c>
      <c r="C2305" s="63">
        <v>0</v>
      </c>
      <c r="D2305" s="60">
        <v>712.24</v>
      </c>
      <c r="E2305" s="60">
        <f t="shared" si="37"/>
        <v>2016</v>
      </c>
    </row>
    <row r="2306" spans="2:5" x14ac:dyDescent="0.15">
      <c r="B2306" s="62">
        <v>42681</v>
      </c>
      <c r="C2306" s="63">
        <v>0</v>
      </c>
      <c r="D2306" s="60">
        <v>704.02</v>
      </c>
      <c r="E2306" s="60">
        <f t="shared" si="37"/>
        <v>2016</v>
      </c>
    </row>
    <row r="2307" spans="2:5" x14ac:dyDescent="0.15">
      <c r="B2307" s="62">
        <v>42682</v>
      </c>
      <c r="C2307" s="63">
        <v>0</v>
      </c>
      <c r="D2307" s="60">
        <v>709.15</v>
      </c>
      <c r="E2307" s="60">
        <f t="shared" ref="E2307:E2370" si="38">YEAR(B2307)</f>
        <v>2016</v>
      </c>
    </row>
    <row r="2308" spans="2:5" x14ac:dyDescent="0.15">
      <c r="B2308" s="62">
        <v>42683</v>
      </c>
      <c r="C2308" s="63">
        <v>0</v>
      </c>
      <c r="D2308" s="60">
        <v>721.19</v>
      </c>
      <c r="E2308" s="60">
        <f t="shared" si="38"/>
        <v>2016</v>
      </c>
    </row>
    <row r="2309" spans="2:5" x14ac:dyDescent="0.15">
      <c r="B2309" s="62">
        <v>42684</v>
      </c>
      <c r="C2309" s="63">
        <v>0</v>
      </c>
      <c r="D2309" s="60">
        <v>713.67</v>
      </c>
      <c r="E2309" s="60">
        <f t="shared" si="38"/>
        <v>2016</v>
      </c>
    </row>
    <row r="2310" spans="2:5" x14ac:dyDescent="0.15">
      <c r="B2310" s="62">
        <v>42685</v>
      </c>
      <c r="C2310" s="63">
        <v>0</v>
      </c>
      <c r="D2310" s="60">
        <v>716.56</v>
      </c>
      <c r="E2310" s="60">
        <f t="shared" si="38"/>
        <v>2016</v>
      </c>
    </row>
    <row r="2311" spans="2:5" x14ac:dyDescent="0.15">
      <c r="B2311" s="62">
        <v>42686</v>
      </c>
      <c r="C2311" s="63">
        <v>0</v>
      </c>
      <c r="D2311" s="60">
        <v>703.55</v>
      </c>
      <c r="E2311" s="60">
        <f t="shared" si="38"/>
        <v>2016</v>
      </c>
    </row>
    <row r="2312" spans="2:5" x14ac:dyDescent="0.15">
      <c r="B2312" s="62">
        <v>42687</v>
      </c>
      <c r="C2312" s="63">
        <v>0</v>
      </c>
      <c r="D2312" s="60">
        <v>702.5</v>
      </c>
      <c r="E2312" s="60">
        <f t="shared" si="38"/>
        <v>2016</v>
      </c>
    </row>
    <row r="2313" spans="2:5" x14ac:dyDescent="0.15">
      <c r="B2313" s="62">
        <v>42688</v>
      </c>
      <c r="C2313" s="63">
        <v>0</v>
      </c>
      <c r="D2313" s="60">
        <v>706.39</v>
      </c>
      <c r="E2313" s="60">
        <f t="shared" si="38"/>
        <v>2016</v>
      </c>
    </row>
    <row r="2314" spans="2:5" x14ac:dyDescent="0.15">
      <c r="B2314" s="62">
        <v>42689</v>
      </c>
      <c r="C2314" s="63">
        <v>0</v>
      </c>
      <c r="D2314" s="60">
        <v>711.96</v>
      </c>
      <c r="E2314" s="60">
        <f t="shared" si="38"/>
        <v>2016</v>
      </c>
    </row>
    <row r="2315" spans="2:5" x14ac:dyDescent="0.15">
      <c r="B2315" s="62">
        <v>42690</v>
      </c>
      <c r="C2315" s="63">
        <v>0</v>
      </c>
      <c r="D2315" s="60">
        <v>742.07</v>
      </c>
      <c r="E2315" s="60">
        <f t="shared" si="38"/>
        <v>2016</v>
      </c>
    </row>
    <row r="2316" spans="2:5" x14ac:dyDescent="0.15">
      <c r="B2316" s="62">
        <v>42691</v>
      </c>
      <c r="C2316" s="63">
        <v>0</v>
      </c>
      <c r="D2316" s="60">
        <v>735.41</v>
      </c>
      <c r="E2316" s="60">
        <f t="shared" si="38"/>
        <v>2016</v>
      </c>
    </row>
    <row r="2317" spans="2:5" x14ac:dyDescent="0.15">
      <c r="B2317" s="62">
        <v>42692</v>
      </c>
      <c r="C2317" s="63">
        <v>0</v>
      </c>
      <c r="D2317" s="60">
        <v>749.68</v>
      </c>
      <c r="E2317" s="60">
        <f t="shared" si="38"/>
        <v>2016</v>
      </c>
    </row>
    <row r="2318" spans="2:5" x14ac:dyDescent="0.15">
      <c r="B2318" s="62">
        <v>42693</v>
      </c>
      <c r="C2318" s="63">
        <v>0</v>
      </c>
      <c r="D2318" s="60">
        <v>750.63</v>
      </c>
      <c r="E2318" s="60">
        <f t="shared" si="38"/>
        <v>2016</v>
      </c>
    </row>
    <row r="2319" spans="2:5" x14ac:dyDescent="0.15">
      <c r="B2319" s="62">
        <v>42694</v>
      </c>
      <c r="C2319" s="63">
        <v>0</v>
      </c>
      <c r="D2319" s="60">
        <v>728.61</v>
      </c>
      <c r="E2319" s="60">
        <f t="shared" si="38"/>
        <v>2016</v>
      </c>
    </row>
    <row r="2320" spans="2:5" x14ac:dyDescent="0.15">
      <c r="B2320" s="62">
        <v>42695</v>
      </c>
      <c r="C2320" s="63">
        <v>0</v>
      </c>
      <c r="D2320" s="60">
        <v>736.72</v>
      </c>
      <c r="E2320" s="60">
        <f t="shared" si="38"/>
        <v>2016</v>
      </c>
    </row>
    <row r="2321" spans="2:5" x14ac:dyDescent="0.15">
      <c r="B2321" s="62">
        <v>42696</v>
      </c>
      <c r="C2321" s="63">
        <v>0</v>
      </c>
      <c r="D2321" s="60">
        <v>748.22</v>
      </c>
      <c r="E2321" s="60">
        <f t="shared" si="38"/>
        <v>2016</v>
      </c>
    </row>
    <row r="2322" spans="2:5" x14ac:dyDescent="0.15">
      <c r="B2322" s="62">
        <v>42697</v>
      </c>
      <c r="C2322" s="63">
        <v>0</v>
      </c>
      <c r="D2322" s="60">
        <v>741.6</v>
      </c>
      <c r="E2322" s="60">
        <f t="shared" si="38"/>
        <v>2016</v>
      </c>
    </row>
    <row r="2323" spans="2:5" x14ac:dyDescent="0.15">
      <c r="B2323" s="62">
        <v>42698</v>
      </c>
      <c r="C2323" s="63">
        <v>0</v>
      </c>
      <c r="D2323" s="60">
        <v>736.4</v>
      </c>
      <c r="E2323" s="60">
        <f t="shared" si="38"/>
        <v>2016</v>
      </c>
    </row>
    <row r="2324" spans="2:5" x14ac:dyDescent="0.15">
      <c r="B2324" s="62">
        <v>42699</v>
      </c>
      <c r="C2324" s="63">
        <v>0</v>
      </c>
      <c r="D2324" s="60">
        <v>738.28</v>
      </c>
      <c r="E2324" s="60">
        <f t="shared" si="38"/>
        <v>2016</v>
      </c>
    </row>
    <row r="2325" spans="2:5" x14ac:dyDescent="0.15">
      <c r="B2325" s="62">
        <v>42700</v>
      </c>
      <c r="C2325" s="63">
        <v>0</v>
      </c>
      <c r="D2325" s="60">
        <v>732.82</v>
      </c>
      <c r="E2325" s="60">
        <f t="shared" si="38"/>
        <v>2016</v>
      </c>
    </row>
    <row r="2326" spans="2:5" x14ac:dyDescent="0.15">
      <c r="B2326" s="62">
        <v>42701</v>
      </c>
      <c r="C2326" s="63">
        <v>0</v>
      </c>
      <c r="D2326" s="60">
        <v>728.42</v>
      </c>
      <c r="E2326" s="60">
        <f t="shared" si="38"/>
        <v>2016</v>
      </c>
    </row>
    <row r="2327" spans="2:5" x14ac:dyDescent="0.15">
      <c r="B2327" s="62">
        <v>42702</v>
      </c>
      <c r="C2327" s="63">
        <v>0</v>
      </c>
      <c r="D2327" s="60">
        <v>731.75</v>
      </c>
      <c r="E2327" s="60">
        <f t="shared" si="38"/>
        <v>2016</v>
      </c>
    </row>
    <row r="2328" spans="2:5" x14ac:dyDescent="0.15">
      <c r="B2328" s="62">
        <v>42703</v>
      </c>
      <c r="C2328" s="63">
        <v>0</v>
      </c>
      <c r="D2328" s="60">
        <v>731.76</v>
      </c>
      <c r="E2328" s="60">
        <f t="shared" si="38"/>
        <v>2016</v>
      </c>
    </row>
    <row r="2329" spans="2:5" x14ac:dyDescent="0.15">
      <c r="B2329" s="62">
        <v>42704</v>
      </c>
      <c r="C2329" s="63">
        <v>0</v>
      </c>
      <c r="D2329" s="60">
        <v>742.01</v>
      </c>
      <c r="E2329" s="60">
        <f t="shared" si="38"/>
        <v>2016</v>
      </c>
    </row>
    <row r="2330" spans="2:5" x14ac:dyDescent="0.15">
      <c r="B2330" s="62">
        <v>42705</v>
      </c>
      <c r="C2330" s="63">
        <v>0</v>
      </c>
      <c r="D2330" s="60">
        <v>753.25</v>
      </c>
      <c r="E2330" s="60">
        <f t="shared" si="38"/>
        <v>2016</v>
      </c>
    </row>
    <row r="2331" spans="2:5" x14ac:dyDescent="0.15">
      <c r="B2331" s="62">
        <v>42706</v>
      </c>
      <c r="C2331" s="63">
        <v>0</v>
      </c>
      <c r="D2331" s="60">
        <v>771.41</v>
      </c>
      <c r="E2331" s="60">
        <f t="shared" si="38"/>
        <v>2016</v>
      </c>
    </row>
    <row r="2332" spans="2:5" x14ac:dyDescent="0.15">
      <c r="B2332" s="62">
        <v>42707</v>
      </c>
      <c r="C2332" s="63">
        <v>0</v>
      </c>
      <c r="D2332" s="60">
        <v>764.97</v>
      </c>
      <c r="E2332" s="60">
        <f t="shared" si="38"/>
        <v>2016</v>
      </c>
    </row>
    <row r="2333" spans="2:5" x14ac:dyDescent="0.15">
      <c r="B2333" s="62">
        <v>42708</v>
      </c>
      <c r="C2333" s="63">
        <v>0</v>
      </c>
      <c r="D2333" s="60">
        <v>766.46</v>
      </c>
      <c r="E2333" s="60">
        <f t="shared" si="38"/>
        <v>2016</v>
      </c>
    </row>
    <row r="2334" spans="2:5" x14ac:dyDescent="0.15">
      <c r="B2334" s="62">
        <v>42709</v>
      </c>
      <c r="C2334" s="63">
        <v>0</v>
      </c>
      <c r="D2334" s="60">
        <v>750.71</v>
      </c>
      <c r="E2334" s="60">
        <f t="shared" si="38"/>
        <v>2016</v>
      </c>
    </row>
    <row r="2335" spans="2:5" x14ac:dyDescent="0.15">
      <c r="B2335" s="62">
        <v>42710</v>
      </c>
      <c r="C2335" s="63">
        <v>0</v>
      </c>
      <c r="D2335" s="60">
        <v>758.81</v>
      </c>
      <c r="E2335" s="60">
        <f t="shared" si="38"/>
        <v>2016</v>
      </c>
    </row>
    <row r="2336" spans="2:5" x14ac:dyDescent="0.15">
      <c r="B2336" s="62">
        <v>42711</v>
      </c>
      <c r="C2336" s="63">
        <v>0</v>
      </c>
      <c r="D2336" s="60">
        <v>763.9</v>
      </c>
      <c r="E2336" s="60">
        <f t="shared" si="38"/>
        <v>2016</v>
      </c>
    </row>
    <row r="2337" spans="2:5" x14ac:dyDescent="0.15">
      <c r="B2337" s="62">
        <v>42712</v>
      </c>
      <c r="C2337" s="63">
        <v>0</v>
      </c>
      <c r="D2337" s="60">
        <v>766.75</v>
      </c>
      <c r="E2337" s="60">
        <f t="shared" si="38"/>
        <v>2016</v>
      </c>
    </row>
    <row r="2338" spans="2:5" x14ac:dyDescent="0.15">
      <c r="B2338" s="62">
        <v>42713</v>
      </c>
      <c r="C2338" s="63">
        <v>0</v>
      </c>
      <c r="D2338" s="60">
        <v>770.41</v>
      </c>
      <c r="E2338" s="60">
        <f t="shared" si="38"/>
        <v>2016</v>
      </c>
    </row>
    <row r="2339" spans="2:5" x14ac:dyDescent="0.15">
      <c r="B2339" s="62">
        <v>42714</v>
      </c>
      <c r="C2339" s="63">
        <v>0</v>
      </c>
      <c r="D2339" s="60">
        <v>773.21</v>
      </c>
      <c r="E2339" s="60">
        <f t="shared" si="38"/>
        <v>2016</v>
      </c>
    </row>
    <row r="2340" spans="2:5" x14ac:dyDescent="0.15">
      <c r="B2340" s="62">
        <v>42715</v>
      </c>
      <c r="C2340" s="63">
        <v>0</v>
      </c>
      <c r="D2340" s="60">
        <v>768.62</v>
      </c>
      <c r="E2340" s="60">
        <f t="shared" si="38"/>
        <v>2016</v>
      </c>
    </row>
    <row r="2341" spans="2:5" x14ac:dyDescent="0.15">
      <c r="B2341" s="62">
        <v>42716</v>
      </c>
      <c r="C2341" s="63">
        <v>0</v>
      </c>
      <c r="D2341" s="60">
        <v>777.91</v>
      </c>
      <c r="E2341" s="60">
        <f t="shared" si="38"/>
        <v>2016</v>
      </c>
    </row>
    <row r="2342" spans="2:5" x14ac:dyDescent="0.15">
      <c r="B2342" s="62">
        <v>42717</v>
      </c>
      <c r="C2342" s="63">
        <v>0</v>
      </c>
      <c r="D2342" s="60">
        <v>775.25</v>
      </c>
      <c r="E2342" s="60">
        <f t="shared" si="38"/>
        <v>2016</v>
      </c>
    </row>
    <row r="2343" spans="2:5" x14ac:dyDescent="0.15">
      <c r="B2343" s="62">
        <v>42718</v>
      </c>
      <c r="C2343" s="63">
        <v>0</v>
      </c>
      <c r="D2343" s="60">
        <v>776.64</v>
      </c>
      <c r="E2343" s="60">
        <f t="shared" si="38"/>
        <v>2016</v>
      </c>
    </row>
    <row r="2344" spans="2:5" x14ac:dyDescent="0.15">
      <c r="B2344" s="62">
        <v>42719</v>
      </c>
      <c r="C2344" s="63">
        <v>0</v>
      </c>
      <c r="D2344" s="60">
        <v>775.48</v>
      </c>
      <c r="E2344" s="60">
        <f t="shared" si="38"/>
        <v>2016</v>
      </c>
    </row>
    <row r="2345" spans="2:5" x14ac:dyDescent="0.15">
      <c r="B2345" s="62">
        <v>42720</v>
      </c>
      <c r="C2345" s="63">
        <v>0</v>
      </c>
      <c r="D2345" s="60">
        <v>780.85</v>
      </c>
      <c r="E2345" s="60">
        <f t="shared" si="38"/>
        <v>2016</v>
      </c>
    </row>
    <row r="2346" spans="2:5" x14ac:dyDescent="0.15">
      <c r="B2346" s="62">
        <v>42721</v>
      </c>
      <c r="C2346" s="63">
        <v>0</v>
      </c>
      <c r="D2346" s="60">
        <v>788.58</v>
      </c>
      <c r="E2346" s="60">
        <f t="shared" si="38"/>
        <v>2016</v>
      </c>
    </row>
    <row r="2347" spans="2:5" x14ac:dyDescent="0.15">
      <c r="B2347" s="62">
        <v>42722</v>
      </c>
      <c r="C2347" s="63">
        <v>0</v>
      </c>
      <c r="D2347" s="60">
        <v>788.59</v>
      </c>
      <c r="E2347" s="60">
        <f t="shared" si="38"/>
        <v>2016</v>
      </c>
    </row>
    <row r="2348" spans="2:5" x14ac:dyDescent="0.15">
      <c r="B2348" s="62">
        <v>42723</v>
      </c>
      <c r="C2348" s="63">
        <v>0</v>
      </c>
      <c r="D2348" s="60">
        <v>790.16</v>
      </c>
      <c r="E2348" s="60">
        <f t="shared" si="38"/>
        <v>2016</v>
      </c>
    </row>
    <row r="2349" spans="2:5" x14ac:dyDescent="0.15">
      <c r="B2349" s="62">
        <v>42724</v>
      </c>
      <c r="C2349" s="63">
        <v>0</v>
      </c>
      <c r="D2349" s="60">
        <v>798.78</v>
      </c>
      <c r="E2349" s="60">
        <f t="shared" si="38"/>
        <v>2016</v>
      </c>
    </row>
    <row r="2350" spans="2:5" x14ac:dyDescent="0.15">
      <c r="B2350" s="62">
        <v>42725</v>
      </c>
      <c r="C2350" s="63">
        <v>0</v>
      </c>
      <c r="D2350" s="60">
        <v>833.1</v>
      </c>
      <c r="E2350" s="60">
        <f t="shared" si="38"/>
        <v>2016</v>
      </c>
    </row>
    <row r="2351" spans="2:5" x14ac:dyDescent="0.15">
      <c r="B2351" s="62">
        <v>42726</v>
      </c>
      <c r="C2351" s="63">
        <v>0</v>
      </c>
      <c r="D2351" s="60">
        <v>858.74</v>
      </c>
      <c r="E2351" s="60">
        <f t="shared" si="38"/>
        <v>2016</v>
      </c>
    </row>
    <row r="2352" spans="2:5" x14ac:dyDescent="0.15">
      <c r="B2352" s="62">
        <v>42727</v>
      </c>
      <c r="C2352" s="63">
        <v>0</v>
      </c>
      <c r="D2352" s="60">
        <v>916.79</v>
      </c>
      <c r="E2352" s="60">
        <f t="shared" si="38"/>
        <v>2016</v>
      </c>
    </row>
    <row r="2353" spans="2:5" x14ac:dyDescent="0.15">
      <c r="B2353" s="62">
        <v>42728</v>
      </c>
      <c r="C2353" s="63">
        <v>0</v>
      </c>
      <c r="D2353" s="60">
        <v>894.2</v>
      </c>
      <c r="E2353" s="60">
        <f t="shared" si="38"/>
        <v>2016</v>
      </c>
    </row>
    <row r="2354" spans="2:5" x14ac:dyDescent="0.15">
      <c r="B2354" s="62">
        <v>42729</v>
      </c>
      <c r="C2354" s="63">
        <v>0</v>
      </c>
      <c r="D2354" s="60">
        <v>894.48</v>
      </c>
      <c r="E2354" s="60">
        <f t="shared" si="38"/>
        <v>2016</v>
      </c>
    </row>
    <row r="2355" spans="2:5" x14ac:dyDescent="0.15">
      <c r="B2355" s="62">
        <v>42730</v>
      </c>
      <c r="C2355" s="63">
        <v>0</v>
      </c>
      <c r="D2355" s="60">
        <v>902.55</v>
      </c>
      <c r="E2355" s="60">
        <f t="shared" si="38"/>
        <v>2016</v>
      </c>
    </row>
    <row r="2356" spans="2:5" x14ac:dyDescent="0.15">
      <c r="B2356" s="62">
        <v>42731</v>
      </c>
      <c r="C2356" s="63">
        <v>0</v>
      </c>
      <c r="D2356" s="60">
        <v>931.11</v>
      </c>
      <c r="E2356" s="60">
        <f t="shared" si="38"/>
        <v>2016</v>
      </c>
    </row>
    <row r="2357" spans="2:5" x14ac:dyDescent="0.15">
      <c r="B2357" s="62">
        <v>42732</v>
      </c>
      <c r="C2357" s="63">
        <v>0</v>
      </c>
      <c r="D2357" s="60">
        <v>978.01</v>
      </c>
      <c r="E2357" s="60">
        <f t="shared" si="38"/>
        <v>2016</v>
      </c>
    </row>
    <row r="2358" spans="2:5" x14ac:dyDescent="0.15">
      <c r="B2358" s="62">
        <v>42733</v>
      </c>
      <c r="C2358" s="63">
        <v>0</v>
      </c>
      <c r="D2358" s="60">
        <v>969.62</v>
      </c>
      <c r="E2358" s="60">
        <f t="shared" si="38"/>
        <v>2016</v>
      </c>
    </row>
    <row r="2359" spans="2:5" x14ac:dyDescent="0.15">
      <c r="B2359" s="62">
        <v>42734</v>
      </c>
      <c r="C2359" s="63">
        <v>0</v>
      </c>
      <c r="D2359" s="60">
        <v>960.47</v>
      </c>
      <c r="E2359" s="60">
        <f t="shared" si="38"/>
        <v>2016</v>
      </c>
    </row>
    <row r="2360" spans="2:5" x14ac:dyDescent="0.15">
      <c r="B2360" s="62">
        <v>42735</v>
      </c>
      <c r="C2360" s="63">
        <v>0</v>
      </c>
      <c r="D2360" s="60">
        <v>968.23</v>
      </c>
      <c r="E2360" s="60">
        <f t="shared" si="38"/>
        <v>2016</v>
      </c>
    </row>
    <row r="2361" spans="2:5" x14ac:dyDescent="0.15">
      <c r="B2361" s="62">
        <v>42736</v>
      </c>
      <c r="C2361" s="63">
        <v>0</v>
      </c>
      <c r="D2361" s="60">
        <v>997.69</v>
      </c>
      <c r="E2361" s="60">
        <f t="shared" si="38"/>
        <v>2017</v>
      </c>
    </row>
    <row r="2362" spans="2:5" x14ac:dyDescent="0.15">
      <c r="B2362" s="62">
        <v>42737</v>
      </c>
      <c r="C2362" s="63">
        <v>0</v>
      </c>
      <c r="D2362" s="60">
        <v>1018.05</v>
      </c>
      <c r="E2362" s="60">
        <f t="shared" si="38"/>
        <v>2017</v>
      </c>
    </row>
    <row r="2363" spans="2:5" x14ac:dyDescent="0.15">
      <c r="B2363" s="62">
        <v>42738</v>
      </c>
      <c r="C2363" s="63">
        <v>0</v>
      </c>
      <c r="D2363" s="60">
        <v>1030.82</v>
      </c>
      <c r="E2363" s="60">
        <f t="shared" si="38"/>
        <v>2017</v>
      </c>
    </row>
    <row r="2364" spans="2:5" x14ac:dyDescent="0.15">
      <c r="B2364" s="62">
        <v>42739</v>
      </c>
      <c r="C2364" s="63">
        <v>0</v>
      </c>
      <c r="D2364" s="60">
        <v>1129.8699999999999</v>
      </c>
      <c r="E2364" s="60">
        <f t="shared" si="38"/>
        <v>2017</v>
      </c>
    </row>
    <row r="2365" spans="2:5" x14ac:dyDescent="0.15">
      <c r="B2365" s="62">
        <v>42740</v>
      </c>
      <c r="C2365" s="63">
        <v>0</v>
      </c>
      <c r="D2365" s="60">
        <v>1005.81</v>
      </c>
      <c r="E2365" s="60">
        <f t="shared" si="38"/>
        <v>2017</v>
      </c>
    </row>
    <row r="2366" spans="2:5" x14ac:dyDescent="0.15">
      <c r="B2366" s="62">
        <v>42741</v>
      </c>
      <c r="C2366" s="63">
        <v>0</v>
      </c>
      <c r="D2366" s="60">
        <v>895.67</v>
      </c>
      <c r="E2366" s="60">
        <f t="shared" si="38"/>
        <v>2017</v>
      </c>
    </row>
    <row r="2367" spans="2:5" x14ac:dyDescent="0.15">
      <c r="B2367" s="62">
        <v>42742</v>
      </c>
      <c r="C2367" s="63">
        <v>0</v>
      </c>
      <c r="D2367" s="60">
        <v>905.17</v>
      </c>
      <c r="E2367" s="60">
        <f t="shared" si="38"/>
        <v>2017</v>
      </c>
    </row>
    <row r="2368" spans="2:5" x14ac:dyDescent="0.15">
      <c r="B2368" s="62">
        <v>42743</v>
      </c>
      <c r="C2368" s="63">
        <v>0</v>
      </c>
      <c r="D2368" s="60">
        <v>913.52</v>
      </c>
      <c r="E2368" s="60">
        <f t="shared" si="38"/>
        <v>2017</v>
      </c>
    </row>
    <row r="2369" spans="2:5" x14ac:dyDescent="0.15">
      <c r="B2369" s="62">
        <v>42744</v>
      </c>
      <c r="C2369" s="63">
        <v>0</v>
      </c>
      <c r="D2369" s="60">
        <v>899.35</v>
      </c>
      <c r="E2369" s="60">
        <f t="shared" si="38"/>
        <v>2017</v>
      </c>
    </row>
    <row r="2370" spans="2:5" x14ac:dyDescent="0.15">
      <c r="B2370" s="62">
        <v>42745</v>
      </c>
      <c r="C2370" s="63">
        <v>0</v>
      </c>
      <c r="D2370" s="60">
        <v>904.79</v>
      </c>
      <c r="E2370" s="60">
        <f t="shared" si="38"/>
        <v>2017</v>
      </c>
    </row>
    <row r="2371" spans="2:5" x14ac:dyDescent="0.15">
      <c r="B2371" s="62">
        <v>42746</v>
      </c>
      <c r="C2371" s="63">
        <v>0</v>
      </c>
      <c r="D2371" s="60">
        <v>775.98</v>
      </c>
      <c r="E2371" s="60">
        <f t="shared" ref="E2371:E2434" si="39">YEAR(B2371)</f>
        <v>2017</v>
      </c>
    </row>
    <row r="2372" spans="2:5" x14ac:dyDescent="0.15">
      <c r="B2372" s="62">
        <v>42747</v>
      </c>
      <c r="C2372" s="63">
        <v>0</v>
      </c>
      <c r="D2372" s="60">
        <v>802.83</v>
      </c>
      <c r="E2372" s="60">
        <f t="shared" si="39"/>
        <v>2017</v>
      </c>
    </row>
    <row r="2373" spans="2:5" x14ac:dyDescent="0.15">
      <c r="B2373" s="62">
        <v>42748</v>
      </c>
      <c r="C2373" s="63">
        <v>0</v>
      </c>
      <c r="D2373" s="60">
        <v>826.12</v>
      </c>
      <c r="E2373" s="60">
        <f t="shared" si="39"/>
        <v>2017</v>
      </c>
    </row>
    <row r="2374" spans="2:5" x14ac:dyDescent="0.15">
      <c r="B2374" s="62">
        <v>42749</v>
      </c>
      <c r="C2374" s="63">
        <v>0</v>
      </c>
      <c r="D2374" s="60">
        <v>818.64</v>
      </c>
      <c r="E2374" s="60">
        <f t="shared" si="39"/>
        <v>2017</v>
      </c>
    </row>
    <row r="2375" spans="2:5" x14ac:dyDescent="0.15">
      <c r="B2375" s="62">
        <v>42750</v>
      </c>
      <c r="C2375" s="63">
        <v>0</v>
      </c>
      <c r="D2375" s="60">
        <v>822.42</v>
      </c>
      <c r="E2375" s="60">
        <f t="shared" si="39"/>
        <v>2017</v>
      </c>
    </row>
    <row r="2376" spans="2:5" x14ac:dyDescent="0.15">
      <c r="B2376" s="62">
        <v>42751</v>
      </c>
      <c r="C2376" s="63">
        <v>0</v>
      </c>
      <c r="D2376" s="60">
        <v>830.26</v>
      </c>
      <c r="E2376" s="60">
        <f t="shared" si="39"/>
        <v>2017</v>
      </c>
    </row>
    <row r="2377" spans="2:5" x14ac:dyDescent="0.15">
      <c r="B2377" s="62">
        <v>42752</v>
      </c>
      <c r="C2377" s="63">
        <v>0</v>
      </c>
      <c r="D2377" s="60">
        <v>904.45</v>
      </c>
      <c r="E2377" s="60">
        <f t="shared" si="39"/>
        <v>2017</v>
      </c>
    </row>
    <row r="2378" spans="2:5" x14ac:dyDescent="0.15">
      <c r="B2378" s="62">
        <v>42753</v>
      </c>
      <c r="C2378" s="63">
        <v>0</v>
      </c>
      <c r="D2378" s="60">
        <v>884.25</v>
      </c>
      <c r="E2378" s="60">
        <f t="shared" si="39"/>
        <v>2017</v>
      </c>
    </row>
    <row r="2379" spans="2:5" x14ac:dyDescent="0.15">
      <c r="B2379" s="62">
        <v>42754</v>
      </c>
      <c r="C2379" s="63">
        <v>0</v>
      </c>
      <c r="D2379" s="60">
        <v>898.02</v>
      </c>
      <c r="E2379" s="60">
        <f t="shared" si="39"/>
        <v>2017</v>
      </c>
    </row>
    <row r="2380" spans="2:5" x14ac:dyDescent="0.15">
      <c r="B2380" s="62">
        <v>42755</v>
      </c>
      <c r="C2380" s="63">
        <v>0</v>
      </c>
      <c r="D2380" s="60">
        <v>891.62</v>
      </c>
      <c r="E2380" s="60">
        <f t="shared" si="39"/>
        <v>2017</v>
      </c>
    </row>
    <row r="2381" spans="2:5" x14ac:dyDescent="0.15">
      <c r="B2381" s="62">
        <v>42756</v>
      </c>
      <c r="C2381" s="63">
        <v>0</v>
      </c>
      <c r="D2381" s="60">
        <v>920.01</v>
      </c>
      <c r="E2381" s="60">
        <f t="shared" si="39"/>
        <v>2017</v>
      </c>
    </row>
    <row r="2382" spans="2:5" x14ac:dyDescent="0.15">
      <c r="B2382" s="62">
        <v>42757</v>
      </c>
      <c r="C2382" s="63">
        <v>0</v>
      </c>
      <c r="D2382" s="60">
        <v>925.33</v>
      </c>
      <c r="E2382" s="60">
        <f t="shared" si="39"/>
        <v>2017</v>
      </c>
    </row>
    <row r="2383" spans="2:5" x14ac:dyDescent="0.15">
      <c r="B2383" s="62">
        <v>42758</v>
      </c>
      <c r="C2383" s="63">
        <v>0</v>
      </c>
      <c r="D2383" s="60">
        <v>912.69</v>
      </c>
      <c r="E2383" s="60">
        <f t="shared" si="39"/>
        <v>2017</v>
      </c>
    </row>
    <row r="2384" spans="2:5" x14ac:dyDescent="0.15">
      <c r="B2384" s="62">
        <v>42759</v>
      </c>
      <c r="C2384" s="63">
        <v>0</v>
      </c>
      <c r="D2384" s="60">
        <v>885.65</v>
      </c>
      <c r="E2384" s="60">
        <f t="shared" si="39"/>
        <v>2017</v>
      </c>
    </row>
    <row r="2385" spans="2:5" x14ac:dyDescent="0.15">
      <c r="B2385" s="62">
        <v>42760</v>
      </c>
      <c r="C2385" s="63">
        <v>0</v>
      </c>
      <c r="D2385" s="60">
        <v>894.11</v>
      </c>
      <c r="E2385" s="60">
        <f t="shared" si="39"/>
        <v>2017</v>
      </c>
    </row>
    <row r="2386" spans="2:5" x14ac:dyDescent="0.15">
      <c r="B2386" s="62">
        <v>42761</v>
      </c>
      <c r="C2386" s="63">
        <v>0</v>
      </c>
      <c r="D2386" s="60">
        <v>915.1</v>
      </c>
      <c r="E2386" s="60">
        <f t="shared" si="39"/>
        <v>2017</v>
      </c>
    </row>
    <row r="2387" spans="2:5" x14ac:dyDescent="0.15">
      <c r="B2387" s="62">
        <v>42762</v>
      </c>
      <c r="C2387" s="63">
        <v>0</v>
      </c>
      <c r="D2387" s="60">
        <v>918.56</v>
      </c>
      <c r="E2387" s="60">
        <f t="shared" si="39"/>
        <v>2017</v>
      </c>
    </row>
    <row r="2388" spans="2:5" x14ac:dyDescent="0.15">
      <c r="B2388" s="62">
        <v>42763</v>
      </c>
      <c r="C2388" s="63">
        <v>0</v>
      </c>
      <c r="D2388" s="60">
        <v>920.28</v>
      </c>
      <c r="E2388" s="60">
        <f t="shared" si="39"/>
        <v>2017</v>
      </c>
    </row>
    <row r="2389" spans="2:5" x14ac:dyDescent="0.15">
      <c r="B2389" s="62">
        <v>42764</v>
      </c>
      <c r="C2389" s="63">
        <v>0</v>
      </c>
      <c r="D2389" s="60">
        <v>914.04</v>
      </c>
      <c r="E2389" s="60">
        <f t="shared" si="39"/>
        <v>2017</v>
      </c>
    </row>
    <row r="2390" spans="2:5" x14ac:dyDescent="0.15">
      <c r="B2390" s="62">
        <v>42765</v>
      </c>
      <c r="C2390" s="63">
        <v>0</v>
      </c>
      <c r="D2390" s="60">
        <v>920.24</v>
      </c>
      <c r="E2390" s="60">
        <f t="shared" si="39"/>
        <v>2017</v>
      </c>
    </row>
    <row r="2391" spans="2:5" x14ac:dyDescent="0.15">
      <c r="B2391" s="62">
        <v>42766</v>
      </c>
      <c r="C2391" s="63">
        <v>0</v>
      </c>
      <c r="D2391" s="60">
        <v>967.67</v>
      </c>
      <c r="E2391" s="60">
        <f t="shared" si="39"/>
        <v>2017</v>
      </c>
    </row>
    <row r="2392" spans="2:5" x14ac:dyDescent="0.15">
      <c r="B2392" s="62">
        <v>42767</v>
      </c>
      <c r="C2392" s="63">
        <v>0</v>
      </c>
      <c r="D2392" s="60">
        <v>987.35</v>
      </c>
      <c r="E2392" s="60">
        <f t="shared" si="39"/>
        <v>2017</v>
      </c>
    </row>
    <row r="2393" spans="2:5" x14ac:dyDescent="0.15">
      <c r="B2393" s="62">
        <v>42768</v>
      </c>
      <c r="C2393" s="63">
        <v>0</v>
      </c>
      <c r="D2393" s="60">
        <v>1007.79</v>
      </c>
      <c r="E2393" s="60">
        <f t="shared" si="39"/>
        <v>2017</v>
      </c>
    </row>
    <row r="2394" spans="2:5" x14ac:dyDescent="0.15">
      <c r="B2394" s="62">
        <v>42769</v>
      </c>
      <c r="C2394" s="63">
        <v>0</v>
      </c>
      <c r="D2394" s="60">
        <v>1018.11</v>
      </c>
      <c r="E2394" s="60">
        <f t="shared" si="39"/>
        <v>2017</v>
      </c>
    </row>
    <row r="2395" spans="2:5" x14ac:dyDescent="0.15">
      <c r="B2395" s="62">
        <v>42770</v>
      </c>
      <c r="C2395" s="63">
        <v>0</v>
      </c>
      <c r="D2395" s="60">
        <v>1033.6500000000001</v>
      </c>
      <c r="E2395" s="60">
        <f t="shared" si="39"/>
        <v>2017</v>
      </c>
    </row>
    <row r="2396" spans="2:5" x14ac:dyDescent="0.15">
      <c r="B2396" s="62">
        <v>42771</v>
      </c>
      <c r="C2396" s="63">
        <v>0</v>
      </c>
      <c r="D2396" s="60">
        <v>1013.99</v>
      </c>
      <c r="E2396" s="60">
        <f t="shared" si="39"/>
        <v>2017</v>
      </c>
    </row>
    <row r="2397" spans="2:5" x14ac:dyDescent="0.15">
      <c r="B2397" s="62">
        <v>42772</v>
      </c>
      <c r="C2397" s="63">
        <v>0</v>
      </c>
      <c r="D2397" s="60">
        <v>1024.6099999999999</v>
      </c>
      <c r="E2397" s="60">
        <f t="shared" si="39"/>
        <v>2017</v>
      </c>
    </row>
    <row r="2398" spans="2:5" x14ac:dyDescent="0.15">
      <c r="B2398" s="62">
        <v>42773</v>
      </c>
      <c r="C2398" s="63">
        <v>0</v>
      </c>
      <c r="D2398" s="60">
        <v>1052.54</v>
      </c>
      <c r="E2398" s="60">
        <f t="shared" si="39"/>
        <v>2017</v>
      </c>
    </row>
    <row r="2399" spans="2:5" x14ac:dyDescent="0.15">
      <c r="B2399" s="62">
        <v>42774</v>
      </c>
      <c r="C2399" s="63">
        <v>0</v>
      </c>
      <c r="D2399" s="60">
        <v>1054.3399999999999</v>
      </c>
      <c r="E2399" s="60">
        <f t="shared" si="39"/>
        <v>2017</v>
      </c>
    </row>
    <row r="2400" spans="2:5" x14ac:dyDescent="0.15">
      <c r="B2400" s="62">
        <v>42775</v>
      </c>
      <c r="C2400" s="63">
        <v>0</v>
      </c>
      <c r="D2400" s="60">
        <v>988.95</v>
      </c>
      <c r="E2400" s="60">
        <f t="shared" si="39"/>
        <v>2017</v>
      </c>
    </row>
    <row r="2401" spans="2:5" x14ac:dyDescent="0.15">
      <c r="B2401" s="62">
        <v>42776</v>
      </c>
      <c r="C2401" s="63">
        <v>0</v>
      </c>
      <c r="D2401" s="60">
        <v>993.08</v>
      </c>
      <c r="E2401" s="60">
        <f t="shared" si="39"/>
        <v>2017</v>
      </c>
    </row>
    <row r="2402" spans="2:5" x14ac:dyDescent="0.15">
      <c r="B2402" s="62">
        <v>42777</v>
      </c>
      <c r="C2402" s="63">
        <v>0</v>
      </c>
      <c r="D2402" s="60">
        <v>1010</v>
      </c>
      <c r="E2402" s="60">
        <f t="shared" si="39"/>
        <v>2017</v>
      </c>
    </row>
    <row r="2403" spans="2:5" x14ac:dyDescent="0.15">
      <c r="B2403" s="62">
        <v>42778</v>
      </c>
      <c r="C2403" s="63">
        <v>0</v>
      </c>
      <c r="D2403" s="60">
        <v>999.51</v>
      </c>
      <c r="E2403" s="60">
        <f t="shared" si="39"/>
        <v>2017</v>
      </c>
    </row>
    <row r="2404" spans="2:5" x14ac:dyDescent="0.15">
      <c r="B2404" s="62">
        <v>42779</v>
      </c>
      <c r="C2404" s="63">
        <v>0</v>
      </c>
      <c r="D2404" s="60">
        <v>996.86</v>
      </c>
      <c r="E2404" s="60">
        <f t="shared" si="39"/>
        <v>2017</v>
      </c>
    </row>
    <row r="2405" spans="2:5" x14ac:dyDescent="0.15">
      <c r="B2405" s="62">
        <v>42780</v>
      </c>
      <c r="C2405" s="63">
        <v>0</v>
      </c>
      <c r="D2405" s="60">
        <v>1009.25</v>
      </c>
      <c r="E2405" s="60">
        <f t="shared" si="39"/>
        <v>2017</v>
      </c>
    </row>
    <row r="2406" spans="2:5" x14ac:dyDescent="0.15">
      <c r="B2406" s="62">
        <v>42781</v>
      </c>
      <c r="C2406" s="63">
        <v>0</v>
      </c>
      <c r="D2406" s="60">
        <v>1009.12</v>
      </c>
      <c r="E2406" s="60">
        <f t="shared" si="39"/>
        <v>2017</v>
      </c>
    </row>
    <row r="2407" spans="2:5" x14ac:dyDescent="0.15">
      <c r="B2407" s="62">
        <v>42782</v>
      </c>
      <c r="C2407" s="63">
        <v>0</v>
      </c>
      <c r="D2407" s="60">
        <v>1034.08</v>
      </c>
      <c r="E2407" s="60">
        <f t="shared" si="39"/>
        <v>2017</v>
      </c>
    </row>
    <row r="2408" spans="2:5" x14ac:dyDescent="0.15">
      <c r="B2408" s="62">
        <v>42783</v>
      </c>
      <c r="C2408" s="63">
        <v>0</v>
      </c>
      <c r="D2408" s="60">
        <v>1053.1199999999999</v>
      </c>
      <c r="E2408" s="60">
        <f t="shared" si="39"/>
        <v>2017</v>
      </c>
    </row>
    <row r="2409" spans="2:5" x14ac:dyDescent="0.15">
      <c r="B2409" s="62">
        <v>42784</v>
      </c>
      <c r="C2409" s="63">
        <v>0</v>
      </c>
      <c r="D2409" s="60">
        <v>1058.4100000000001</v>
      </c>
      <c r="E2409" s="60">
        <f t="shared" si="39"/>
        <v>2017</v>
      </c>
    </row>
    <row r="2410" spans="2:5" x14ac:dyDescent="0.15">
      <c r="B2410" s="62">
        <v>42785</v>
      </c>
      <c r="C2410" s="63">
        <v>0</v>
      </c>
      <c r="D2410" s="60">
        <v>1052.82</v>
      </c>
      <c r="E2410" s="60">
        <f t="shared" si="39"/>
        <v>2017</v>
      </c>
    </row>
    <row r="2411" spans="2:5" x14ac:dyDescent="0.15">
      <c r="B2411" s="62">
        <v>42786</v>
      </c>
      <c r="C2411" s="63">
        <v>0</v>
      </c>
      <c r="D2411" s="60">
        <v>1083.24</v>
      </c>
      <c r="E2411" s="60">
        <f t="shared" si="39"/>
        <v>2017</v>
      </c>
    </row>
    <row r="2412" spans="2:5" x14ac:dyDescent="0.15">
      <c r="B2412" s="62">
        <v>42787</v>
      </c>
      <c r="C2412" s="63">
        <v>0</v>
      </c>
      <c r="D2412" s="60">
        <v>1123.6600000000001</v>
      </c>
      <c r="E2412" s="60">
        <f t="shared" si="39"/>
        <v>2017</v>
      </c>
    </row>
    <row r="2413" spans="2:5" x14ac:dyDescent="0.15">
      <c r="B2413" s="62">
        <v>42788</v>
      </c>
      <c r="C2413" s="63">
        <v>0</v>
      </c>
      <c r="D2413" s="60">
        <v>1122.19</v>
      </c>
      <c r="E2413" s="60">
        <f t="shared" si="39"/>
        <v>2017</v>
      </c>
    </row>
    <row r="2414" spans="2:5" x14ac:dyDescent="0.15">
      <c r="B2414" s="62">
        <v>42789</v>
      </c>
      <c r="C2414" s="63">
        <v>0</v>
      </c>
      <c r="D2414" s="60">
        <v>1178.3800000000001</v>
      </c>
      <c r="E2414" s="60">
        <f t="shared" si="39"/>
        <v>2017</v>
      </c>
    </row>
    <row r="2415" spans="2:5" x14ac:dyDescent="0.15">
      <c r="B2415" s="62">
        <v>42790</v>
      </c>
      <c r="C2415" s="63">
        <v>0</v>
      </c>
      <c r="D2415" s="60">
        <v>1180.92</v>
      </c>
      <c r="E2415" s="60">
        <f t="shared" si="39"/>
        <v>2017</v>
      </c>
    </row>
    <row r="2416" spans="2:5" x14ac:dyDescent="0.15">
      <c r="B2416" s="62">
        <v>42791</v>
      </c>
      <c r="C2416" s="63">
        <v>0</v>
      </c>
      <c r="D2416" s="60">
        <v>1151.58</v>
      </c>
      <c r="E2416" s="60">
        <f t="shared" si="39"/>
        <v>2017</v>
      </c>
    </row>
    <row r="2417" spans="2:5" x14ac:dyDescent="0.15">
      <c r="B2417" s="62">
        <v>42792</v>
      </c>
      <c r="C2417" s="63">
        <v>0</v>
      </c>
      <c r="D2417" s="60">
        <v>1179.97</v>
      </c>
      <c r="E2417" s="60">
        <f t="shared" si="39"/>
        <v>2017</v>
      </c>
    </row>
    <row r="2418" spans="2:5" x14ac:dyDescent="0.15">
      <c r="B2418" s="62">
        <v>42793</v>
      </c>
      <c r="C2418" s="63">
        <v>0</v>
      </c>
      <c r="D2418" s="60">
        <v>1194.28</v>
      </c>
      <c r="E2418" s="60">
        <f t="shared" si="39"/>
        <v>2017</v>
      </c>
    </row>
    <row r="2419" spans="2:5" x14ac:dyDescent="0.15">
      <c r="B2419" s="62">
        <v>42794</v>
      </c>
      <c r="C2419" s="63">
        <v>0</v>
      </c>
      <c r="D2419" s="60">
        <v>1190.8900000000001</v>
      </c>
      <c r="E2419" s="60">
        <f t="shared" si="39"/>
        <v>2017</v>
      </c>
    </row>
    <row r="2420" spans="2:5" x14ac:dyDescent="0.15">
      <c r="B2420" s="62">
        <v>42795</v>
      </c>
      <c r="C2420" s="63">
        <v>0</v>
      </c>
      <c r="D2420" s="60">
        <v>1230.02</v>
      </c>
      <c r="E2420" s="60">
        <f t="shared" si="39"/>
        <v>2017</v>
      </c>
    </row>
    <row r="2421" spans="2:5" x14ac:dyDescent="0.15">
      <c r="B2421" s="62">
        <v>42796</v>
      </c>
      <c r="C2421" s="63">
        <v>0</v>
      </c>
      <c r="D2421" s="60">
        <v>1260.92</v>
      </c>
      <c r="E2421" s="60">
        <f t="shared" si="39"/>
        <v>2017</v>
      </c>
    </row>
    <row r="2422" spans="2:5" x14ac:dyDescent="0.15">
      <c r="B2422" s="62">
        <v>42797</v>
      </c>
      <c r="C2422" s="63">
        <v>0</v>
      </c>
      <c r="D2422" s="60">
        <v>1290.79</v>
      </c>
      <c r="E2422" s="60">
        <f t="shared" si="39"/>
        <v>2017</v>
      </c>
    </row>
    <row r="2423" spans="2:5" x14ac:dyDescent="0.15">
      <c r="B2423" s="62">
        <v>42798</v>
      </c>
      <c r="C2423" s="63">
        <v>0</v>
      </c>
      <c r="D2423" s="60">
        <v>1267.68</v>
      </c>
      <c r="E2423" s="60">
        <f t="shared" si="39"/>
        <v>2017</v>
      </c>
    </row>
    <row r="2424" spans="2:5" x14ac:dyDescent="0.15">
      <c r="B2424" s="62">
        <v>42799</v>
      </c>
      <c r="C2424" s="63">
        <v>0</v>
      </c>
      <c r="D2424" s="60">
        <v>1277.68</v>
      </c>
      <c r="E2424" s="60">
        <f t="shared" si="39"/>
        <v>2017</v>
      </c>
    </row>
    <row r="2425" spans="2:5" x14ac:dyDescent="0.15">
      <c r="B2425" s="62">
        <v>42800</v>
      </c>
      <c r="C2425" s="63">
        <v>0</v>
      </c>
      <c r="D2425" s="60">
        <v>1280.8699999999999</v>
      </c>
      <c r="E2425" s="60">
        <f t="shared" si="39"/>
        <v>2017</v>
      </c>
    </row>
    <row r="2426" spans="2:5" x14ac:dyDescent="0.15">
      <c r="B2426" s="62">
        <v>42801</v>
      </c>
      <c r="C2426" s="63">
        <v>0</v>
      </c>
      <c r="D2426" s="60">
        <v>1232.43</v>
      </c>
      <c r="E2426" s="60">
        <f t="shared" si="39"/>
        <v>2017</v>
      </c>
    </row>
    <row r="2427" spans="2:5" x14ac:dyDescent="0.15">
      <c r="B2427" s="62">
        <v>42802</v>
      </c>
      <c r="C2427" s="63">
        <v>0</v>
      </c>
      <c r="D2427" s="60">
        <v>1150.48</v>
      </c>
      <c r="E2427" s="60">
        <f t="shared" si="39"/>
        <v>2017</v>
      </c>
    </row>
    <row r="2428" spans="2:5" x14ac:dyDescent="0.15">
      <c r="B2428" s="62">
        <v>42803</v>
      </c>
      <c r="C2428" s="63">
        <v>0</v>
      </c>
      <c r="D2428" s="60">
        <v>1191.81</v>
      </c>
      <c r="E2428" s="60">
        <f t="shared" si="39"/>
        <v>2017</v>
      </c>
    </row>
    <row r="2429" spans="2:5" x14ac:dyDescent="0.15">
      <c r="B2429" s="62">
        <v>42804</v>
      </c>
      <c r="C2429" s="63">
        <v>0</v>
      </c>
      <c r="D2429" s="60">
        <v>1117.02</v>
      </c>
      <c r="E2429" s="60">
        <f t="shared" si="39"/>
        <v>2017</v>
      </c>
    </row>
    <row r="2430" spans="2:5" x14ac:dyDescent="0.15">
      <c r="B2430" s="62">
        <v>42805</v>
      </c>
      <c r="C2430" s="63">
        <v>0</v>
      </c>
      <c r="D2430" s="60">
        <v>1181.6400000000001</v>
      </c>
      <c r="E2430" s="60">
        <f t="shared" si="39"/>
        <v>2017</v>
      </c>
    </row>
    <row r="2431" spans="2:5" x14ac:dyDescent="0.15">
      <c r="B2431" s="62">
        <v>42806</v>
      </c>
      <c r="C2431" s="63">
        <v>0</v>
      </c>
      <c r="D2431" s="60">
        <v>1229.5</v>
      </c>
      <c r="E2431" s="60">
        <f t="shared" si="39"/>
        <v>2017</v>
      </c>
    </row>
    <row r="2432" spans="2:5" x14ac:dyDescent="0.15">
      <c r="B2432" s="62">
        <v>42807</v>
      </c>
      <c r="C2432" s="63">
        <v>0</v>
      </c>
      <c r="D2432" s="60">
        <v>1243.24</v>
      </c>
      <c r="E2432" s="60">
        <f t="shared" si="39"/>
        <v>2017</v>
      </c>
    </row>
    <row r="2433" spans="2:5" x14ac:dyDescent="0.15">
      <c r="B2433" s="62">
        <v>42808</v>
      </c>
      <c r="C2433" s="63">
        <v>0</v>
      </c>
      <c r="D2433" s="60">
        <v>1246.31</v>
      </c>
      <c r="E2433" s="60">
        <f t="shared" si="39"/>
        <v>2017</v>
      </c>
    </row>
    <row r="2434" spans="2:5" x14ac:dyDescent="0.15">
      <c r="B2434" s="62">
        <v>42809</v>
      </c>
      <c r="C2434" s="63">
        <v>0</v>
      </c>
      <c r="D2434" s="60">
        <v>1259.5999999999999</v>
      </c>
      <c r="E2434" s="60">
        <f t="shared" si="39"/>
        <v>2017</v>
      </c>
    </row>
    <row r="2435" spans="2:5" x14ac:dyDescent="0.15">
      <c r="B2435" s="62">
        <v>42810</v>
      </c>
      <c r="C2435" s="63">
        <v>0</v>
      </c>
      <c r="D2435" s="60">
        <v>1172.9100000000001</v>
      </c>
      <c r="E2435" s="60">
        <f t="shared" ref="E2435:E2498" si="40">YEAR(B2435)</f>
        <v>2017</v>
      </c>
    </row>
    <row r="2436" spans="2:5" x14ac:dyDescent="0.15">
      <c r="B2436" s="62">
        <v>42811</v>
      </c>
      <c r="C2436" s="63">
        <v>0</v>
      </c>
      <c r="D2436" s="60">
        <v>1070.1300000000001</v>
      </c>
      <c r="E2436" s="60">
        <f t="shared" si="40"/>
        <v>2017</v>
      </c>
    </row>
    <row r="2437" spans="2:5" x14ac:dyDescent="0.15">
      <c r="B2437" s="62">
        <v>42812</v>
      </c>
      <c r="C2437" s="63">
        <v>0</v>
      </c>
      <c r="D2437" s="60">
        <v>970.6</v>
      </c>
      <c r="E2437" s="60">
        <f t="shared" si="40"/>
        <v>2017</v>
      </c>
    </row>
    <row r="2438" spans="2:5" x14ac:dyDescent="0.15">
      <c r="B2438" s="62">
        <v>42813</v>
      </c>
      <c r="C2438" s="63">
        <v>0</v>
      </c>
      <c r="D2438" s="60">
        <v>1017.8</v>
      </c>
      <c r="E2438" s="60">
        <f t="shared" si="40"/>
        <v>2017</v>
      </c>
    </row>
    <row r="2439" spans="2:5" x14ac:dyDescent="0.15">
      <c r="B2439" s="62">
        <v>42814</v>
      </c>
      <c r="C2439" s="63">
        <v>0</v>
      </c>
      <c r="D2439" s="60">
        <v>1041.3399999999999</v>
      </c>
      <c r="E2439" s="60">
        <f t="shared" si="40"/>
        <v>2017</v>
      </c>
    </row>
    <row r="2440" spans="2:5" x14ac:dyDescent="0.15">
      <c r="B2440" s="62">
        <v>42815</v>
      </c>
      <c r="C2440" s="63">
        <v>0</v>
      </c>
      <c r="D2440" s="60">
        <v>1115.04</v>
      </c>
      <c r="E2440" s="60">
        <f t="shared" si="40"/>
        <v>2017</v>
      </c>
    </row>
    <row r="2441" spans="2:5" x14ac:dyDescent="0.15">
      <c r="B2441" s="62">
        <v>42816</v>
      </c>
      <c r="C2441" s="63">
        <v>0</v>
      </c>
      <c r="D2441" s="60">
        <v>1037.44</v>
      </c>
      <c r="E2441" s="60">
        <f t="shared" si="40"/>
        <v>2017</v>
      </c>
    </row>
    <row r="2442" spans="2:5" x14ac:dyDescent="0.15">
      <c r="B2442" s="62">
        <v>42817</v>
      </c>
      <c r="C2442" s="63">
        <v>0</v>
      </c>
      <c r="D2442" s="60">
        <v>1029.95</v>
      </c>
      <c r="E2442" s="60">
        <f t="shared" si="40"/>
        <v>2017</v>
      </c>
    </row>
    <row r="2443" spans="2:5" x14ac:dyDescent="0.15">
      <c r="B2443" s="62">
        <v>42818</v>
      </c>
      <c r="C2443" s="63">
        <v>0</v>
      </c>
      <c r="D2443" s="60">
        <v>935.95</v>
      </c>
      <c r="E2443" s="60">
        <f t="shared" si="40"/>
        <v>2017</v>
      </c>
    </row>
    <row r="2444" spans="2:5" x14ac:dyDescent="0.15">
      <c r="B2444" s="62">
        <v>42819</v>
      </c>
      <c r="C2444" s="63">
        <v>0</v>
      </c>
      <c r="D2444" s="60">
        <v>964.69</v>
      </c>
      <c r="E2444" s="60">
        <f t="shared" si="40"/>
        <v>2017</v>
      </c>
    </row>
    <row r="2445" spans="2:5" x14ac:dyDescent="0.15">
      <c r="B2445" s="62">
        <v>42820</v>
      </c>
      <c r="C2445" s="63">
        <v>0</v>
      </c>
      <c r="D2445" s="60">
        <v>965.23</v>
      </c>
      <c r="E2445" s="60">
        <f t="shared" si="40"/>
        <v>2017</v>
      </c>
    </row>
    <row r="2446" spans="2:5" x14ac:dyDescent="0.15">
      <c r="B2446" s="62">
        <v>42821</v>
      </c>
      <c r="C2446" s="63">
        <v>0</v>
      </c>
      <c r="D2446" s="60">
        <v>1040.49</v>
      </c>
      <c r="E2446" s="60">
        <f t="shared" si="40"/>
        <v>2017</v>
      </c>
    </row>
    <row r="2447" spans="2:5" x14ac:dyDescent="0.15">
      <c r="B2447" s="62">
        <v>42822</v>
      </c>
      <c r="C2447" s="63">
        <v>0</v>
      </c>
      <c r="D2447" s="60">
        <v>1044.25</v>
      </c>
      <c r="E2447" s="60">
        <f t="shared" si="40"/>
        <v>2017</v>
      </c>
    </row>
    <row r="2448" spans="2:5" x14ac:dyDescent="0.15">
      <c r="B2448" s="62">
        <v>42823</v>
      </c>
      <c r="C2448" s="63">
        <v>0</v>
      </c>
      <c r="D2448" s="60">
        <v>1040.3900000000001</v>
      </c>
      <c r="E2448" s="60">
        <f t="shared" si="40"/>
        <v>2017</v>
      </c>
    </row>
    <row r="2449" spans="2:5" x14ac:dyDescent="0.15">
      <c r="B2449" s="62">
        <v>42824</v>
      </c>
      <c r="C2449" s="63">
        <v>0</v>
      </c>
      <c r="D2449" s="60">
        <v>1037.53</v>
      </c>
      <c r="E2449" s="60">
        <f t="shared" si="40"/>
        <v>2017</v>
      </c>
    </row>
    <row r="2450" spans="2:5" x14ac:dyDescent="0.15">
      <c r="B2450" s="62">
        <v>42825</v>
      </c>
      <c r="C2450" s="63">
        <v>0</v>
      </c>
      <c r="D2450" s="60">
        <v>1079.75</v>
      </c>
      <c r="E2450" s="60">
        <f t="shared" si="40"/>
        <v>2017</v>
      </c>
    </row>
    <row r="2451" spans="2:5" x14ac:dyDescent="0.15">
      <c r="B2451" s="62">
        <v>42826</v>
      </c>
      <c r="C2451" s="63">
        <v>0</v>
      </c>
      <c r="D2451" s="60">
        <v>1089.51</v>
      </c>
      <c r="E2451" s="60">
        <f t="shared" si="40"/>
        <v>2017</v>
      </c>
    </row>
    <row r="2452" spans="2:5" x14ac:dyDescent="0.15">
      <c r="B2452" s="62">
        <v>42827</v>
      </c>
      <c r="C2452" s="63">
        <v>0</v>
      </c>
      <c r="D2452" s="60">
        <v>1098.78</v>
      </c>
      <c r="E2452" s="60">
        <f t="shared" si="40"/>
        <v>2017</v>
      </c>
    </row>
    <row r="2453" spans="2:5" x14ac:dyDescent="0.15">
      <c r="B2453" s="62">
        <v>42828</v>
      </c>
      <c r="C2453" s="63">
        <v>0</v>
      </c>
      <c r="D2453" s="60">
        <v>1147.6300000000001</v>
      </c>
      <c r="E2453" s="60">
        <f t="shared" si="40"/>
        <v>2017</v>
      </c>
    </row>
    <row r="2454" spans="2:5" x14ac:dyDescent="0.15">
      <c r="B2454" s="62">
        <v>42829</v>
      </c>
      <c r="C2454" s="63">
        <v>0</v>
      </c>
      <c r="D2454" s="60">
        <v>1143.75</v>
      </c>
      <c r="E2454" s="60">
        <f t="shared" si="40"/>
        <v>2017</v>
      </c>
    </row>
    <row r="2455" spans="2:5" x14ac:dyDescent="0.15">
      <c r="B2455" s="62">
        <v>42830</v>
      </c>
      <c r="C2455" s="63">
        <v>0</v>
      </c>
      <c r="D2455" s="60">
        <v>1135</v>
      </c>
      <c r="E2455" s="60">
        <f t="shared" si="40"/>
        <v>2017</v>
      </c>
    </row>
    <row r="2456" spans="2:5" x14ac:dyDescent="0.15">
      <c r="B2456" s="62">
        <v>42831</v>
      </c>
      <c r="C2456" s="63">
        <v>0</v>
      </c>
      <c r="D2456" s="60">
        <v>1190.5999999999999</v>
      </c>
      <c r="E2456" s="60">
        <f t="shared" si="40"/>
        <v>2017</v>
      </c>
    </row>
    <row r="2457" spans="2:5" x14ac:dyDescent="0.15">
      <c r="B2457" s="62">
        <v>42832</v>
      </c>
      <c r="C2457" s="63">
        <v>0</v>
      </c>
      <c r="D2457" s="60">
        <v>1193.02</v>
      </c>
      <c r="E2457" s="60">
        <f t="shared" si="40"/>
        <v>2017</v>
      </c>
    </row>
    <row r="2458" spans="2:5" x14ac:dyDescent="0.15">
      <c r="B2458" s="62">
        <v>42833</v>
      </c>
      <c r="C2458" s="63">
        <v>0</v>
      </c>
      <c r="D2458" s="60">
        <v>1184.82</v>
      </c>
      <c r="E2458" s="60">
        <f t="shared" si="40"/>
        <v>2017</v>
      </c>
    </row>
    <row r="2459" spans="2:5" x14ac:dyDescent="0.15">
      <c r="B2459" s="62">
        <v>42834</v>
      </c>
      <c r="C2459" s="63">
        <v>0</v>
      </c>
      <c r="D2459" s="60">
        <v>1210.05</v>
      </c>
      <c r="E2459" s="60">
        <f t="shared" si="40"/>
        <v>2017</v>
      </c>
    </row>
    <row r="2460" spans="2:5" x14ac:dyDescent="0.15">
      <c r="B2460" s="62">
        <v>42835</v>
      </c>
      <c r="C2460" s="63">
        <v>0</v>
      </c>
      <c r="D2460" s="60">
        <v>1213.3399999999999</v>
      </c>
      <c r="E2460" s="60">
        <f t="shared" si="40"/>
        <v>2017</v>
      </c>
    </row>
    <row r="2461" spans="2:5" x14ac:dyDescent="0.15">
      <c r="B2461" s="62">
        <v>42836</v>
      </c>
      <c r="C2461" s="63">
        <v>0</v>
      </c>
      <c r="D2461" s="60">
        <v>1224.77</v>
      </c>
      <c r="E2461" s="60">
        <f t="shared" si="40"/>
        <v>2017</v>
      </c>
    </row>
    <row r="2462" spans="2:5" x14ac:dyDescent="0.15">
      <c r="B2462" s="62">
        <v>42837</v>
      </c>
      <c r="C2462" s="63">
        <v>0</v>
      </c>
      <c r="D2462" s="60">
        <v>1216.5</v>
      </c>
      <c r="E2462" s="60">
        <f t="shared" si="40"/>
        <v>2017</v>
      </c>
    </row>
    <row r="2463" spans="2:5" x14ac:dyDescent="0.15">
      <c r="B2463" s="62">
        <v>42838</v>
      </c>
      <c r="C2463" s="63">
        <v>0</v>
      </c>
      <c r="D2463" s="60">
        <v>1178.53</v>
      </c>
      <c r="E2463" s="60">
        <f t="shared" si="40"/>
        <v>2017</v>
      </c>
    </row>
    <row r="2464" spans="2:5" x14ac:dyDescent="0.15">
      <c r="B2464" s="62">
        <v>42839</v>
      </c>
      <c r="C2464" s="63">
        <v>0</v>
      </c>
      <c r="D2464" s="60">
        <v>1183.44</v>
      </c>
      <c r="E2464" s="60">
        <f t="shared" si="40"/>
        <v>2017</v>
      </c>
    </row>
    <row r="2465" spans="2:5" x14ac:dyDescent="0.15">
      <c r="B2465" s="62">
        <v>42840</v>
      </c>
      <c r="C2465" s="63">
        <v>0</v>
      </c>
      <c r="D2465" s="60">
        <v>1180.7</v>
      </c>
      <c r="E2465" s="60">
        <f t="shared" si="40"/>
        <v>2017</v>
      </c>
    </row>
    <row r="2466" spans="2:5" x14ac:dyDescent="0.15">
      <c r="B2466" s="62">
        <v>42841</v>
      </c>
      <c r="C2466" s="63">
        <v>0</v>
      </c>
      <c r="D2466" s="60">
        <v>1184.79</v>
      </c>
      <c r="E2466" s="60">
        <f t="shared" si="40"/>
        <v>2017</v>
      </c>
    </row>
    <row r="2467" spans="2:5" x14ac:dyDescent="0.15">
      <c r="B2467" s="62">
        <v>42842</v>
      </c>
      <c r="C2467" s="63">
        <v>0</v>
      </c>
      <c r="D2467" s="60">
        <v>1203.73</v>
      </c>
      <c r="E2467" s="60">
        <f t="shared" si="40"/>
        <v>2017</v>
      </c>
    </row>
    <row r="2468" spans="2:5" x14ac:dyDescent="0.15">
      <c r="B2468" s="62">
        <v>42843</v>
      </c>
      <c r="C2468" s="63">
        <v>0</v>
      </c>
      <c r="D2468" s="60">
        <v>1217.5999999999999</v>
      </c>
      <c r="E2468" s="60">
        <f t="shared" si="40"/>
        <v>2017</v>
      </c>
    </row>
    <row r="2469" spans="2:5" x14ac:dyDescent="0.15">
      <c r="B2469" s="62">
        <v>42844</v>
      </c>
      <c r="C2469" s="63">
        <v>0</v>
      </c>
      <c r="D2469" s="60">
        <v>1226.94</v>
      </c>
      <c r="E2469" s="60">
        <f t="shared" si="40"/>
        <v>2017</v>
      </c>
    </row>
    <row r="2470" spans="2:5" x14ac:dyDescent="0.15">
      <c r="B2470" s="62">
        <v>42845</v>
      </c>
      <c r="C2470" s="63">
        <v>0</v>
      </c>
      <c r="D2470" s="60">
        <v>1255.4000000000001</v>
      </c>
      <c r="E2470" s="60">
        <f t="shared" si="40"/>
        <v>2017</v>
      </c>
    </row>
    <row r="2471" spans="2:5" x14ac:dyDescent="0.15">
      <c r="B2471" s="62">
        <v>42846</v>
      </c>
      <c r="C2471" s="63">
        <v>0</v>
      </c>
      <c r="D2471" s="60">
        <v>1257.1300000000001</v>
      </c>
      <c r="E2471" s="60">
        <f t="shared" si="40"/>
        <v>2017</v>
      </c>
    </row>
    <row r="2472" spans="2:5" x14ac:dyDescent="0.15">
      <c r="B2472" s="62">
        <v>42847</v>
      </c>
      <c r="C2472" s="63">
        <v>0</v>
      </c>
      <c r="D2472" s="60">
        <v>1244.3699999999999</v>
      </c>
      <c r="E2472" s="60">
        <f t="shared" si="40"/>
        <v>2017</v>
      </c>
    </row>
    <row r="2473" spans="2:5" x14ac:dyDescent="0.15">
      <c r="B2473" s="62">
        <v>42848</v>
      </c>
      <c r="C2473" s="63">
        <v>0</v>
      </c>
      <c r="D2473" s="60">
        <v>1248.22</v>
      </c>
      <c r="E2473" s="60">
        <f t="shared" si="40"/>
        <v>2017</v>
      </c>
    </row>
    <row r="2474" spans="2:5" x14ac:dyDescent="0.15">
      <c r="B2474" s="62">
        <v>42849</v>
      </c>
      <c r="C2474" s="63">
        <v>0</v>
      </c>
      <c r="D2474" s="60">
        <v>1248.32</v>
      </c>
      <c r="E2474" s="60">
        <f t="shared" si="40"/>
        <v>2017</v>
      </c>
    </row>
    <row r="2475" spans="2:5" x14ac:dyDescent="0.15">
      <c r="B2475" s="62">
        <v>42850</v>
      </c>
      <c r="C2475" s="63">
        <v>0</v>
      </c>
      <c r="D2475" s="60">
        <v>1263.54</v>
      </c>
      <c r="E2475" s="60">
        <f t="shared" si="40"/>
        <v>2017</v>
      </c>
    </row>
    <row r="2476" spans="2:5" x14ac:dyDescent="0.15">
      <c r="B2476" s="62">
        <v>42851</v>
      </c>
      <c r="C2476" s="63">
        <v>0</v>
      </c>
      <c r="D2476" s="60">
        <v>1284.8399999999999</v>
      </c>
      <c r="E2476" s="60">
        <f t="shared" si="40"/>
        <v>2017</v>
      </c>
    </row>
    <row r="2477" spans="2:5" x14ac:dyDescent="0.15">
      <c r="B2477" s="62">
        <v>42852</v>
      </c>
      <c r="C2477" s="63">
        <v>0</v>
      </c>
      <c r="D2477" s="60">
        <v>1329.19</v>
      </c>
      <c r="E2477" s="60">
        <f t="shared" si="40"/>
        <v>2017</v>
      </c>
    </row>
    <row r="2478" spans="2:5" x14ac:dyDescent="0.15">
      <c r="B2478" s="62">
        <v>42853</v>
      </c>
      <c r="C2478" s="63">
        <v>0</v>
      </c>
      <c r="D2478" s="60">
        <v>1320.05</v>
      </c>
      <c r="E2478" s="60">
        <f t="shared" si="40"/>
        <v>2017</v>
      </c>
    </row>
    <row r="2479" spans="2:5" x14ac:dyDescent="0.15">
      <c r="B2479" s="62">
        <v>42854</v>
      </c>
      <c r="C2479" s="63">
        <v>0</v>
      </c>
      <c r="D2479" s="60">
        <v>1327.04</v>
      </c>
      <c r="E2479" s="60">
        <f t="shared" si="40"/>
        <v>2017</v>
      </c>
    </row>
    <row r="2480" spans="2:5" x14ac:dyDescent="0.15">
      <c r="B2480" s="62">
        <v>42855</v>
      </c>
      <c r="C2480" s="63">
        <v>0</v>
      </c>
      <c r="D2480" s="60">
        <v>1347.96</v>
      </c>
      <c r="E2480" s="60">
        <f t="shared" si="40"/>
        <v>2017</v>
      </c>
    </row>
    <row r="2481" spans="2:5" x14ac:dyDescent="0.15">
      <c r="B2481" s="62">
        <v>42856</v>
      </c>
      <c r="C2481" s="63">
        <v>0</v>
      </c>
      <c r="D2481" s="60">
        <v>1402.08</v>
      </c>
      <c r="E2481" s="60">
        <f t="shared" si="40"/>
        <v>2017</v>
      </c>
    </row>
    <row r="2482" spans="2:5" x14ac:dyDescent="0.15">
      <c r="B2482" s="62">
        <v>42857</v>
      </c>
      <c r="C2482" s="63">
        <v>0</v>
      </c>
      <c r="D2482" s="60">
        <v>1443.68</v>
      </c>
      <c r="E2482" s="60">
        <f t="shared" si="40"/>
        <v>2017</v>
      </c>
    </row>
    <row r="2483" spans="2:5" x14ac:dyDescent="0.15">
      <c r="B2483" s="62">
        <v>42858</v>
      </c>
      <c r="C2483" s="63">
        <v>0</v>
      </c>
      <c r="D2483" s="60">
        <v>1492</v>
      </c>
      <c r="E2483" s="60">
        <f t="shared" si="40"/>
        <v>2017</v>
      </c>
    </row>
    <row r="2484" spans="2:5" x14ac:dyDescent="0.15">
      <c r="B2484" s="62">
        <v>42859</v>
      </c>
      <c r="C2484" s="63">
        <v>0</v>
      </c>
      <c r="D2484" s="60">
        <v>1515.63</v>
      </c>
      <c r="E2484" s="60">
        <f t="shared" si="40"/>
        <v>2017</v>
      </c>
    </row>
    <row r="2485" spans="2:5" x14ac:dyDescent="0.15">
      <c r="B2485" s="62">
        <v>42860</v>
      </c>
      <c r="C2485" s="63">
        <v>0</v>
      </c>
      <c r="D2485" s="60">
        <v>1512.21</v>
      </c>
      <c r="E2485" s="60">
        <f t="shared" si="40"/>
        <v>2017</v>
      </c>
    </row>
    <row r="2486" spans="2:5" x14ac:dyDescent="0.15">
      <c r="B2486" s="62">
        <v>42861</v>
      </c>
      <c r="C2486" s="63">
        <v>0</v>
      </c>
      <c r="D2486" s="60">
        <v>1548.29</v>
      </c>
      <c r="E2486" s="60">
        <f t="shared" si="40"/>
        <v>2017</v>
      </c>
    </row>
    <row r="2487" spans="2:5" x14ac:dyDescent="0.15">
      <c r="B2487" s="62">
        <v>42862</v>
      </c>
      <c r="C2487" s="63">
        <v>0</v>
      </c>
      <c r="D2487" s="60">
        <v>1555.47</v>
      </c>
      <c r="E2487" s="60">
        <f t="shared" si="40"/>
        <v>2017</v>
      </c>
    </row>
    <row r="2488" spans="2:5" x14ac:dyDescent="0.15">
      <c r="B2488" s="62">
        <v>42863</v>
      </c>
      <c r="C2488" s="63">
        <v>0</v>
      </c>
      <c r="D2488" s="60">
        <v>1639.32</v>
      </c>
      <c r="E2488" s="60">
        <f t="shared" si="40"/>
        <v>2017</v>
      </c>
    </row>
    <row r="2489" spans="2:5" x14ac:dyDescent="0.15">
      <c r="B2489" s="62">
        <v>42864</v>
      </c>
      <c r="C2489" s="63">
        <v>0</v>
      </c>
      <c r="D2489" s="60">
        <v>1706.93</v>
      </c>
      <c r="E2489" s="60">
        <f t="shared" si="40"/>
        <v>2017</v>
      </c>
    </row>
    <row r="2490" spans="2:5" x14ac:dyDescent="0.15">
      <c r="B2490" s="62">
        <v>42865</v>
      </c>
      <c r="C2490" s="63">
        <v>0</v>
      </c>
      <c r="D2490" s="60">
        <v>1756.8</v>
      </c>
      <c r="E2490" s="60">
        <f t="shared" si="40"/>
        <v>2017</v>
      </c>
    </row>
    <row r="2491" spans="2:5" x14ac:dyDescent="0.15">
      <c r="B2491" s="62">
        <v>42866</v>
      </c>
      <c r="C2491" s="63">
        <v>0</v>
      </c>
      <c r="D2491" s="60">
        <v>1807.37</v>
      </c>
      <c r="E2491" s="60">
        <f t="shared" si="40"/>
        <v>2017</v>
      </c>
    </row>
    <row r="2492" spans="2:5" x14ac:dyDescent="0.15">
      <c r="B2492" s="62">
        <v>42867</v>
      </c>
      <c r="C2492" s="63">
        <v>0</v>
      </c>
      <c r="D2492" s="60">
        <v>1676.99</v>
      </c>
      <c r="E2492" s="60">
        <f t="shared" si="40"/>
        <v>2017</v>
      </c>
    </row>
    <row r="2493" spans="2:5" x14ac:dyDescent="0.15">
      <c r="B2493" s="62">
        <v>42868</v>
      </c>
      <c r="C2493" s="63">
        <v>0</v>
      </c>
      <c r="D2493" s="60">
        <v>1759.96</v>
      </c>
      <c r="E2493" s="60">
        <f t="shared" si="40"/>
        <v>2017</v>
      </c>
    </row>
    <row r="2494" spans="2:5" x14ac:dyDescent="0.15">
      <c r="B2494" s="62">
        <v>42869</v>
      </c>
      <c r="C2494" s="63">
        <v>0</v>
      </c>
      <c r="D2494" s="60">
        <v>1772.42</v>
      </c>
      <c r="E2494" s="60">
        <f t="shared" si="40"/>
        <v>2017</v>
      </c>
    </row>
    <row r="2495" spans="2:5" x14ac:dyDescent="0.15">
      <c r="B2495" s="62">
        <v>42870</v>
      </c>
      <c r="C2495" s="63">
        <v>0</v>
      </c>
      <c r="D2495" s="60">
        <v>1697.38</v>
      </c>
      <c r="E2495" s="60">
        <f t="shared" si="40"/>
        <v>2017</v>
      </c>
    </row>
    <row r="2496" spans="2:5" x14ac:dyDescent="0.15">
      <c r="B2496" s="62">
        <v>42871</v>
      </c>
      <c r="C2496" s="63">
        <v>0</v>
      </c>
      <c r="D2496" s="60">
        <v>1718.2</v>
      </c>
      <c r="E2496" s="60">
        <f t="shared" si="40"/>
        <v>2017</v>
      </c>
    </row>
    <row r="2497" spans="2:5" x14ac:dyDescent="0.15">
      <c r="B2497" s="62">
        <v>42872</v>
      </c>
      <c r="C2497" s="63">
        <v>0</v>
      </c>
      <c r="D2497" s="60">
        <v>1802.16</v>
      </c>
      <c r="E2497" s="60">
        <f t="shared" si="40"/>
        <v>2017</v>
      </c>
    </row>
    <row r="2498" spans="2:5" x14ac:dyDescent="0.15">
      <c r="B2498" s="62">
        <v>42873</v>
      </c>
      <c r="C2498" s="63">
        <v>0</v>
      </c>
      <c r="D2498" s="60">
        <v>1887.33</v>
      </c>
      <c r="E2498" s="60">
        <f t="shared" si="40"/>
        <v>2017</v>
      </c>
    </row>
    <row r="2499" spans="2:5" x14ac:dyDescent="0.15">
      <c r="B2499" s="62">
        <v>42874</v>
      </c>
      <c r="C2499" s="63">
        <v>0</v>
      </c>
      <c r="D2499" s="60">
        <v>1968.1</v>
      </c>
      <c r="E2499" s="60">
        <f t="shared" ref="E2499:E2544" si="41">YEAR(B2499)</f>
        <v>2017</v>
      </c>
    </row>
    <row r="2500" spans="2:5" x14ac:dyDescent="0.15">
      <c r="B2500" s="62">
        <v>42875</v>
      </c>
      <c r="C2500" s="63">
        <v>0</v>
      </c>
      <c r="D2500" s="60">
        <v>2051.73</v>
      </c>
      <c r="E2500" s="60">
        <f t="shared" si="41"/>
        <v>2017</v>
      </c>
    </row>
    <row r="2501" spans="2:5" x14ac:dyDescent="0.15">
      <c r="B2501" s="62">
        <v>42876</v>
      </c>
      <c r="C2501" s="63">
        <v>0</v>
      </c>
      <c r="D2501" s="60">
        <v>2055.62</v>
      </c>
      <c r="E2501" s="60">
        <f t="shared" si="41"/>
        <v>2017</v>
      </c>
    </row>
    <row r="2502" spans="2:5" x14ac:dyDescent="0.15">
      <c r="B2502" s="62">
        <v>42877</v>
      </c>
      <c r="C2502" s="63">
        <v>0</v>
      </c>
      <c r="D2502" s="60">
        <v>2139.0300000000002</v>
      </c>
      <c r="E2502" s="60">
        <f t="shared" si="41"/>
        <v>2017</v>
      </c>
    </row>
    <row r="2503" spans="2:5" x14ac:dyDescent="0.15">
      <c r="B2503" s="62">
        <v>42878</v>
      </c>
      <c r="C2503" s="63">
        <v>0</v>
      </c>
      <c r="D2503" s="60">
        <v>2291.48</v>
      </c>
      <c r="E2503" s="60">
        <f t="shared" si="41"/>
        <v>2017</v>
      </c>
    </row>
    <row r="2504" spans="2:5" x14ac:dyDescent="0.15">
      <c r="B2504" s="62">
        <v>42879</v>
      </c>
      <c r="C2504" s="63">
        <v>0</v>
      </c>
      <c r="D2504" s="60">
        <v>2476.3000000000002</v>
      </c>
      <c r="E2504" s="60">
        <f t="shared" si="41"/>
        <v>2017</v>
      </c>
    </row>
    <row r="2505" spans="2:5" x14ac:dyDescent="0.15">
      <c r="B2505" s="62">
        <v>42880</v>
      </c>
      <c r="C2505" s="63">
        <v>0</v>
      </c>
      <c r="D2505" s="60">
        <v>2357.5</v>
      </c>
      <c r="E2505" s="60">
        <f t="shared" si="41"/>
        <v>2017</v>
      </c>
    </row>
    <row r="2506" spans="2:5" x14ac:dyDescent="0.15">
      <c r="B2506" s="62">
        <v>42881</v>
      </c>
      <c r="C2506" s="63">
        <v>0</v>
      </c>
      <c r="D2506" s="60">
        <v>2247.48</v>
      </c>
      <c r="E2506" s="60">
        <f t="shared" si="41"/>
        <v>2017</v>
      </c>
    </row>
    <row r="2507" spans="2:5" x14ac:dyDescent="0.15">
      <c r="B2507" s="62">
        <v>42882</v>
      </c>
      <c r="C2507" s="63">
        <v>0</v>
      </c>
      <c r="D2507" s="60">
        <v>2106.31</v>
      </c>
      <c r="E2507" s="60">
        <f t="shared" si="41"/>
        <v>2017</v>
      </c>
    </row>
    <row r="2508" spans="2:5" x14ac:dyDescent="0.15">
      <c r="B2508" s="62">
        <v>42883</v>
      </c>
      <c r="C2508" s="63">
        <v>0</v>
      </c>
      <c r="D2508" s="60">
        <v>2207.58</v>
      </c>
      <c r="E2508" s="60">
        <f t="shared" si="41"/>
        <v>2017</v>
      </c>
    </row>
    <row r="2509" spans="2:5" x14ac:dyDescent="0.15">
      <c r="B2509" s="62">
        <v>42884</v>
      </c>
      <c r="C2509" s="63">
        <v>0</v>
      </c>
      <c r="D2509" s="60">
        <v>2289.87</v>
      </c>
      <c r="E2509" s="60">
        <f t="shared" si="41"/>
        <v>2017</v>
      </c>
    </row>
    <row r="2510" spans="2:5" x14ac:dyDescent="0.15">
      <c r="B2510" s="62">
        <v>42885</v>
      </c>
      <c r="C2510" s="63">
        <v>0</v>
      </c>
      <c r="D2510" s="60">
        <v>2197.23</v>
      </c>
      <c r="E2510" s="60">
        <f t="shared" si="41"/>
        <v>2017</v>
      </c>
    </row>
    <row r="2511" spans="2:5" x14ac:dyDescent="0.15">
      <c r="B2511" s="62">
        <v>42886</v>
      </c>
      <c r="C2511" s="63">
        <v>0</v>
      </c>
      <c r="D2511" s="60">
        <v>2330.23</v>
      </c>
      <c r="E2511" s="60">
        <f t="shared" si="41"/>
        <v>2017</v>
      </c>
    </row>
    <row r="2512" spans="2:5" x14ac:dyDescent="0.15">
      <c r="B2512" s="62">
        <v>42887</v>
      </c>
      <c r="C2512" s="63">
        <v>0</v>
      </c>
      <c r="D2512" s="60">
        <v>2452.1799999999998</v>
      </c>
      <c r="E2512" s="60">
        <f t="shared" si="41"/>
        <v>2017</v>
      </c>
    </row>
    <row r="2513" spans="2:5" x14ac:dyDescent="0.15">
      <c r="B2513" s="62">
        <v>42888</v>
      </c>
      <c r="C2513" s="63">
        <v>0</v>
      </c>
      <c r="D2513" s="60">
        <v>2517.41</v>
      </c>
      <c r="E2513" s="60">
        <f t="shared" si="41"/>
        <v>2017</v>
      </c>
    </row>
    <row r="2514" spans="2:5" x14ac:dyDescent="0.15">
      <c r="B2514" s="62">
        <v>42889</v>
      </c>
      <c r="C2514" s="63">
        <v>0</v>
      </c>
      <c r="D2514" s="60">
        <v>2555.65</v>
      </c>
      <c r="E2514" s="60">
        <f t="shared" si="41"/>
        <v>2017</v>
      </c>
    </row>
    <row r="2515" spans="2:5" x14ac:dyDescent="0.15">
      <c r="B2515" s="62">
        <v>42890</v>
      </c>
      <c r="C2515" s="63">
        <v>0</v>
      </c>
      <c r="D2515" s="60">
        <v>2552.81</v>
      </c>
      <c r="E2515" s="60">
        <f t="shared" si="41"/>
        <v>2017</v>
      </c>
    </row>
    <row r="2516" spans="2:5" x14ac:dyDescent="0.15">
      <c r="B2516" s="62">
        <v>42891</v>
      </c>
      <c r="C2516" s="63">
        <v>0</v>
      </c>
      <c r="D2516" s="60">
        <v>2736.59</v>
      </c>
      <c r="E2516" s="60">
        <f t="shared" si="41"/>
        <v>2017</v>
      </c>
    </row>
    <row r="2517" spans="2:5" x14ac:dyDescent="0.15">
      <c r="B2517" s="62">
        <v>42892</v>
      </c>
      <c r="C2517" s="63">
        <v>0</v>
      </c>
      <c r="D2517" s="60">
        <v>2914.08</v>
      </c>
      <c r="E2517" s="60">
        <f t="shared" si="41"/>
        <v>2017</v>
      </c>
    </row>
    <row r="2518" spans="2:5" x14ac:dyDescent="0.15">
      <c r="B2518" s="62">
        <v>42893</v>
      </c>
      <c r="C2518" s="63">
        <v>0</v>
      </c>
      <c r="D2518" s="60">
        <v>2694.22</v>
      </c>
      <c r="E2518" s="60">
        <f t="shared" si="41"/>
        <v>2017</v>
      </c>
    </row>
    <row r="2519" spans="2:5" x14ac:dyDescent="0.15">
      <c r="B2519" s="62">
        <v>42894</v>
      </c>
      <c r="C2519" s="63">
        <v>0</v>
      </c>
      <c r="D2519" s="60">
        <v>2825.03</v>
      </c>
      <c r="E2519" s="60">
        <f t="shared" si="41"/>
        <v>2017</v>
      </c>
    </row>
    <row r="2520" spans="2:5" x14ac:dyDescent="0.15">
      <c r="B2520" s="62">
        <v>42895</v>
      </c>
      <c r="C2520" s="63">
        <v>0</v>
      </c>
      <c r="D2520" s="60">
        <v>2826.7</v>
      </c>
      <c r="E2520" s="60">
        <f t="shared" si="41"/>
        <v>2017</v>
      </c>
    </row>
    <row r="2521" spans="2:5" x14ac:dyDescent="0.15">
      <c r="B2521" s="62">
        <v>42896</v>
      </c>
      <c r="C2521" s="63">
        <v>0</v>
      </c>
      <c r="D2521" s="60">
        <v>2942.34</v>
      </c>
      <c r="E2521" s="60">
        <f t="shared" si="41"/>
        <v>2017</v>
      </c>
    </row>
    <row r="2522" spans="2:5" x14ac:dyDescent="0.15">
      <c r="B2522" s="62">
        <v>42897</v>
      </c>
      <c r="C2522" s="63">
        <v>0</v>
      </c>
      <c r="D2522" s="60">
        <v>3018.54</v>
      </c>
      <c r="E2522" s="60">
        <f t="shared" si="41"/>
        <v>2017</v>
      </c>
    </row>
    <row r="2523" spans="2:5" x14ac:dyDescent="0.15">
      <c r="B2523" s="62">
        <v>42898</v>
      </c>
      <c r="C2523" s="63">
        <v>0</v>
      </c>
      <c r="D2523" s="60">
        <v>2682.59</v>
      </c>
      <c r="E2523" s="60">
        <f t="shared" si="41"/>
        <v>2017</v>
      </c>
    </row>
    <row r="2524" spans="2:5" x14ac:dyDescent="0.15">
      <c r="B2524" s="62">
        <v>42899</v>
      </c>
      <c r="C2524" s="63">
        <v>0</v>
      </c>
      <c r="D2524" s="60">
        <v>2738.93</v>
      </c>
      <c r="E2524" s="60">
        <f t="shared" si="41"/>
        <v>2017</v>
      </c>
    </row>
    <row r="2525" spans="2:5" x14ac:dyDescent="0.15">
      <c r="B2525" s="62">
        <v>42900</v>
      </c>
      <c r="C2525" s="63">
        <v>0</v>
      </c>
      <c r="D2525" s="60">
        <v>2494.48</v>
      </c>
      <c r="E2525" s="60">
        <f t="shared" si="41"/>
        <v>2017</v>
      </c>
    </row>
    <row r="2526" spans="2:5" x14ac:dyDescent="0.15">
      <c r="B2526" s="62">
        <v>42901</v>
      </c>
      <c r="C2526" s="63">
        <v>0</v>
      </c>
      <c r="D2526" s="60">
        <v>2456.92</v>
      </c>
      <c r="E2526" s="60">
        <f t="shared" si="41"/>
        <v>2017</v>
      </c>
    </row>
    <row r="2527" spans="2:5" x14ac:dyDescent="0.15">
      <c r="B2527" s="62">
        <v>42902</v>
      </c>
      <c r="C2527" s="63">
        <v>0</v>
      </c>
      <c r="D2527" s="60">
        <v>2528.1</v>
      </c>
      <c r="E2527" s="60">
        <f t="shared" si="41"/>
        <v>2017</v>
      </c>
    </row>
    <row r="2528" spans="2:5" x14ac:dyDescent="0.15">
      <c r="B2528" s="62">
        <v>42903</v>
      </c>
      <c r="C2528" s="63">
        <v>0</v>
      </c>
      <c r="D2528" s="60">
        <v>2664</v>
      </c>
      <c r="E2528" s="60">
        <f t="shared" si="41"/>
        <v>2017</v>
      </c>
    </row>
    <row r="2529" spans="2:5" x14ac:dyDescent="0.15">
      <c r="B2529" s="62">
        <v>42904</v>
      </c>
      <c r="C2529" s="63">
        <v>0</v>
      </c>
      <c r="D2529" s="60">
        <v>2576.17</v>
      </c>
      <c r="E2529" s="60">
        <f t="shared" si="41"/>
        <v>2017</v>
      </c>
    </row>
    <row r="2530" spans="2:5" x14ac:dyDescent="0.15">
      <c r="B2530" s="62">
        <v>42905</v>
      </c>
      <c r="C2530" s="63">
        <v>0</v>
      </c>
      <c r="D2530" s="60">
        <v>2641.66</v>
      </c>
      <c r="E2530" s="60">
        <f t="shared" si="41"/>
        <v>2017</v>
      </c>
    </row>
    <row r="2531" spans="2:5" x14ac:dyDescent="0.15">
      <c r="B2531" s="62">
        <v>42906</v>
      </c>
      <c r="C2531" s="63">
        <v>0</v>
      </c>
      <c r="D2531" s="60">
        <v>2778.83</v>
      </c>
      <c r="E2531" s="60">
        <f t="shared" si="41"/>
        <v>2017</v>
      </c>
    </row>
    <row r="2532" spans="2:5" x14ac:dyDescent="0.15">
      <c r="B2532" s="62">
        <v>42907</v>
      </c>
      <c r="C2532" s="63">
        <v>0</v>
      </c>
      <c r="D2532" s="60">
        <v>2712.16</v>
      </c>
      <c r="E2532" s="60">
        <f t="shared" si="41"/>
        <v>2017</v>
      </c>
    </row>
    <row r="2533" spans="2:5" x14ac:dyDescent="0.15">
      <c r="B2533" s="62">
        <v>42908</v>
      </c>
      <c r="C2533" s="63">
        <v>0</v>
      </c>
      <c r="D2533" s="60">
        <v>2740.79</v>
      </c>
      <c r="E2533" s="60">
        <f t="shared" si="41"/>
        <v>2017</v>
      </c>
    </row>
    <row r="2534" spans="2:5" x14ac:dyDescent="0.15">
      <c r="B2534" s="62">
        <v>42909</v>
      </c>
      <c r="C2534" s="63">
        <v>0</v>
      </c>
      <c r="D2534" s="60">
        <v>2738.22</v>
      </c>
      <c r="E2534" s="60">
        <f t="shared" si="41"/>
        <v>2017</v>
      </c>
    </row>
    <row r="2535" spans="2:5" x14ac:dyDescent="0.15">
      <c r="B2535" s="62">
        <v>42910</v>
      </c>
      <c r="C2535" s="63">
        <v>0</v>
      </c>
      <c r="D2535" s="60">
        <v>2619.12</v>
      </c>
      <c r="E2535" s="60">
        <f t="shared" si="41"/>
        <v>2017</v>
      </c>
    </row>
    <row r="2536" spans="2:5" x14ac:dyDescent="0.15">
      <c r="B2536" s="62">
        <v>42911</v>
      </c>
      <c r="C2536" s="63">
        <v>0</v>
      </c>
      <c r="D2536" s="60">
        <v>2594.4499999999998</v>
      </c>
      <c r="E2536" s="60">
        <f t="shared" si="41"/>
        <v>2017</v>
      </c>
    </row>
    <row r="2537" spans="2:5" x14ac:dyDescent="0.15">
      <c r="B2537" s="62">
        <v>42912</v>
      </c>
      <c r="C2537" s="63">
        <v>0</v>
      </c>
      <c r="D2537" s="60">
        <v>2485.36</v>
      </c>
      <c r="E2537" s="60">
        <f t="shared" si="41"/>
        <v>2017</v>
      </c>
    </row>
    <row r="2538" spans="2:5" x14ac:dyDescent="0.15">
      <c r="B2538" s="62">
        <v>42913</v>
      </c>
      <c r="C2538" s="63">
        <v>0</v>
      </c>
      <c r="D2538" s="60">
        <v>2593.17</v>
      </c>
      <c r="E2538" s="60">
        <f t="shared" si="41"/>
        <v>2017</v>
      </c>
    </row>
    <row r="2539" spans="2:5" x14ac:dyDescent="0.15">
      <c r="B2539" s="62">
        <v>42914</v>
      </c>
      <c r="C2539" s="63">
        <v>0</v>
      </c>
      <c r="D2539" s="60">
        <v>2584.56</v>
      </c>
      <c r="E2539" s="60">
        <f t="shared" si="41"/>
        <v>2017</v>
      </c>
    </row>
    <row r="2540" spans="2:5" x14ac:dyDescent="0.15">
      <c r="B2540" s="62">
        <v>42915</v>
      </c>
      <c r="C2540" s="63">
        <v>0</v>
      </c>
      <c r="D2540" s="60">
        <v>2561.56</v>
      </c>
      <c r="E2540" s="60">
        <f t="shared" si="41"/>
        <v>2017</v>
      </c>
    </row>
    <row r="2541" spans="2:5" x14ac:dyDescent="0.15">
      <c r="B2541" s="62">
        <v>42916</v>
      </c>
      <c r="C2541" s="63">
        <v>0</v>
      </c>
      <c r="D2541" s="60">
        <v>2499.98</v>
      </c>
      <c r="E2541" s="60">
        <f t="shared" si="41"/>
        <v>2017</v>
      </c>
    </row>
    <row r="2542" spans="2:5" x14ac:dyDescent="0.15">
      <c r="B2542" s="62">
        <v>42917</v>
      </c>
      <c r="C2542" s="63">
        <v>0</v>
      </c>
      <c r="D2542" s="60">
        <v>2460.1999999999998</v>
      </c>
      <c r="E2542" s="60">
        <f t="shared" si="41"/>
        <v>2017</v>
      </c>
    </row>
    <row r="2543" spans="2:5" x14ac:dyDescent="0.15">
      <c r="B2543" s="62">
        <v>42918</v>
      </c>
      <c r="C2543" s="63">
        <v>0</v>
      </c>
      <c r="D2543" s="60">
        <v>2529.7800000000002</v>
      </c>
      <c r="E2543" s="60">
        <f t="shared" si="41"/>
        <v>2017</v>
      </c>
    </row>
    <row r="2544" spans="2:5" x14ac:dyDescent="0.15">
      <c r="B2544" s="62">
        <v>42919</v>
      </c>
      <c r="C2544" s="63">
        <v>0.49027777777777781</v>
      </c>
      <c r="D2544" s="60">
        <v>2537.3000000000002</v>
      </c>
      <c r="E2544" s="60">
        <f t="shared" si="41"/>
        <v>2017</v>
      </c>
    </row>
    <row r="2545" spans="2:4" x14ac:dyDescent="0.15">
      <c r="B2545" s="66">
        <v>42920</v>
      </c>
      <c r="C2545" s="67"/>
      <c r="D2545" s="68">
        <v>2625.07</v>
      </c>
    </row>
    <row r="2546" spans="2:4" x14ac:dyDescent="0.15">
      <c r="B2546" s="66">
        <v>42921</v>
      </c>
      <c r="C2546" s="67"/>
      <c r="D2546" s="68">
        <v>2629.27</v>
      </c>
    </row>
    <row r="2547" spans="2:4" x14ac:dyDescent="0.15">
      <c r="B2547" s="66">
        <v>42922</v>
      </c>
      <c r="C2547" s="67"/>
      <c r="D2547" s="68">
        <v>2619.11</v>
      </c>
    </row>
    <row r="2548" spans="2:4" x14ac:dyDescent="0.15">
      <c r="B2548" s="66">
        <v>42923</v>
      </c>
      <c r="C2548" s="67"/>
      <c r="D2548" s="68">
        <v>2521.2399999999998</v>
      </c>
    </row>
    <row r="2549" spans="2:4" x14ac:dyDescent="0.15">
      <c r="B2549" s="66">
        <v>42924</v>
      </c>
      <c r="C2549" s="67"/>
      <c r="D2549" s="68">
        <v>2579.9299999999998</v>
      </c>
    </row>
    <row r="2550" spans="2:4" x14ac:dyDescent="0.15">
      <c r="B2550" s="66">
        <v>42925</v>
      </c>
      <c r="C2550" s="67"/>
      <c r="D2550" s="68">
        <v>2525.67</v>
      </c>
    </row>
    <row r="2551" spans="2:4" x14ac:dyDescent="0.15">
      <c r="B2551" s="66">
        <v>42926</v>
      </c>
      <c r="C2551" s="67"/>
      <c r="D2551" s="68">
        <v>2371.96</v>
      </c>
    </row>
    <row r="2552" spans="2:4" x14ac:dyDescent="0.15">
      <c r="B2552" s="66">
        <v>42927</v>
      </c>
      <c r="C2552" s="67"/>
      <c r="D2552" s="68">
        <v>2332.19</v>
      </c>
    </row>
    <row r="2553" spans="2:4" x14ac:dyDescent="0.15">
      <c r="B2553" s="66">
        <v>42928</v>
      </c>
      <c r="C2553" s="67"/>
      <c r="D2553" s="68">
        <v>2423.16</v>
      </c>
    </row>
    <row r="2554" spans="2:4" x14ac:dyDescent="0.15">
      <c r="B2554" s="66">
        <v>42929</v>
      </c>
      <c r="C2554" s="67"/>
      <c r="D2554" s="68">
        <v>2364.52</v>
      </c>
    </row>
    <row r="2555" spans="2:4" x14ac:dyDescent="0.15">
      <c r="B2555" s="66">
        <v>42930</v>
      </c>
      <c r="C2555" s="67"/>
      <c r="D2555" s="68">
        <v>2232.65</v>
      </c>
    </row>
    <row r="2556" spans="2:4" x14ac:dyDescent="0.15">
      <c r="B2556" s="66">
        <v>42931</v>
      </c>
      <c r="C2556" s="67"/>
      <c r="D2556" s="68">
        <v>1993.26</v>
      </c>
    </row>
    <row r="2557" spans="2:4" x14ac:dyDescent="0.15">
      <c r="B2557" s="66">
        <v>42932</v>
      </c>
      <c r="C2557" s="67"/>
      <c r="D2557" s="68">
        <v>1938.94</v>
      </c>
    </row>
    <row r="2558" spans="2:4" x14ac:dyDescent="0.15">
      <c r="B2558" s="66">
        <v>42933</v>
      </c>
      <c r="C2558" s="67"/>
      <c r="D2558" s="68">
        <v>2244.2600000000002</v>
      </c>
    </row>
    <row r="2559" spans="2:4" x14ac:dyDescent="0.15">
      <c r="B2559" s="66">
        <v>42934</v>
      </c>
      <c r="C2559" s="67"/>
      <c r="D2559" s="68">
        <v>2327.9</v>
      </c>
    </row>
    <row r="2560" spans="2:4" x14ac:dyDescent="0.15">
      <c r="B2560" s="66">
        <v>42935</v>
      </c>
      <c r="C2560" s="67"/>
      <c r="D2560" s="68">
        <v>2294.4</v>
      </c>
    </row>
    <row r="2561" spans="2:4" x14ac:dyDescent="0.15">
      <c r="B2561" s="66">
        <v>42936</v>
      </c>
      <c r="C2561" s="67"/>
      <c r="D2561" s="68">
        <v>2877.39</v>
      </c>
    </row>
    <row r="2562" spans="2:4" x14ac:dyDescent="0.15">
      <c r="B2562" s="66">
        <v>42937</v>
      </c>
      <c r="C2562" s="67"/>
      <c r="D2562" s="68">
        <v>2694.29</v>
      </c>
    </row>
    <row r="2563" spans="2:4" x14ac:dyDescent="0.15">
      <c r="B2563" s="66">
        <v>42938</v>
      </c>
      <c r="C2563" s="67"/>
      <c r="D2563" s="68">
        <v>2838.81</v>
      </c>
    </row>
    <row r="2564" spans="2:4" x14ac:dyDescent="0.15">
      <c r="B2564" s="66">
        <v>42939</v>
      </c>
      <c r="C2564" s="67"/>
      <c r="D2564" s="68">
        <v>2762.63</v>
      </c>
    </row>
    <row r="2565" spans="2:4" x14ac:dyDescent="0.15">
      <c r="B2565" s="66">
        <v>42940</v>
      </c>
      <c r="C2565" s="67"/>
      <c r="D2565" s="68">
        <v>2779.04</v>
      </c>
    </row>
    <row r="2566" spans="2:4" x14ac:dyDescent="0.15">
      <c r="B2566" s="66">
        <v>42941</v>
      </c>
      <c r="C2566" s="67"/>
      <c r="D2566" s="68">
        <v>2591.2199999999998</v>
      </c>
    </row>
    <row r="2567" spans="2:4" x14ac:dyDescent="0.15">
      <c r="B2567" s="66">
        <v>42942</v>
      </c>
      <c r="C2567" s="67"/>
      <c r="D2567" s="68">
        <v>2550.1799999999998</v>
      </c>
    </row>
    <row r="2568" spans="2:4" x14ac:dyDescent="0.15">
      <c r="B2568" s="66">
        <v>42943</v>
      </c>
      <c r="C2568" s="67"/>
      <c r="D2568" s="68">
        <v>2697.47</v>
      </c>
    </row>
    <row r="2569" spans="2:4" x14ac:dyDescent="0.15">
      <c r="B2569" s="66">
        <v>42944</v>
      </c>
      <c r="C2569" s="67"/>
      <c r="D2569" s="68">
        <v>2805.18</v>
      </c>
    </row>
    <row r="2570" spans="2:4" x14ac:dyDescent="0.15">
      <c r="B2570" s="66">
        <v>42945</v>
      </c>
      <c r="C2570" s="67"/>
      <c r="D2570" s="68">
        <v>2720.08</v>
      </c>
    </row>
    <row r="2571" spans="2:4" x14ac:dyDescent="0.15">
      <c r="B2571" s="66">
        <v>42946</v>
      </c>
      <c r="C2571" s="67"/>
      <c r="D2571" s="68">
        <v>2746.33</v>
      </c>
    </row>
    <row r="2572" spans="2:4" x14ac:dyDescent="0.15">
      <c r="B2572" s="66">
        <v>42947</v>
      </c>
      <c r="C2572" s="67"/>
      <c r="D2572" s="68">
        <v>2873.83</v>
      </c>
    </row>
    <row r="2573" spans="2:4" x14ac:dyDescent="0.15">
      <c r="B2573" s="66">
        <v>42948</v>
      </c>
      <c r="C2573" s="67"/>
      <c r="D2573" s="68">
        <v>2735.59</v>
      </c>
    </row>
    <row r="2574" spans="2:4" x14ac:dyDescent="0.15">
      <c r="B2574" s="66">
        <v>42949</v>
      </c>
      <c r="C2574" s="67"/>
      <c r="D2574" s="68">
        <v>2723.58</v>
      </c>
    </row>
    <row r="2575" spans="2:4" x14ac:dyDescent="0.15">
      <c r="B2575" s="66">
        <v>42950</v>
      </c>
      <c r="C2575" s="67"/>
      <c r="D2575" s="68">
        <v>2814.36</v>
      </c>
    </row>
    <row r="2576" spans="2:4" x14ac:dyDescent="0.15">
      <c r="B2576" s="66">
        <v>42951</v>
      </c>
      <c r="C2576" s="67"/>
      <c r="D2576" s="68">
        <v>2883.68</v>
      </c>
    </row>
    <row r="2577" spans="2:4" x14ac:dyDescent="0.15">
      <c r="B2577" s="66">
        <v>42952</v>
      </c>
      <c r="C2577" s="67"/>
      <c r="D2577" s="68">
        <v>3301.76</v>
      </c>
    </row>
    <row r="2578" spans="2:4" x14ac:dyDescent="0.15">
      <c r="B2578" s="66">
        <v>42953</v>
      </c>
      <c r="C2578" s="67"/>
      <c r="D2578" s="68">
        <v>3255</v>
      </c>
    </row>
    <row r="2579" spans="2:4" x14ac:dyDescent="0.15">
      <c r="B2579" s="66">
        <v>42954</v>
      </c>
      <c r="C2579" s="67"/>
      <c r="D2579" s="68">
        <v>3431.97</v>
      </c>
    </row>
    <row r="2580" spans="2:4" x14ac:dyDescent="0.15">
      <c r="B2580" s="66">
        <v>42955</v>
      </c>
      <c r="C2580" s="67"/>
      <c r="D2580" s="68">
        <v>3453.16</v>
      </c>
    </row>
    <row r="2581" spans="2:4" x14ac:dyDescent="0.15">
      <c r="B2581" s="66">
        <v>42956</v>
      </c>
      <c r="C2581" s="67"/>
      <c r="D2581" s="68">
        <v>3377.54</v>
      </c>
    </row>
    <row r="2582" spans="2:4" x14ac:dyDescent="0.15">
      <c r="B2582" s="66">
        <v>42957</v>
      </c>
      <c r="C2582" s="67"/>
      <c r="D2582" s="68">
        <v>3445.28</v>
      </c>
    </row>
    <row r="2583" spans="2:4" x14ac:dyDescent="0.15">
      <c r="B2583" s="66">
        <v>42958</v>
      </c>
      <c r="C2583" s="67"/>
      <c r="D2583" s="68">
        <v>3679.61</v>
      </c>
    </row>
    <row r="2584" spans="2:4" x14ac:dyDescent="0.15">
      <c r="B2584" s="66">
        <v>42959</v>
      </c>
      <c r="C2584" s="67"/>
      <c r="D2584" s="68">
        <v>3917.65</v>
      </c>
    </row>
    <row r="2585" spans="2:4" x14ac:dyDescent="0.15">
      <c r="B2585" s="66">
        <v>42960</v>
      </c>
      <c r="C2585" s="67"/>
      <c r="D2585" s="68">
        <v>4111.2</v>
      </c>
    </row>
    <row r="2586" spans="2:4" x14ac:dyDescent="0.15">
      <c r="B2586" s="66">
        <v>42961</v>
      </c>
      <c r="C2586" s="67"/>
      <c r="D2586" s="68">
        <v>4382.74</v>
      </c>
    </row>
    <row r="2587" spans="2:4" x14ac:dyDescent="0.15">
      <c r="B2587" s="66">
        <v>42962</v>
      </c>
      <c r="C2587" s="67"/>
      <c r="D2587" s="68">
        <v>4204.43</v>
      </c>
    </row>
    <row r="2588" spans="2:4" x14ac:dyDescent="0.15">
      <c r="B2588" s="66">
        <v>42963</v>
      </c>
      <c r="C2588" s="67"/>
      <c r="D2588" s="68">
        <v>4425.3</v>
      </c>
    </row>
    <row r="2589" spans="2:4" x14ac:dyDescent="0.15">
      <c r="B2589" s="66">
        <v>42964</v>
      </c>
      <c r="C2589" s="67"/>
      <c r="D2589" s="68">
        <v>4316.34</v>
      </c>
    </row>
    <row r="2590" spans="2:4" x14ac:dyDescent="0.15">
      <c r="B2590" s="66">
        <v>42965</v>
      </c>
      <c r="C2590" s="67"/>
      <c r="D2590" s="68">
        <v>4159.46</v>
      </c>
    </row>
    <row r="2591" spans="2:4" x14ac:dyDescent="0.15">
      <c r="B2591" s="66">
        <v>42966</v>
      </c>
      <c r="C2591" s="67"/>
      <c r="D2591" s="68">
        <v>4206.13</v>
      </c>
    </row>
    <row r="2592" spans="2:4" x14ac:dyDescent="0.15">
      <c r="B2592" s="66">
        <v>42967</v>
      </c>
      <c r="C2592" s="67"/>
      <c r="D2592" s="68">
        <v>4111.22</v>
      </c>
    </row>
    <row r="2593" spans="2:4" x14ac:dyDescent="0.15">
      <c r="B2593" s="66">
        <v>42968</v>
      </c>
      <c r="C2593" s="67"/>
      <c r="D2593" s="68">
        <v>4054.94</v>
      </c>
    </row>
    <row r="2594" spans="2:4" x14ac:dyDescent="0.15">
      <c r="B2594" s="66">
        <v>42969</v>
      </c>
      <c r="C2594" s="67"/>
      <c r="D2594" s="68">
        <v>4137.67</v>
      </c>
    </row>
    <row r="2595" spans="2:4" x14ac:dyDescent="0.15">
      <c r="B2595" s="66">
        <v>42970</v>
      </c>
      <c r="C2595" s="67"/>
      <c r="D2595" s="68">
        <v>4191.22</v>
      </c>
    </row>
    <row r="2596" spans="2:4" x14ac:dyDescent="0.15">
      <c r="B2596" s="66">
        <v>42971</v>
      </c>
      <c r="C2596" s="67"/>
      <c r="D2596" s="68">
        <v>4362.47</v>
      </c>
    </row>
    <row r="2597" spans="2:4" x14ac:dyDescent="0.15">
      <c r="B2597" s="66">
        <v>42972</v>
      </c>
      <c r="C2597" s="67"/>
      <c r="D2597" s="68">
        <v>4408.32</v>
      </c>
    </row>
    <row r="2598" spans="2:4" x14ac:dyDescent="0.15">
      <c r="B2598" s="66">
        <v>42973</v>
      </c>
      <c r="C2598" s="67"/>
      <c r="D2598" s="68">
        <v>4387.46</v>
      </c>
    </row>
    <row r="2599" spans="2:4" x14ac:dyDescent="0.15">
      <c r="B2599" s="66">
        <v>42974</v>
      </c>
      <c r="C2599" s="67"/>
      <c r="D2599" s="68">
        <v>4394.51</v>
      </c>
    </row>
    <row r="2600" spans="2:4" x14ac:dyDescent="0.15">
      <c r="B2600" s="66">
        <v>42975</v>
      </c>
      <c r="C2600" s="67"/>
      <c r="D2600" s="68">
        <v>4439.66</v>
      </c>
    </row>
    <row r="2601" spans="2:4" x14ac:dyDescent="0.15">
      <c r="B2601" s="66">
        <v>42976</v>
      </c>
      <c r="C2601" s="67"/>
      <c r="D2601" s="68">
        <v>4648.13</v>
      </c>
    </row>
    <row r="2602" spans="2:4" x14ac:dyDescent="0.15">
      <c r="B2602" s="66">
        <v>42977</v>
      </c>
      <c r="C2602" s="67"/>
      <c r="D2602" s="68">
        <v>4630.7299999999996</v>
      </c>
    </row>
    <row r="2603" spans="2:4" x14ac:dyDescent="0.15">
      <c r="B2603" s="66">
        <v>42978</v>
      </c>
      <c r="C2603" s="67"/>
      <c r="D2603" s="68">
        <v>4764.87</v>
      </c>
    </row>
    <row r="2604" spans="2:4" x14ac:dyDescent="0.15">
      <c r="B2604" s="66">
        <v>42979</v>
      </c>
      <c r="C2604" s="67"/>
      <c r="D2604" s="68">
        <v>4950.72</v>
      </c>
    </row>
    <row r="2605" spans="2:4" x14ac:dyDescent="0.15">
      <c r="B2605" s="66">
        <v>42980</v>
      </c>
      <c r="C2605" s="67"/>
      <c r="D2605" s="68">
        <v>4643.97</v>
      </c>
    </row>
    <row r="2606" spans="2:4" x14ac:dyDescent="0.15">
      <c r="B2606" s="66">
        <v>42981</v>
      </c>
      <c r="C2606" s="67"/>
      <c r="D2606" s="68">
        <v>4631.6899999999996</v>
      </c>
    </row>
    <row r="2607" spans="2:4" x14ac:dyDescent="0.15">
      <c r="B2607" s="66">
        <v>42982</v>
      </c>
      <c r="C2607" s="67"/>
      <c r="D2607" s="68">
        <v>4319.72</v>
      </c>
    </row>
    <row r="2608" spans="2:4" x14ac:dyDescent="0.15">
      <c r="B2608" s="66">
        <v>42983</v>
      </c>
      <c r="C2608" s="67"/>
      <c r="D2608" s="68">
        <v>4422.12</v>
      </c>
    </row>
    <row r="2609" spans="2:4" x14ac:dyDescent="0.15">
      <c r="B2609" s="66">
        <v>42984</v>
      </c>
      <c r="C2609" s="67"/>
      <c r="D2609" s="68">
        <v>4626.72</v>
      </c>
    </row>
    <row r="2610" spans="2:4" x14ac:dyDescent="0.15">
      <c r="B2610" s="66">
        <v>42985</v>
      </c>
      <c r="C2610" s="67"/>
      <c r="D2610" s="68">
        <v>4638.1000000000004</v>
      </c>
    </row>
    <row r="2611" spans="2:4" x14ac:dyDescent="0.15">
      <c r="B2611" s="66">
        <v>42986</v>
      </c>
      <c r="C2611" s="67"/>
      <c r="D2611" s="68">
        <v>4317.54</v>
      </c>
    </row>
    <row r="2612" spans="2:4" x14ac:dyDescent="0.15">
      <c r="B2612" s="66">
        <v>42987</v>
      </c>
      <c r="C2612" s="67"/>
      <c r="D2612" s="68">
        <v>4291.88</v>
      </c>
    </row>
    <row r="2613" spans="2:4" x14ac:dyDescent="0.15">
      <c r="B2613" s="66">
        <v>42988</v>
      </c>
      <c r="C2613" s="67"/>
      <c r="D2613" s="68">
        <v>4191.17</v>
      </c>
    </row>
    <row r="2614" spans="2:4" x14ac:dyDescent="0.15">
      <c r="B2614" s="66">
        <v>42989</v>
      </c>
      <c r="C2614" s="67"/>
      <c r="D2614" s="68">
        <v>4188.84</v>
      </c>
    </row>
    <row r="2615" spans="2:4" x14ac:dyDescent="0.15">
      <c r="B2615" s="66">
        <v>42990</v>
      </c>
      <c r="C2615" s="67"/>
      <c r="D2615" s="68">
        <v>4148.2700000000004</v>
      </c>
    </row>
    <row r="2616" spans="2:4" x14ac:dyDescent="0.15">
      <c r="B2616" s="66">
        <v>42991</v>
      </c>
      <c r="C2616" s="67"/>
      <c r="D2616" s="68">
        <v>3874.26</v>
      </c>
    </row>
    <row r="2617" spans="2:4" x14ac:dyDescent="0.15">
      <c r="B2617" s="66">
        <v>42992</v>
      </c>
      <c r="C2617" s="67"/>
      <c r="D2617" s="68">
        <v>3226.41</v>
      </c>
    </row>
    <row r="2618" spans="2:4" x14ac:dyDescent="0.15">
      <c r="B2618" s="66">
        <v>42993</v>
      </c>
      <c r="C2618" s="67"/>
      <c r="D2618" s="68">
        <v>3686.9</v>
      </c>
    </row>
    <row r="2619" spans="2:4" x14ac:dyDescent="0.15">
      <c r="B2619" s="66">
        <v>42994</v>
      </c>
      <c r="C2619" s="67"/>
      <c r="D2619" s="68">
        <v>3678.74</v>
      </c>
    </row>
    <row r="2620" spans="2:4" x14ac:dyDescent="0.15">
      <c r="B2620" s="66">
        <v>42995</v>
      </c>
      <c r="C2620" s="67"/>
      <c r="D2620" s="68">
        <v>3672.57</v>
      </c>
    </row>
    <row r="2621" spans="2:4" x14ac:dyDescent="0.15">
      <c r="B2621" s="66">
        <v>42996</v>
      </c>
      <c r="C2621" s="67"/>
      <c r="D2621" s="68">
        <v>4067.08</v>
      </c>
    </row>
    <row r="2622" spans="2:4" x14ac:dyDescent="0.15">
      <c r="B2622" s="66">
        <v>42997</v>
      </c>
      <c r="C2622" s="67"/>
      <c r="D2622" s="68">
        <v>3897</v>
      </c>
    </row>
    <row r="2623" spans="2:4" x14ac:dyDescent="0.15">
      <c r="B2623" s="66">
        <v>42998</v>
      </c>
      <c r="C2623" s="67"/>
      <c r="D2623" s="68">
        <v>3858.09</v>
      </c>
    </row>
    <row r="2624" spans="2:4" x14ac:dyDescent="0.15">
      <c r="B2624" s="66">
        <v>42999</v>
      </c>
      <c r="C2624" s="67"/>
      <c r="D2624" s="68">
        <v>3612.68</v>
      </c>
    </row>
    <row r="2625" spans="2:6" x14ac:dyDescent="0.15">
      <c r="B2625" s="66">
        <v>43000</v>
      </c>
      <c r="C2625" s="67"/>
      <c r="D2625" s="68">
        <v>3603.31</v>
      </c>
    </row>
    <row r="2626" spans="2:6" x14ac:dyDescent="0.15">
      <c r="B2626" s="66">
        <v>43001</v>
      </c>
      <c r="C2626" s="67"/>
      <c r="D2626" s="68">
        <v>3777.29</v>
      </c>
    </row>
    <row r="2627" spans="2:6" x14ac:dyDescent="0.15">
      <c r="B2627" s="66">
        <v>43002</v>
      </c>
      <c r="C2627" s="67"/>
      <c r="D2627" s="68">
        <v>3662.12</v>
      </c>
    </row>
    <row r="2628" spans="2:6" x14ac:dyDescent="0.15">
      <c r="B2628" s="66">
        <v>43003</v>
      </c>
      <c r="C2628" s="67"/>
      <c r="D2628" s="68">
        <v>3927.5</v>
      </c>
    </row>
    <row r="2629" spans="2:6" x14ac:dyDescent="0.15">
      <c r="B2629" s="66">
        <v>43004</v>
      </c>
      <c r="C2629" s="67"/>
      <c r="D2629" s="68">
        <v>3895.51</v>
      </c>
    </row>
    <row r="2630" spans="2:6" x14ac:dyDescent="0.15">
      <c r="B2630" s="66">
        <v>43005</v>
      </c>
      <c r="C2630" s="67"/>
      <c r="D2630" s="68">
        <v>4208.5600000000004</v>
      </c>
    </row>
    <row r="2631" spans="2:6" x14ac:dyDescent="0.15">
      <c r="B2631" s="66">
        <v>43006</v>
      </c>
      <c r="C2631" s="67"/>
      <c r="D2631" s="68">
        <v>4185.29</v>
      </c>
    </row>
    <row r="2632" spans="2:6" x14ac:dyDescent="0.15">
      <c r="B2632" s="66">
        <v>43007</v>
      </c>
      <c r="C2632" s="67"/>
      <c r="D2632" s="68">
        <v>4164.1000000000004</v>
      </c>
    </row>
    <row r="2633" spans="2:6" x14ac:dyDescent="0.15">
      <c r="B2633" s="66">
        <v>43008.49722222222</v>
      </c>
      <c r="C2633" s="67"/>
      <c r="D2633" s="68">
        <v>4287.0200000000004</v>
      </c>
    </row>
    <row r="2634" spans="2:6" x14ac:dyDescent="0.15">
      <c r="B2634" s="66">
        <v>43009</v>
      </c>
      <c r="D2634" s="60">
        <v>4394.6400000000003</v>
      </c>
    </row>
    <row r="2635" spans="2:6" x14ac:dyDescent="0.15">
      <c r="B2635" s="66">
        <v>43010</v>
      </c>
      <c r="D2635" s="60">
        <v>4404.1000000000004</v>
      </c>
      <c r="F2635" s="159"/>
    </row>
    <row r="2636" spans="2:6" x14ac:dyDescent="0.15">
      <c r="B2636" s="66">
        <v>43011</v>
      </c>
      <c r="D2636" s="60">
        <v>4320.09</v>
      </c>
      <c r="F2636" s="159"/>
    </row>
    <row r="2637" spans="2:6" x14ac:dyDescent="0.15">
      <c r="B2637" s="66">
        <v>43012</v>
      </c>
      <c r="D2637" s="60">
        <v>4225.92</v>
      </c>
      <c r="F2637" s="159"/>
    </row>
    <row r="2638" spans="2:6" x14ac:dyDescent="0.15">
      <c r="B2638" s="66">
        <v>43013</v>
      </c>
      <c r="D2638" s="60">
        <v>4322.75</v>
      </c>
      <c r="F2638" s="159"/>
    </row>
    <row r="2639" spans="2:6" x14ac:dyDescent="0.15">
      <c r="B2639" s="66">
        <v>43014</v>
      </c>
      <c r="D2639" s="60">
        <v>4370.24</v>
      </c>
      <c r="F2639" s="159"/>
    </row>
    <row r="2640" spans="2:6" x14ac:dyDescent="0.15">
      <c r="B2640" s="66">
        <v>43015</v>
      </c>
      <c r="D2640" s="60">
        <v>4437.03</v>
      </c>
      <c r="F2640" s="159"/>
    </row>
    <row r="2641" spans="2:6" x14ac:dyDescent="0.15">
      <c r="B2641" s="66">
        <v>43016</v>
      </c>
      <c r="D2641" s="60">
        <v>4596.96</v>
      </c>
      <c r="F2641" s="159"/>
    </row>
    <row r="2642" spans="2:6" x14ac:dyDescent="0.15">
      <c r="B2642" s="66">
        <v>43017</v>
      </c>
      <c r="D2642" s="60">
        <v>4772.97</v>
      </c>
      <c r="F2642" s="159"/>
    </row>
    <row r="2643" spans="2:6" x14ac:dyDescent="0.15">
      <c r="B2643" s="66">
        <v>43018</v>
      </c>
      <c r="D2643" s="60">
        <v>4754.7</v>
      </c>
      <c r="F2643" s="159"/>
    </row>
    <row r="2644" spans="2:6" x14ac:dyDescent="0.15">
      <c r="B2644" s="66">
        <v>43019</v>
      </c>
      <c r="D2644" s="60">
        <v>4830.7700000000004</v>
      </c>
      <c r="F2644" s="159"/>
    </row>
    <row r="2645" spans="2:6" x14ac:dyDescent="0.15">
      <c r="B2645" s="66">
        <v>43020</v>
      </c>
      <c r="D2645" s="60">
        <v>5439.13</v>
      </c>
      <c r="F2645" s="159"/>
    </row>
    <row r="2646" spans="2:6" x14ac:dyDescent="0.15">
      <c r="B2646" s="66">
        <v>43021</v>
      </c>
      <c r="D2646" s="60">
        <v>5640.13</v>
      </c>
      <c r="F2646" s="159"/>
    </row>
    <row r="2647" spans="2:6" x14ac:dyDescent="0.15">
      <c r="B2647" s="66">
        <v>43022</v>
      </c>
      <c r="D2647" s="60">
        <v>5809.69</v>
      </c>
      <c r="F2647" s="159"/>
    </row>
    <row r="2648" spans="2:6" x14ac:dyDescent="0.15">
      <c r="B2648" s="66">
        <v>43023</v>
      </c>
      <c r="D2648" s="60">
        <v>5697.39</v>
      </c>
      <c r="F2648" s="159"/>
    </row>
    <row r="2649" spans="2:6" x14ac:dyDescent="0.15">
      <c r="B2649" s="66">
        <v>43024</v>
      </c>
      <c r="D2649" s="60">
        <v>5754.22</v>
      </c>
      <c r="F2649" s="159"/>
    </row>
    <row r="2650" spans="2:6" x14ac:dyDescent="0.15">
      <c r="B2650" s="66">
        <v>43025</v>
      </c>
      <c r="D2650" s="60">
        <v>5595.23</v>
      </c>
      <c r="F2650" s="159"/>
    </row>
    <row r="2651" spans="2:6" x14ac:dyDescent="0.15">
      <c r="B2651" s="66">
        <v>43026</v>
      </c>
      <c r="D2651" s="60">
        <v>5572.2</v>
      </c>
      <c r="F2651" s="159"/>
    </row>
    <row r="2652" spans="2:6" x14ac:dyDescent="0.15">
      <c r="B2652" s="66">
        <v>43027</v>
      </c>
      <c r="D2652" s="60">
        <v>5699.58</v>
      </c>
      <c r="F2652" s="159"/>
    </row>
    <row r="2653" spans="2:6" x14ac:dyDescent="0.15">
      <c r="B2653" s="66">
        <v>43028</v>
      </c>
      <c r="D2653" s="60">
        <v>5984.09</v>
      </c>
      <c r="F2653" s="159"/>
    </row>
    <row r="2654" spans="2:6" x14ac:dyDescent="0.15">
      <c r="B2654" s="66">
        <v>43029</v>
      </c>
      <c r="D2654" s="60">
        <v>6013.23</v>
      </c>
      <c r="F2654" s="159"/>
    </row>
    <row r="2655" spans="2:6" x14ac:dyDescent="0.15">
      <c r="B2655" s="66">
        <v>43030</v>
      </c>
      <c r="D2655" s="60">
        <v>5984.96</v>
      </c>
      <c r="F2655" s="159"/>
    </row>
    <row r="2656" spans="2:6" x14ac:dyDescent="0.15">
      <c r="B2656" s="66">
        <v>43031</v>
      </c>
      <c r="D2656" s="60">
        <v>5895.3</v>
      </c>
      <c r="F2656" s="159"/>
    </row>
    <row r="2657" spans="2:6" x14ac:dyDescent="0.15">
      <c r="B2657" s="66">
        <v>43032</v>
      </c>
      <c r="D2657" s="60">
        <v>5518.85</v>
      </c>
      <c r="F2657" s="159"/>
    </row>
    <row r="2658" spans="2:6" x14ac:dyDescent="0.15">
      <c r="B2658" s="66">
        <v>43033</v>
      </c>
      <c r="D2658" s="60">
        <v>5733.9</v>
      </c>
      <c r="F2658" s="159"/>
    </row>
    <row r="2659" spans="2:6" x14ac:dyDescent="0.15">
      <c r="B2659" s="66">
        <v>43034</v>
      </c>
      <c r="D2659" s="60">
        <v>5888.14</v>
      </c>
      <c r="F2659" s="159"/>
    </row>
    <row r="2660" spans="2:6" x14ac:dyDescent="0.15">
      <c r="B2660" s="66">
        <v>43035.549305555556</v>
      </c>
      <c r="D2660" s="60">
        <v>5740.29</v>
      </c>
      <c r="F2660" s="159"/>
    </row>
    <row r="2661" spans="2:6" ht="15" x14ac:dyDescent="0.2">
      <c r="B2661" s="158"/>
      <c r="F2661" s="159"/>
    </row>
    <row r="2662" spans="2:6" ht="15" x14ac:dyDescent="0.2">
      <c r="B2662" s="158"/>
      <c r="F2662" s="159"/>
    </row>
    <row r="2663" spans="2:6" ht="15" x14ac:dyDescent="0.2">
      <c r="B2663" s="158"/>
      <c r="F2663" s="159"/>
    </row>
    <row r="2664" spans="2:6" ht="15" x14ac:dyDescent="0.2">
      <c r="B2664" s="158"/>
      <c r="F2664" s="159"/>
    </row>
    <row r="2665" spans="2:6" ht="15" x14ac:dyDescent="0.2">
      <c r="B2665" s="158"/>
      <c r="F2665" s="159"/>
    </row>
    <row r="2666" spans="2:6" ht="15" x14ac:dyDescent="0.2">
      <c r="B2666" s="158"/>
      <c r="F2666" s="159"/>
    </row>
    <row r="2667" spans="2:6" ht="15" x14ac:dyDescent="0.2">
      <c r="B2667" s="158"/>
      <c r="F2667" s="159"/>
    </row>
    <row r="2668" spans="2:6" ht="15" x14ac:dyDescent="0.2">
      <c r="B2668" s="158"/>
      <c r="F2668" s="159"/>
    </row>
    <row r="2669" spans="2:6" ht="15" x14ac:dyDescent="0.2">
      <c r="B2669" s="158"/>
      <c r="F2669" s="159"/>
    </row>
    <row r="2670" spans="2:6" ht="15" x14ac:dyDescent="0.2">
      <c r="B2670" s="158"/>
      <c r="F2670" s="159"/>
    </row>
    <row r="2671" spans="2:6" ht="15" x14ac:dyDescent="0.2">
      <c r="B2671" s="158"/>
      <c r="F2671" s="159"/>
    </row>
    <row r="2672" spans="2:6" ht="15" x14ac:dyDescent="0.2">
      <c r="B2672" s="158"/>
      <c r="F2672" s="159"/>
    </row>
    <row r="2673" spans="2:6" ht="15" x14ac:dyDescent="0.2">
      <c r="B2673" s="158"/>
      <c r="F2673" s="159"/>
    </row>
    <row r="2674" spans="2:6" ht="15" x14ac:dyDescent="0.2">
      <c r="B2674" s="158"/>
      <c r="F2674" s="159"/>
    </row>
    <row r="2675" spans="2:6" ht="15" x14ac:dyDescent="0.2">
      <c r="B2675" s="158"/>
      <c r="F2675" s="159"/>
    </row>
    <row r="2676" spans="2:6" ht="15" x14ac:dyDescent="0.2">
      <c r="B2676" s="158"/>
      <c r="F2676" s="159"/>
    </row>
    <row r="2677" spans="2:6" ht="15" x14ac:dyDescent="0.2">
      <c r="B2677" s="158"/>
      <c r="F2677" s="159"/>
    </row>
    <row r="2678" spans="2:6" ht="15" x14ac:dyDescent="0.2">
      <c r="B2678" s="158"/>
      <c r="F2678" s="159"/>
    </row>
    <row r="2679" spans="2:6" ht="15" x14ac:dyDescent="0.2">
      <c r="B2679" s="158"/>
      <c r="F2679" s="159"/>
    </row>
    <row r="2680" spans="2:6" ht="15" x14ac:dyDescent="0.2">
      <c r="B2680" s="158"/>
      <c r="F2680" s="159"/>
    </row>
    <row r="2681" spans="2:6" ht="15" x14ac:dyDescent="0.2">
      <c r="B2681" s="158"/>
      <c r="F2681" s="159"/>
    </row>
    <row r="2682" spans="2:6" ht="15" x14ac:dyDescent="0.2">
      <c r="B2682" s="158"/>
      <c r="F2682" s="159"/>
    </row>
    <row r="2683" spans="2:6" ht="15" x14ac:dyDescent="0.2">
      <c r="B2683" s="158"/>
      <c r="F2683" s="159"/>
    </row>
    <row r="2684" spans="2:6" ht="15" x14ac:dyDescent="0.2">
      <c r="B2684" s="158"/>
      <c r="F2684" s="159"/>
    </row>
    <row r="2685" spans="2:6" ht="15" x14ac:dyDescent="0.2">
      <c r="B2685" s="158"/>
      <c r="F2685" s="159"/>
    </row>
    <row r="2686" spans="2:6" ht="15" x14ac:dyDescent="0.2">
      <c r="B2686" s="158"/>
      <c r="F2686" s="159"/>
    </row>
    <row r="2687" spans="2:6" ht="15" x14ac:dyDescent="0.2">
      <c r="B2687" s="158"/>
      <c r="F2687" s="159"/>
    </row>
    <row r="2688" spans="2:6" ht="15" x14ac:dyDescent="0.2">
      <c r="B2688" s="158"/>
      <c r="F2688" s="159"/>
    </row>
    <row r="2689" spans="2:6" ht="15" x14ac:dyDescent="0.2">
      <c r="B2689" s="158"/>
      <c r="F2689" s="159"/>
    </row>
    <row r="2690" spans="2:6" ht="15" x14ac:dyDescent="0.2">
      <c r="B2690" s="158"/>
      <c r="F2690" s="159"/>
    </row>
    <row r="2691" spans="2:6" ht="15" x14ac:dyDescent="0.2">
      <c r="B2691" s="158"/>
      <c r="F2691" s="159"/>
    </row>
    <row r="2692" spans="2:6" ht="15" x14ac:dyDescent="0.2">
      <c r="B2692" s="158"/>
      <c r="F2692" s="159"/>
    </row>
    <row r="2693" spans="2:6" ht="15" x14ac:dyDescent="0.2">
      <c r="B2693" s="158"/>
      <c r="F2693" s="159"/>
    </row>
    <row r="2694" spans="2:6" ht="15" x14ac:dyDescent="0.2">
      <c r="B2694" s="158"/>
      <c r="F2694" s="159"/>
    </row>
    <row r="2695" spans="2:6" ht="15" x14ac:dyDescent="0.2">
      <c r="B2695" s="158"/>
      <c r="F2695" s="159"/>
    </row>
    <row r="2696" spans="2:6" ht="15" x14ac:dyDescent="0.2">
      <c r="B2696" s="158"/>
      <c r="F2696" s="159"/>
    </row>
    <row r="2697" spans="2:6" ht="15" x14ac:dyDescent="0.2">
      <c r="B2697" s="158"/>
      <c r="F2697" s="159"/>
    </row>
    <row r="2698" spans="2:6" ht="15" x14ac:dyDescent="0.2">
      <c r="B2698" s="158"/>
      <c r="F2698" s="159"/>
    </row>
    <row r="2699" spans="2:6" ht="15" x14ac:dyDescent="0.2">
      <c r="B2699" s="158"/>
      <c r="F2699" s="159"/>
    </row>
    <row r="2700" spans="2:6" ht="15" x14ac:dyDescent="0.2">
      <c r="B2700" s="158"/>
      <c r="F2700" s="159"/>
    </row>
    <row r="2701" spans="2:6" ht="15" x14ac:dyDescent="0.2">
      <c r="B2701" s="158"/>
      <c r="F2701" s="159"/>
    </row>
    <row r="2702" spans="2:6" ht="15" x14ac:dyDescent="0.2">
      <c r="B2702" s="158"/>
      <c r="F2702" s="159"/>
    </row>
    <row r="2703" spans="2:6" ht="15" x14ac:dyDescent="0.2">
      <c r="B2703" s="158"/>
      <c r="F2703" s="159"/>
    </row>
    <row r="2704" spans="2:6" ht="15" x14ac:dyDescent="0.2">
      <c r="B2704" s="158"/>
      <c r="F2704" s="159"/>
    </row>
    <row r="2705" spans="2:6" ht="15" x14ac:dyDescent="0.2">
      <c r="B2705" s="158"/>
      <c r="F2705" s="159"/>
    </row>
    <row r="2706" spans="2:6" ht="15" x14ac:dyDescent="0.2">
      <c r="B2706" s="158"/>
      <c r="F2706" s="159"/>
    </row>
    <row r="2707" spans="2:6" ht="15" x14ac:dyDescent="0.2">
      <c r="B2707" s="158"/>
      <c r="F2707" s="159"/>
    </row>
    <row r="2708" spans="2:6" ht="15" x14ac:dyDescent="0.2">
      <c r="B2708" s="158"/>
      <c r="F2708" s="159"/>
    </row>
    <row r="2709" spans="2:6" ht="15" x14ac:dyDescent="0.2">
      <c r="B2709" s="158"/>
      <c r="F2709" s="159"/>
    </row>
    <row r="2710" spans="2:6" ht="15" x14ac:dyDescent="0.2">
      <c r="B2710" s="158"/>
      <c r="F2710" s="159"/>
    </row>
    <row r="2711" spans="2:6" ht="15" x14ac:dyDescent="0.2">
      <c r="B2711" s="158"/>
      <c r="F2711" s="159"/>
    </row>
    <row r="2712" spans="2:6" ht="15" x14ac:dyDescent="0.2">
      <c r="B2712" s="158"/>
      <c r="F2712" s="159"/>
    </row>
    <row r="2713" spans="2:6" ht="15" x14ac:dyDescent="0.2">
      <c r="B2713" s="158"/>
      <c r="F2713" s="159"/>
    </row>
    <row r="2714" spans="2:6" ht="15" x14ac:dyDescent="0.2">
      <c r="B2714" s="158"/>
      <c r="F2714" s="159"/>
    </row>
    <row r="2715" spans="2:6" ht="15" x14ac:dyDescent="0.2">
      <c r="B2715" s="158"/>
      <c r="F2715" s="159"/>
    </row>
    <row r="2716" spans="2:6" ht="15" x14ac:dyDescent="0.2">
      <c r="B2716" s="158"/>
      <c r="F2716" s="159"/>
    </row>
    <row r="2717" spans="2:6" ht="15" x14ac:dyDescent="0.2">
      <c r="B2717" s="158"/>
      <c r="F2717" s="159"/>
    </row>
    <row r="2718" spans="2:6" ht="15" x14ac:dyDescent="0.2">
      <c r="B2718" s="158"/>
      <c r="F2718" s="159"/>
    </row>
    <row r="2719" spans="2:6" ht="15" x14ac:dyDescent="0.2">
      <c r="B2719" s="158"/>
      <c r="F2719" s="159"/>
    </row>
    <row r="2720" spans="2:6" ht="15" x14ac:dyDescent="0.2">
      <c r="B2720" s="158"/>
      <c r="F2720" s="159"/>
    </row>
    <row r="2721" spans="2:6" ht="15" x14ac:dyDescent="0.2">
      <c r="B2721" s="158"/>
      <c r="F2721" s="159"/>
    </row>
    <row r="2722" spans="2:6" ht="15" x14ac:dyDescent="0.2">
      <c r="B2722" s="158"/>
      <c r="F2722" s="159"/>
    </row>
    <row r="2723" spans="2:6" ht="15" x14ac:dyDescent="0.2">
      <c r="B2723" s="158"/>
      <c r="F2723" s="159"/>
    </row>
    <row r="2724" spans="2:6" ht="15" x14ac:dyDescent="0.2">
      <c r="B2724" s="158"/>
      <c r="F2724" s="159"/>
    </row>
    <row r="2725" spans="2:6" ht="15" x14ac:dyDescent="0.2">
      <c r="B2725" s="158"/>
      <c r="F2725" s="159"/>
    </row>
    <row r="2726" spans="2:6" ht="15" x14ac:dyDescent="0.2">
      <c r="B2726" s="158"/>
      <c r="F2726" s="159"/>
    </row>
    <row r="2727" spans="2:6" ht="15" x14ac:dyDescent="0.2">
      <c r="B2727" s="158"/>
      <c r="F2727" s="159"/>
    </row>
    <row r="2728" spans="2:6" ht="15" x14ac:dyDescent="0.2">
      <c r="B2728" s="158"/>
      <c r="F2728" s="159"/>
    </row>
    <row r="2729" spans="2:6" ht="15" x14ac:dyDescent="0.2">
      <c r="B2729" s="158"/>
      <c r="F2729" s="159"/>
    </row>
    <row r="2730" spans="2:6" ht="15" x14ac:dyDescent="0.2">
      <c r="B2730" s="158"/>
      <c r="F2730" s="159"/>
    </row>
    <row r="2731" spans="2:6" ht="15" x14ac:dyDescent="0.2">
      <c r="B2731" s="158"/>
      <c r="F2731" s="159"/>
    </row>
    <row r="2732" spans="2:6" ht="15" x14ac:dyDescent="0.2">
      <c r="B2732" s="158"/>
      <c r="F2732" s="159"/>
    </row>
    <row r="2733" spans="2:6" ht="15" x14ac:dyDescent="0.2">
      <c r="B2733" s="158"/>
      <c r="F2733" s="159"/>
    </row>
    <row r="2734" spans="2:6" ht="15" x14ac:dyDescent="0.2">
      <c r="B2734" s="158"/>
      <c r="F2734" s="159"/>
    </row>
    <row r="2735" spans="2:6" ht="15" x14ac:dyDescent="0.2">
      <c r="B2735" s="158"/>
      <c r="F2735" s="159"/>
    </row>
    <row r="2736" spans="2:6" ht="15" x14ac:dyDescent="0.2">
      <c r="B2736" s="158"/>
      <c r="F2736" s="159"/>
    </row>
    <row r="2737" spans="2:6" ht="15" x14ac:dyDescent="0.2">
      <c r="B2737" s="158"/>
      <c r="F2737" s="159"/>
    </row>
    <row r="2738" spans="2:6" ht="15" x14ac:dyDescent="0.2">
      <c r="B2738" s="158"/>
      <c r="F2738" s="159"/>
    </row>
    <row r="2739" spans="2:6" ht="15" x14ac:dyDescent="0.2">
      <c r="B2739" s="158"/>
      <c r="F2739" s="159"/>
    </row>
    <row r="2740" spans="2:6" ht="15" x14ac:dyDescent="0.2">
      <c r="B2740" s="158"/>
      <c r="F2740" s="159"/>
    </row>
    <row r="2741" spans="2:6" ht="15" x14ac:dyDescent="0.2">
      <c r="B2741" s="158"/>
      <c r="F2741" s="159"/>
    </row>
    <row r="2742" spans="2:6" ht="15" x14ac:dyDescent="0.2">
      <c r="B2742" s="158"/>
      <c r="F2742" s="159"/>
    </row>
    <row r="2743" spans="2:6" ht="15" x14ac:dyDescent="0.2">
      <c r="B2743" s="158"/>
      <c r="F2743" s="159"/>
    </row>
    <row r="2744" spans="2:6" ht="15" x14ac:dyDescent="0.2">
      <c r="B2744" s="158"/>
      <c r="F2744" s="159"/>
    </row>
    <row r="2745" spans="2:6" ht="15" x14ac:dyDescent="0.2">
      <c r="B2745" s="158"/>
      <c r="F2745" s="159"/>
    </row>
    <row r="2746" spans="2:6" ht="15" x14ac:dyDescent="0.2">
      <c r="B2746" s="158"/>
      <c r="F2746" s="159"/>
    </row>
    <row r="2747" spans="2:6" ht="15" x14ac:dyDescent="0.2">
      <c r="B2747" s="158"/>
      <c r="F2747" s="159"/>
    </row>
    <row r="2748" spans="2:6" ht="15" x14ac:dyDescent="0.2">
      <c r="B2748" s="158"/>
      <c r="F2748" s="159"/>
    </row>
    <row r="2749" spans="2:6" ht="15" x14ac:dyDescent="0.2">
      <c r="B2749" s="158"/>
      <c r="F2749" s="159"/>
    </row>
    <row r="2750" spans="2:6" ht="15" x14ac:dyDescent="0.2">
      <c r="B2750" s="158"/>
      <c r="F2750" s="159"/>
    </row>
    <row r="2751" spans="2:6" ht="15" x14ac:dyDescent="0.2">
      <c r="B2751" s="158"/>
      <c r="F2751" s="159"/>
    </row>
    <row r="2752" spans="2:6" ht="15" x14ac:dyDescent="0.2">
      <c r="B2752" s="158"/>
      <c r="F2752" s="159"/>
    </row>
    <row r="2753" spans="2:6" ht="15" x14ac:dyDescent="0.2">
      <c r="B2753" s="158"/>
      <c r="F2753" s="159"/>
    </row>
    <row r="2754" spans="2:6" ht="15" x14ac:dyDescent="0.2">
      <c r="B2754" s="158"/>
      <c r="F2754" s="159"/>
    </row>
    <row r="2755" spans="2:6" ht="15" x14ac:dyDescent="0.2">
      <c r="B2755" s="158"/>
      <c r="F2755" s="159"/>
    </row>
    <row r="2756" spans="2:6" ht="15" x14ac:dyDescent="0.2">
      <c r="B2756" s="158"/>
      <c r="F2756" s="159"/>
    </row>
    <row r="2757" spans="2:6" ht="15" x14ac:dyDescent="0.2">
      <c r="B2757" s="158"/>
      <c r="F2757" s="159"/>
    </row>
    <row r="2758" spans="2:6" ht="15" x14ac:dyDescent="0.2">
      <c r="B2758" s="158"/>
      <c r="F2758" s="159"/>
    </row>
    <row r="2759" spans="2:6" ht="15" x14ac:dyDescent="0.2">
      <c r="B2759" s="158"/>
      <c r="F2759" s="159"/>
    </row>
    <row r="2760" spans="2:6" ht="15" x14ac:dyDescent="0.2">
      <c r="B2760" s="158"/>
      <c r="F2760" s="159"/>
    </row>
    <row r="2761" spans="2:6" ht="15" x14ac:dyDescent="0.2">
      <c r="B2761" s="158"/>
      <c r="F2761" s="159"/>
    </row>
    <row r="2762" spans="2:6" ht="15" x14ac:dyDescent="0.2">
      <c r="B2762" s="158"/>
      <c r="F2762" s="159"/>
    </row>
    <row r="2763" spans="2:6" ht="15" x14ac:dyDescent="0.2">
      <c r="B2763" s="158"/>
      <c r="F2763" s="159"/>
    </row>
    <row r="2764" spans="2:6" ht="15" x14ac:dyDescent="0.2">
      <c r="B2764" s="158"/>
      <c r="F2764" s="159"/>
    </row>
    <row r="2765" spans="2:6" ht="15" x14ac:dyDescent="0.2">
      <c r="B2765" s="158"/>
      <c r="F2765" s="159"/>
    </row>
    <row r="2766" spans="2:6" ht="15" x14ac:dyDescent="0.2">
      <c r="B2766" s="158"/>
      <c r="F2766" s="159"/>
    </row>
    <row r="2767" spans="2:6" ht="15" x14ac:dyDescent="0.2">
      <c r="B2767" s="158"/>
      <c r="F2767" s="159"/>
    </row>
    <row r="2768" spans="2:6" ht="15" x14ac:dyDescent="0.2">
      <c r="B2768" s="158"/>
      <c r="F2768" s="159"/>
    </row>
    <row r="2769" spans="2:6" ht="15" x14ac:dyDescent="0.2">
      <c r="B2769" s="158"/>
      <c r="F2769" s="159"/>
    </row>
    <row r="2770" spans="2:6" ht="15" x14ac:dyDescent="0.2">
      <c r="B2770" s="158"/>
      <c r="F2770" s="159"/>
    </row>
    <row r="2771" spans="2:6" ht="15" x14ac:dyDescent="0.2">
      <c r="B2771" s="158"/>
      <c r="F2771" s="159"/>
    </row>
    <row r="2772" spans="2:6" ht="15" x14ac:dyDescent="0.2">
      <c r="B2772" s="158"/>
      <c r="F2772" s="159"/>
    </row>
    <row r="2773" spans="2:6" ht="15" x14ac:dyDescent="0.2">
      <c r="B2773" s="158"/>
      <c r="F2773" s="159"/>
    </row>
    <row r="2774" spans="2:6" ht="15" x14ac:dyDescent="0.2">
      <c r="B2774" s="158"/>
      <c r="F2774" s="159"/>
    </row>
    <row r="2775" spans="2:6" ht="15" x14ac:dyDescent="0.2">
      <c r="B2775" s="158"/>
      <c r="F2775" s="159"/>
    </row>
    <row r="2776" spans="2:6" ht="15" x14ac:dyDescent="0.2">
      <c r="B2776" s="158"/>
      <c r="F2776" s="159"/>
    </row>
    <row r="2777" spans="2:6" ht="15" x14ac:dyDescent="0.2">
      <c r="B2777" s="158"/>
      <c r="F2777" s="159"/>
    </row>
    <row r="2778" spans="2:6" ht="15" x14ac:dyDescent="0.2">
      <c r="B2778" s="158"/>
      <c r="F2778" s="159"/>
    </row>
    <row r="2779" spans="2:6" ht="15" x14ac:dyDescent="0.2">
      <c r="B2779" s="158"/>
      <c r="F2779" s="159"/>
    </row>
    <row r="2780" spans="2:6" ht="15" x14ac:dyDescent="0.2">
      <c r="B2780" s="158"/>
      <c r="F2780" s="159"/>
    </row>
    <row r="2781" spans="2:6" ht="15" x14ac:dyDescent="0.2">
      <c r="B2781" s="158"/>
      <c r="F2781" s="159"/>
    </row>
    <row r="2782" spans="2:6" ht="15" x14ac:dyDescent="0.2">
      <c r="B2782" s="158"/>
      <c r="F2782" s="159"/>
    </row>
    <row r="2783" spans="2:6" ht="15" x14ac:dyDescent="0.2">
      <c r="B2783" s="158"/>
      <c r="F2783" s="159"/>
    </row>
    <row r="2784" spans="2:6" ht="15" x14ac:dyDescent="0.2">
      <c r="B2784" s="158"/>
      <c r="F2784" s="159"/>
    </row>
    <row r="2785" spans="2:6" ht="15" x14ac:dyDescent="0.2">
      <c r="B2785" s="158"/>
      <c r="F2785" s="159"/>
    </row>
    <row r="2786" spans="2:6" ht="15" x14ac:dyDescent="0.2">
      <c r="B2786" s="158"/>
      <c r="F2786" s="159"/>
    </row>
    <row r="2787" spans="2:6" ht="15" x14ac:dyDescent="0.2">
      <c r="B2787" s="158"/>
      <c r="F2787" s="159"/>
    </row>
    <row r="2788" spans="2:6" ht="15" x14ac:dyDescent="0.2">
      <c r="B2788" s="158"/>
      <c r="F2788" s="159"/>
    </row>
    <row r="2789" spans="2:6" ht="15" x14ac:dyDescent="0.2">
      <c r="B2789" s="158"/>
      <c r="F2789" s="159"/>
    </row>
    <row r="2790" spans="2:6" ht="15" x14ac:dyDescent="0.2">
      <c r="B2790" s="158"/>
      <c r="F2790" s="159"/>
    </row>
    <row r="2791" spans="2:6" ht="15" x14ac:dyDescent="0.2">
      <c r="B2791" s="158"/>
      <c r="F2791" s="159"/>
    </row>
    <row r="2792" spans="2:6" ht="15" x14ac:dyDescent="0.2">
      <c r="B2792" s="158"/>
      <c r="F2792" s="159"/>
    </row>
    <row r="2793" spans="2:6" ht="15" x14ac:dyDescent="0.2">
      <c r="B2793" s="158"/>
      <c r="F2793" s="159"/>
    </row>
    <row r="2794" spans="2:6" ht="15" x14ac:dyDescent="0.2">
      <c r="B2794" s="158"/>
      <c r="F2794" s="159"/>
    </row>
    <row r="2795" spans="2:6" ht="15" x14ac:dyDescent="0.2">
      <c r="B2795" s="158"/>
      <c r="F2795" s="159"/>
    </row>
    <row r="2796" spans="2:6" ht="15" x14ac:dyDescent="0.2">
      <c r="B2796" s="158"/>
      <c r="F2796" s="159"/>
    </row>
    <row r="2797" spans="2:6" ht="15" x14ac:dyDescent="0.2">
      <c r="B2797" s="158"/>
      <c r="F2797" s="159"/>
    </row>
    <row r="2798" spans="2:6" ht="15" x14ac:dyDescent="0.2">
      <c r="B2798" s="158"/>
      <c r="F2798" s="159"/>
    </row>
    <row r="2799" spans="2:6" ht="15" x14ac:dyDescent="0.2">
      <c r="B2799" s="158"/>
      <c r="F2799" s="159"/>
    </row>
    <row r="2800" spans="2:6" ht="15" x14ac:dyDescent="0.2">
      <c r="B2800" s="158"/>
      <c r="F2800" s="159"/>
    </row>
    <row r="2801" spans="2:6" ht="15" x14ac:dyDescent="0.2">
      <c r="B2801" s="158"/>
      <c r="F2801" s="159"/>
    </row>
    <row r="2802" spans="2:6" ht="15" x14ac:dyDescent="0.2">
      <c r="B2802" s="158"/>
      <c r="F2802" s="159"/>
    </row>
    <row r="2803" spans="2:6" ht="15" x14ac:dyDescent="0.2">
      <c r="B2803" s="158"/>
      <c r="F2803" s="159"/>
    </row>
    <row r="2804" spans="2:6" ht="15" x14ac:dyDescent="0.2">
      <c r="B2804" s="158"/>
      <c r="F2804" s="159"/>
    </row>
    <row r="2805" spans="2:6" ht="15" x14ac:dyDescent="0.2">
      <c r="B2805" s="158"/>
      <c r="F2805" s="159"/>
    </row>
    <row r="2806" spans="2:6" ht="15" x14ac:dyDescent="0.2">
      <c r="B2806" s="158"/>
      <c r="F2806" s="159"/>
    </row>
    <row r="2807" spans="2:6" ht="15" x14ac:dyDescent="0.2">
      <c r="B2807" s="158"/>
      <c r="F2807" s="159"/>
    </row>
    <row r="2808" spans="2:6" ht="15" x14ac:dyDescent="0.2">
      <c r="B2808" s="158"/>
      <c r="F2808" s="159"/>
    </row>
    <row r="2809" spans="2:6" ht="15" x14ac:dyDescent="0.2">
      <c r="B2809" s="158"/>
      <c r="F2809" s="159"/>
    </row>
    <row r="2810" spans="2:6" ht="15" x14ac:dyDescent="0.2">
      <c r="B2810" s="158"/>
      <c r="F2810" s="159"/>
    </row>
    <row r="2811" spans="2:6" ht="15" x14ac:dyDescent="0.2">
      <c r="B2811" s="158"/>
      <c r="F2811" s="159"/>
    </row>
    <row r="2812" spans="2:6" ht="15" x14ac:dyDescent="0.2">
      <c r="B2812" s="158"/>
      <c r="F2812" s="159"/>
    </row>
    <row r="2813" spans="2:6" ht="15" x14ac:dyDescent="0.2">
      <c r="B2813" s="158"/>
      <c r="F2813" s="159"/>
    </row>
    <row r="2814" spans="2:6" ht="15" x14ac:dyDescent="0.2">
      <c r="B2814" s="158"/>
      <c r="F2814" s="159"/>
    </row>
    <row r="2815" spans="2:6" ht="15" x14ac:dyDescent="0.2">
      <c r="B2815" s="158"/>
      <c r="F2815" s="159"/>
    </row>
    <row r="2816" spans="2:6" ht="15" x14ac:dyDescent="0.2">
      <c r="B2816" s="158"/>
      <c r="F2816" s="159"/>
    </row>
    <row r="2817" spans="2:6" ht="15" x14ac:dyDescent="0.2">
      <c r="B2817" s="158"/>
      <c r="F2817" s="159"/>
    </row>
    <row r="2818" spans="2:6" ht="15" x14ac:dyDescent="0.2">
      <c r="B2818" s="158"/>
      <c r="F2818" s="159"/>
    </row>
    <row r="2819" spans="2:6" ht="15" x14ac:dyDescent="0.2">
      <c r="B2819" s="158"/>
      <c r="F2819" s="159"/>
    </row>
    <row r="2820" spans="2:6" ht="15" x14ac:dyDescent="0.2">
      <c r="B2820" s="158"/>
      <c r="F2820" s="159"/>
    </row>
    <row r="2821" spans="2:6" ht="15" x14ac:dyDescent="0.2">
      <c r="B2821" s="158"/>
      <c r="F2821" s="159"/>
    </row>
    <row r="2822" spans="2:6" ht="15" x14ac:dyDescent="0.2">
      <c r="B2822" s="158"/>
      <c r="F2822" s="159"/>
    </row>
    <row r="2823" spans="2:6" ht="15" x14ac:dyDescent="0.2">
      <c r="B2823" s="158"/>
      <c r="F2823" s="159"/>
    </row>
    <row r="2824" spans="2:6" ht="15" x14ac:dyDescent="0.2">
      <c r="B2824" s="158"/>
      <c r="F2824" s="159"/>
    </row>
    <row r="2825" spans="2:6" ht="15" x14ac:dyDescent="0.2">
      <c r="B2825" s="158"/>
      <c r="F2825" s="159"/>
    </row>
    <row r="2826" spans="2:6" ht="15" x14ac:dyDescent="0.2">
      <c r="B2826" s="158"/>
      <c r="F2826" s="159"/>
    </row>
    <row r="2827" spans="2:6" ht="15" x14ac:dyDescent="0.2">
      <c r="B2827" s="158"/>
      <c r="F2827" s="159"/>
    </row>
    <row r="2828" spans="2:6" ht="15" x14ac:dyDescent="0.2">
      <c r="B2828" s="158"/>
      <c r="F2828" s="159"/>
    </row>
    <row r="2829" spans="2:6" ht="15" x14ac:dyDescent="0.2">
      <c r="B2829" s="158"/>
      <c r="F2829" s="159"/>
    </row>
    <row r="2830" spans="2:6" ht="15" x14ac:dyDescent="0.2">
      <c r="B2830" s="158"/>
      <c r="F2830" s="159"/>
    </row>
    <row r="2831" spans="2:6" ht="15" x14ac:dyDescent="0.2">
      <c r="B2831" s="158"/>
      <c r="F2831" s="159"/>
    </row>
    <row r="2832" spans="2:6" ht="15" x14ac:dyDescent="0.2">
      <c r="B2832" s="158"/>
      <c r="F2832" s="159"/>
    </row>
    <row r="2833" spans="2:6" ht="15" x14ac:dyDescent="0.2">
      <c r="B2833" s="158"/>
      <c r="F2833" s="159"/>
    </row>
    <row r="2834" spans="2:6" ht="15" x14ac:dyDescent="0.2">
      <c r="B2834" s="158"/>
      <c r="F2834" s="159"/>
    </row>
    <row r="2835" spans="2:6" ht="15" x14ac:dyDescent="0.2">
      <c r="B2835" s="158"/>
      <c r="F2835" s="159"/>
    </row>
    <row r="2836" spans="2:6" ht="15" x14ac:dyDescent="0.2">
      <c r="B2836" s="158"/>
      <c r="F2836" s="159"/>
    </row>
    <row r="2837" spans="2:6" ht="15" x14ac:dyDescent="0.2">
      <c r="B2837" s="158"/>
      <c r="F2837" s="159"/>
    </row>
    <row r="2838" spans="2:6" ht="15" x14ac:dyDescent="0.2">
      <c r="B2838" s="158"/>
      <c r="F2838" s="159"/>
    </row>
    <row r="2839" spans="2:6" ht="15" x14ac:dyDescent="0.2">
      <c r="B2839" s="158"/>
      <c r="F2839" s="159"/>
    </row>
    <row r="2840" spans="2:6" ht="15" x14ac:dyDescent="0.2">
      <c r="B2840" s="158"/>
      <c r="F2840" s="159"/>
    </row>
    <row r="2841" spans="2:6" ht="15" x14ac:dyDescent="0.2">
      <c r="B2841" s="158"/>
      <c r="F2841" s="159"/>
    </row>
    <row r="2842" spans="2:6" ht="15" x14ac:dyDescent="0.2">
      <c r="B2842" s="158"/>
      <c r="F2842" s="159"/>
    </row>
    <row r="2843" spans="2:6" ht="15" x14ac:dyDescent="0.2">
      <c r="B2843" s="158"/>
      <c r="F2843" s="159"/>
    </row>
    <row r="2844" spans="2:6" ht="15" x14ac:dyDescent="0.2">
      <c r="B2844" s="158"/>
      <c r="F2844" s="159"/>
    </row>
    <row r="2845" spans="2:6" ht="15" x14ac:dyDescent="0.2">
      <c r="B2845" s="158"/>
      <c r="F2845" s="159"/>
    </row>
    <row r="2846" spans="2:6" ht="15" x14ac:dyDescent="0.2">
      <c r="B2846" s="158"/>
      <c r="F2846" s="159"/>
    </row>
    <row r="2847" spans="2:6" ht="15" x14ac:dyDescent="0.2">
      <c r="B2847" s="158"/>
      <c r="F2847" s="159"/>
    </row>
    <row r="2848" spans="2:6" ht="15" x14ac:dyDescent="0.2">
      <c r="B2848" s="158"/>
      <c r="F2848" s="159"/>
    </row>
    <row r="2849" spans="2:6" ht="15" x14ac:dyDescent="0.2">
      <c r="B2849" s="158"/>
      <c r="F2849" s="159"/>
    </row>
    <row r="2850" spans="2:6" ht="15" x14ac:dyDescent="0.2">
      <c r="B2850" s="158"/>
      <c r="F2850" s="159"/>
    </row>
    <row r="2851" spans="2:6" ht="15" x14ac:dyDescent="0.2">
      <c r="B2851" s="158"/>
      <c r="F2851" s="159"/>
    </row>
    <row r="2852" spans="2:6" ht="15" x14ac:dyDescent="0.2">
      <c r="B2852" s="158"/>
      <c r="F2852" s="159"/>
    </row>
    <row r="2853" spans="2:6" ht="15" x14ac:dyDescent="0.2">
      <c r="B2853" s="158"/>
      <c r="F2853" s="159"/>
    </row>
    <row r="2854" spans="2:6" ht="15" x14ac:dyDescent="0.2">
      <c r="B2854" s="158"/>
      <c r="F2854" s="159"/>
    </row>
    <row r="2855" spans="2:6" ht="15" x14ac:dyDescent="0.2">
      <c r="B2855" s="158"/>
      <c r="F2855" s="159"/>
    </row>
    <row r="2856" spans="2:6" ht="15" x14ac:dyDescent="0.2">
      <c r="B2856" s="158"/>
      <c r="F2856" s="159"/>
    </row>
    <row r="2857" spans="2:6" ht="15" x14ac:dyDescent="0.2">
      <c r="B2857" s="158"/>
      <c r="F2857" s="159"/>
    </row>
    <row r="2858" spans="2:6" ht="15" x14ac:dyDescent="0.2">
      <c r="B2858" s="158"/>
      <c r="F2858" s="159"/>
    </row>
    <row r="2859" spans="2:6" ht="15" x14ac:dyDescent="0.2">
      <c r="B2859" s="158"/>
      <c r="F2859" s="159"/>
    </row>
    <row r="2860" spans="2:6" ht="15" x14ac:dyDescent="0.2">
      <c r="B2860" s="158"/>
      <c r="F2860" s="159"/>
    </row>
    <row r="2861" spans="2:6" ht="15" x14ac:dyDescent="0.2">
      <c r="B2861" s="158"/>
      <c r="F2861" s="159"/>
    </row>
    <row r="2862" spans="2:6" ht="15" x14ac:dyDescent="0.2">
      <c r="B2862" s="158"/>
      <c r="F2862" s="159"/>
    </row>
    <row r="2863" spans="2:6" ht="15" x14ac:dyDescent="0.2">
      <c r="B2863" s="158"/>
      <c r="F2863" s="159"/>
    </row>
    <row r="2864" spans="2:6" ht="15" x14ac:dyDescent="0.2">
      <c r="B2864" s="158"/>
      <c r="F2864" s="159"/>
    </row>
    <row r="2865" spans="2:6" ht="15" x14ac:dyDescent="0.2">
      <c r="B2865" s="158"/>
      <c r="F2865" s="159"/>
    </row>
    <row r="2866" spans="2:6" ht="15" x14ac:dyDescent="0.2">
      <c r="B2866" s="158"/>
      <c r="F2866" s="159"/>
    </row>
    <row r="2867" spans="2:6" ht="15" x14ac:dyDescent="0.2">
      <c r="B2867" s="158"/>
      <c r="F2867" s="159"/>
    </row>
    <row r="2868" spans="2:6" ht="15" x14ac:dyDescent="0.2">
      <c r="B2868" s="158"/>
      <c r="F2868" s="159"/>
    </row>
    <row r="2869" spans="2:6" ht="15" x14ac:dyDescent="0.2">
      <c r="B2869" s="158"/>
      <c r="F2869" s="159"/>
    </row>
    <row r="2870" spans="2:6" ht="15" x14ac:dyDescent="0.2">
      <c r="B2870" s="158"/>
      <c r="F2870" s="159"/>
    </row>
    <row r="2871" spans="2:6" ht="15" x14ac:dyDescent="0.2">
      <c r="B2871" s="158"/>
      <c r="F2871" s="159"/>
    </row>
    <row r="2872" spans="2:6" ht="15" x14ac:dyDescent="0.2">
      <c r="B2872" s="158"/>
      <c r="F2872" s="159"/>
    </row>
    <row r="2873" spans="2:6" ht="15" x14ac:dyDescent="0.2">
      <c r="B2873" s="158"/>
      <c r="F2873" s="159"/>
    </row>
    <row r="2874" spans="2:6" ht="15" x14ac:dyDescent="0.2">
      <c r="B2874" s="158"/>
      <c r="F2874" s="159"/>
    </row>
    <row r="2875" spans="2:6" ht="15" x14ac:dyDescent="0.2">
      <c r="B2875" s="158"/>
      <c r="F2875" s="159"/>
    </row>
    <row r="2876" spans="2:6" ht="15" x14ac:dyDescent="0.2">
      <c r="B2876" s="158"/>
      <c r="F2876" s="159"/>
    </row>
    <row r="2877" spans="2:6" ht="15" x14ac:dyDescent="0.2">
      <c r="B2877" s="158"/>
      <c r="F2877" s="159"/>
    </row>
    <row r="2878" spans="2:6" ht="15" x14ac:dyDescent="0.2">
      <c r="B2878" s="158"/>
      <c r="F2878" s="159"/>
    </row>
    <row r="2879" spans="2:6" ht="15" x14ac:dyDescent="0.2">
      <c r="B2879" s="158"/>
      <c r="F2879" s="159"/>
    </row>
    <row r="2880" spans="2:6" ht="15" x14ac:dyDescent="0.2">
      <c r="B2880" s="158"/>
      <c r="F2880" s="159"/>
    </row>
    <row r="2881" spans="2:6" ht="15" x14ac:dyDescent="0.2">
      <c r="B2881" s="158"/>
      <c r="F2881" s="159"/>
    </row>
    <row r="2882" spans="2:6" ht="15" x14ac:dyDescent="0.2">
      <c r="B2882" s="158"/>
      <c r="F2882" s="159"/>
    </row>
    <row r="2883" spans="2:6" ht="15" x14ac:dyDescent="0.2">
      <c r="B2883" s="158"/>
      <c r="F2883" s="159"/>
    </row>
    <row r="2884" spans="2:6" ht="15" x14ac:dyDescent="0.2">
      <c r="B2884" s="158"/>
      <c r="F2884" s="159"/>
    </row>
    <row r="2885" spans="2:6" ht="15" x14ac:dyDescent="0.2">
      <c r="B2885" s="158"/>
      <c r="F2885" s="159"/>
    </row>
    <row r="2886" spans="2:6" ht="15" x14ac:dyDescent="0.2">
      <c r="B2886" s="158"/>
      <c r="F2886" s="159"/>
    </row>
    <row r="2887" spans="2:6" ht="15" x14ac:dyDescent="0.2">
      <c r="B2887" s="158"/>
      <c r="F2887" s="159"/>
    </row>
    <row r="2888" spans="2:6" ht="15" x14ac:dyDescent="0.2">
      <c r="B2888" s="158"/>
      <c r="F2888" s="159"/>
    </row>
    <row r="2889" spans="2:6" ht="15" x14ac:dyDescent="0.2">
      <c r="B2889" s="158"/>
      <c r="F2889" s="159"/>
    </row>
    <row r="2890" spans="2:6" ht="15" x14ac:dyDescent="0.2">
      <c r="B2890" s="158"/>
      <c r="F2890" s="159"/>
    </row>
    <row r="2891" spans="2:6" ht="15" x14ac:dyDescent="0.2">
      <c r="B2891" s="158"/>
      <c r="F2891" s="159"/>
    </row>
    <row r="2892" spans="2:6" ht="15" x14ac:dyDescent="0.2">
      <c r="B2892" s="158"/>
      <c r="F2892" s="159"/>
    </row>
    <row r="2893" spans="2:6" ht="15" x14ac:dyDescent="0.2">
      <c r="B2893" s="158"/>
      <c r="F2893" s="159"/>
    </row>
    <row r="2894" spans="2:6" ht="15" x14ac:dyDescent="0.2">
      <c r="B2894" s="158"/>
      <c r="F2894" s="159"/>
    </row>
    <row r="2895" spans="2:6" ht="15" x14ac:dyDescent="0.2">
      <c r="B2895" s="158"/>
      <c r="F2895" s="159"/>
    </row>
    <row r="2896" spans="2:6" ht="15" x14ac:dyDescent="0.2">
      <c r="B2896" s="158"/>
      <c r="F2896" s="159"/>
    </row>
    <row r="2897" spans="2:6" ht="15" x14ac:dyDescent="0.2">
      <c r="B2897" s="158"/>
      <c r="F2897" s="159"/>
    </row>
    <row r="2898" spans="2:6" ht="15" x14ac:dyDescent="0.2">
      <c r="B2898" s="158"/>
      <c r="F2898" s="159"/>
    </row>
    <row r="2899" spans="2:6" ht="15" x14ac:dyDescent="0.2">
      <c r="B2899" s="158"/>
      <c r="F2899" s="159"/>
    </row>
    <row r="2900" spans="2:6" ht="15" x14ac:dyDescent="0.2">
      <c r="B2900" s="158"/>
      <c r="F2900" s="159"/>
    </row>
    <row r="2901" spans="2:6" ht="15" x14ac:dyDescent="0.2">
      <c r="B2901" s="158"/>
      <c r="F2901" s="159"/>
    </row>
    <row r="2902" spans="2:6" ht="15" x14ac:dyDescent="0.2">
      <c r="B2902" s="158"/>
      <c r="F2902" s="159"/>
    </row>
    <row r="2903" spans="2:6" ht="15" x14ac:dyDescent="0.2">
      <c r="B2903" s="158"/>
      <c r="F2903" s="159"/>
    </row>
    <row r="2904" spans="2:6" ht="15" x14ac:dyDescent="0.2">
      <c r="B2904" s="158"/>
      <c r="F2904" s="159"/>
    </row>
    <row r="2905" spans="2:6" ht="15" x14ac:dyDescent="0.2">
      <c r="B2905" s="158"/>
      <c r="F2905" s="159"/>
    </row>
    <row r="2906" spans="2:6" ht="15" x14ac:dyDescent="0.2">
      <c r="B2906" s="158"/>
      <c r="F2906" s="159"/>
    </row>
    <row r="2907" spans="2:6" ht="15" x14ac:dyDescent="0.2">
      <c r="B2907" s="158"/>
      <c r="F2907" s="159"/>
    </row>
    <row r="2908" spans="2:6" ht="15" x14ac:dyDescent="0.2">
      <c r="B2908" s="158"/>
      <c r="F2908" s="159"/>
    </row>
    <row r="2909" spans="2:6" ht="15" x14ac:dyDescent="0.2">
      <c r="B2909" s="158"/>
      <c r="F2909" s="159"/>
    </row>
    <row r="2910" spans="2:6" ht="15" x14ac:dyDescent="0.2">
      <c r="B2910" s="158"/>
      <c r="F2910" s="159"/>
    </row>
    <row r="2911" spans="2:6" ht="15" x14ac:dyDescent="0.2">
      <c r="B2911" s="158"/>
      <c r="F2911" s="159"/>
    </row>
    <row r="2912" spans="2:6" ht="15" x14ac:dyDescent="0.2">
      <c r="B2912" s="158"/>
      <c r="F2912" s="159"/>
    </row>
    <row r="2913" spans="2:6" ht="15" x14ac:dyDescent="0.2">
      <c r="B2913" s="158"/>
      <c r="F2913" s="159"/>
    </row>
    <row r="2914" spans="2:6" ht="15" x14ac:dyDescent="0.2">
      <c r="B2914" s="158"/>
      <c r="F2914" s="159"/>
    </row>
    <row r="2915" spans="2:6" ht="15" x14ac:dyDescent="0.2">
      <c r="B2915" s="158"/>
      <c r="F2915" s="159"/>
    </row>
    <row r="2916" spans="2:6" ht="15" x14ac:dyDescent="0.2">
      <c r="B2916" s="158"/>
      <c r="F2916" s="159"/>
    </row>
    <row r="2917" spans="2:6" ht="15" x14ac:dyDescent="0.2">
      <c r="B2917" s="158"/>
      <c r="F2917" s="159"/>
    </row>
    <row r="2918" spans="2:6" ht="15" x14ac:dyDescent="0.2">
      <c r="B2918" s="158"/>
      <c r="F2918" s="159"/>
    </row>
    <row r="2919" spans="2:6" ht="15" x14ac:dyDescent="0.2">
      <c r="B2919" s="158"/>
      <c r="F2919" s="159"/>
    </row>
    <row r="2920" spans="2:6" ht="15" x14ac:dyDescent="0.2">
      <c r="B2920" s="158"/>
      <c r="F2920" s="159"/>
    </row>
    <row r="2921" spans="2:6" ht="15" x14ac:dyDescent="0.2">
      <c r="B2921" s="158"/>
      <c r="F2921" s="159"/>
    </row>
    <row r="2922" spans="2:6" ht="15" x14ac:dyDescent="0.2">
      <c r="B2922" s="158"/>
      <c r="F2922" s="159"/>
    </row>
    <row r="2923" spans="2:6" ht="15" x14ac:dyDescent="0.2">
      <c r="B2923" s="158"/>
      <c r="F2923" s="159"/>
    </row>
    <row r="2924" spans="2:6" ht="15" x14ac:dyDescent="0.2">
      <c r="B2924" s="158"/>
      <c r="F2924" s="159"/>
    </row>
    <row r="2925" spans="2:6" ht="15" x14ac:dyDescent="0.2">
      <c r="B2925" s="158"/>
      <c r="F2925" s="159"/>
    </row>
    <row r="2926" spans="2:6" ht="15" x14ac:dyDescent="0.2">
      <c r="B2926" s="158"/>
      <c r="F2926" s="159"/>
    </row>
    <row r="2927" spans="2:6" ht="15" x14ac:dyDescent="0.2">
      <c r="B2927" s="158"/>
      <c r="F2927" s="159"/>
    </row>
    <row r="2928" spans="2:6" ht="15" x14ac:dyDescent="0.2">
      <c r="B2928" s="158"/>
      <c r="F2928" s="159"/>
    </row>
    <row r="2929" spans="2:6" ht="15" x14ac:dyDescent="0.2">
      <c r="B2929" s="158"/>
      <c r="F2929" s="159"/>
    </row>
    <row r="2930" spans="2:6" ht="15" x14ac:dyDescent="0.2">
      <c r="B2930" s="158"/>
      <c r="F2930" s="159"/>
    </row>
    <row r="2931" spans="2:6" ht="15" x14ac:dyDescent="0.2">
      <c r="B2931" s="158"/>
      <c r="F2931" s="159"/>
    </row>
    <row r="2932" spans="2:6" ht="15" x14ac:dyDescent="0.2">
      <c r="B2932" s="158"/>
      <c r="F2932" s="159"/>
    </row>
    <row r="2933" spans="2:6" ht="15" x14ac:dyDescent="0.2">
      <c r="B2933" s="158"/>
      <c r="F2933" s="159"/>
    </row>
    <row r="2934" spans="2:6" ht="15" x14ac:dyDescent="0.2">
      <c r="B2934" s="158"/>
      <c r="F2934" s="159"/>
    </row>
    <row r="2935" spans="2:6" ht="15" x14ac:dyDescent="0.2">
      <c r="B2935" s="158"/>
      <c r="F2935" s="159"/>
    </row>
    <row r="2936" spans="2:6" ht="15" x14ac:dyDescent="0.2">
      <c r="B2936" s="158"/>
      <c r="F2936" s="159"/>
    </row>
    <row r="2937" spans="2:6" ht="15" x14ac:dyDescent="0.2">
      <c r="B2937" s="158"/>
      <c r="F2937" s="159"/>
    </row>
    <row r="2938" spans="2:6" ht="15" x14ac:dyDescent="0.2">
      <c r="B2938" s="158"/>
      <c r="F2938" s="159"/>
    </row>
    <row r="2939" spans="2:6" ht="15" x14ac:dyDescent="0.2">
      <c r="B2939" s="158"/>
      <c r="F2939" s="159"/>
    </row>
    <row r="2940" spans="2:6" ht="15" x14ac:dyDescent="0.2">
      <c r="B2940" s="158"/>
      <c r="F2940" s="159"/>
    </row>
    <row r="2941" spans="2:6" ht="15" x14ac:dyDescent="0.2">
      <c r="B2941" s="158"/>
      <c r="F2941" s="159"/>
    </row>
    <row r="2942" spans="2:6" ht="15" x14ac:dyDescent="0.2">
      <c r="B2942" s="158"/>
      <c r="F2942" s="159"/>
    </row>
    <row r="2943" spans="2:6" ht="15" x14ac:dyDescent="0.2">
      <c r="B2943" s="158"/>
      <c r="F2943" s="159"/>
    </row>
    <row r="2944" spans="2:6" ht="15" x14ac:dyDescent="0.2">
      <c r="B2944" s="158"/>
      <c r="F2944" s="159"/>
    </row>
    <row r="2945" spans="2:6" ht="15" x14ac:dyDescent="0.2">
      <c r="B2945" s="158"/>
      <c r="F2945" s="159"/>
    </row>
    <row r="2946" spans="2:6" ht="15" x14ac:dyDescent="0.2">
      <c r="B2946" s="158"/>
      <c r="F2946" s="159"/>
    </row>
    <row r="2947" spans="2:6" ht="15" x14ac:dyDescent="0.2">
      <c r="B2947" s="158"/>
      <c r="F2947" s="159"/>
    </row>
    <row r="2948" spans="2:6" ht="15" x14ac:dyDescent="0.2">
      <c r="B2948" s="158"/>
      <c r="F2948" s="159"/>
    </row>
    <row r="2949" spans="2:6" ht="15" x14ac:dyDescent="0.2">
      <c r="B2949" s="158"/>
      <c r="F2949" s="159"/>
    </row>
    <row r="2950" spans="2:6" ht="15" x14ac:dyDescent="0.2">
      <c r="B2950" s="158"/>
      <c r="F2950" s="159"/>
    </row>
    <row r="2951" spans="2:6" ht="15" x14ac:dyDescent="0.2">
      <c r="B2951" s="158"/>
      <c r="F2951" s="159"/>
    </row>
    <row r="2952" spans="2:6" ht="15" x14ac:dyDescent="0.2">
      <c r="B2952" s="158"/>
      <c r="F2952" s="159"/>
    </row>
    <row r="2953" spans="2:6" ht="15" x14ac:dyDescent="0.2">
      <c r="B2953" s="158"/>
      <c r="F2953" s="159"/>
    </row>
    <row r="2954" spans="2:6" ht="15" x14ac:dyDescent="0.2">
      <c r="B2954" s="158"/>
      <c r="F2954" s="159"/>
    </row>
    <row r="2955" spans="2:6" ht="15" x14ac:dyDescent="0.2">
      <c r="B2955" s="158"/>
      <c r="F2955" s="159"/>
    </row>
    <row r="2956" spans="2:6" ht="15" x14ac:dyDescent="0.2">
      <c r="B2956" s="158"/>
      <c r="F2956" s="159"/>
    </row>
    <row r="2957" spans="2:6" ht="15" x14ac:dyDescent="0.2">
      <c r="B2957" s="158"/>
      <c r="F2957" s="159"/>
    </row>
    <row r="2958" spans="2:6" ht="15" x14ac:dyDescent="0.2">
      <c r="B2958" s="158"/>
      <c r="F2958" s="159"/>
    </row>
    <row r="2959" spans="2:6" ht="15" x14ac:dyDescent="0.2">
      <c r="B2959" s="158"/>
      <c r="F2959" s="159"/>
    </row>
    <row r="2960" spans="2:6" ht="15" x14ac:dyDescent="0.2">
      <c r="B2960" s="158"/>
      <c r="F2960" s="159"/>
    </row>
    <row r="2961" spans="2:6" ht="15" x14ac:dyDescent="0.2">
      <c r="B2961" s="158"/>
      <c r="F2961" s="159"/>
    </row>
    <row r="2962" spans="2:6" ht="15" x14ac:dyDescent="0.2">
      <c r="B2962" s="158"/>
      <c r="F2962" s="159"/>
    </row>
    <row r="2963" spans="2:6" ht="15" x14ac:dyDescent="0.2">
      <c r="B2963" s="158"/>
      <c r="F2963" s="159"/>
    </row>
    <row r="2964" spans="2:6" ht="15" x14ac:dyDescent="0.2">
      <c r="B2964" s="158"/>
      <c r="F2964" s="159"/>
    </row>
    <row r="2965" spans="2:6" ht="15" x14ac:dyDescent="0.2">
      <c r="B2965" s="158"/>
      <c r="F2965" s="159"/>
    </row>
    <row r="2966" spans="2:6" ht="15" x14ac:dyDescent="0.2">
      <c r="B2966" s="158"/>
      <c r="F2966" s="159"/>
    </row>
    <row r="2967" spans="2:6" ht="15" x14ac:dyDescent="0.2">
      <c r="B2967" s="158"/>
      <c r="F2967" s="159"/>
    </row>
    <row r="2968" spans="2:6" ht="15" x14ac:dyDescent="0.2">
      <c r="B2968" s="158"/>
      <c r="F2968" s="159"/>
    </row>
    <row r="2969" spans="2:6" ht="15" x14ac:dyDescent="0.2">
      <c r="B2969" s="158"/>
      <c r="F2969" s="159"/>
    </row>
    <row r="2970" spans="2:6" ht="15" x14ac:dyDescent="0.2">
      <c r="B2970" s="158"/>
      <c r="F2970" s="159"/>
    </row>
    <row r="2971" spans="2:6" ht="15" x14ac:dyDescent="0.2">
      <c r="B2971" s="158"/>
      <c r="F2971" s="159"/>
    </row>
    <row r="2972" spans="2:6" ht="15" x14ac:dyDescent="0.2">
      <c r="B2972" s="158"/>
      <c r="F2972" s="159"/>
    </row>
    <row r="2973" spans="2:6" ht="15" x14ac:dyDescent="0.2">
      <c r="B2973" s="158"/>
      <c r="F2973" s="159"/>
    </row>
    <row r="2974" spans="2:6" ht="15" x14ac:dyDescent="0.2">
      <c r="B2974" s="158"/>
      <c r="F2974" s="159"/>
    </row>
    <row r="2975" spans="2:6" ht="15" x14ac:dyDescent="0.2">
      <c r="B2975" s="158"/>
      <c r="F2975" s="159"/>
    </row>
    <row r="2976" spans="2:6" ht="15" x14ac:dyDescent="0.2">
      <c r="B2976" s="158"/>
      <c r="F2976" s="159"/>
    </row>
    <row r="2977" spans="2:6" ht="15" x14ac:dyDescent="0.2">
      <c r="B2977" s="158"/>
      <c r="F2977" s="159"/>
    </row>
    <row r="2978" spans="2:6" ht="15" x14ac:dyDescent="0.2">
      <c r="B2978" s="158"/>
      <c r="F2978" s="159"/>
    </row>
    <row r="2979" spans="2:6" ht="15" x14ac:dyDescent="0.2">
      <c r="B2979" s="158"/>
      <c r="F2979" s="159"/>
    </row>
    <row r="2980" spans="2:6" ht="15" x14ac:dyDescent="0.2">
      <c r="B2980" s="158"/>
      <c r="F2980" s="159"/>
    </row>
    <row r="2981" spans="2:6" ht="15" x14ac:dyDescent="0.2">
      <c r="B2981" s="158"/>
      <c r="F2981" s="159"/>
    </row>
    <row r="2982" spans="2:6" ht="15" x14ac:dyDescent="0.2">
      <c r="B2982" s="158"/>
      <c r="F2982" s="159"/>
    </row>
    <row r="2983" spans="2:6" ht="15" x14ac:dyDescent="0.2">
      <c r="B2983" s="158"/>
      <c r="F2983" s="159"/>
    </row>
    <row r="2984" spans="2:6" ht="15" x14ac:dyDescent="0.2">
      <c r="B2984" s="158"/>
      <c r="F2984" s="159"/>
    </row>
    <row r="2985" spans="2:6" ht="15" x14ac:dyDescent="0.2">
      <c r="B2985" s="158"/>
      <c r="F2985" s="159"/>
    </row>
    <row r="2986" spans="2:6" ht="15" x14ac:dyDescent="0.2">
      <c r="B2986" s="158"/>
      <c r="F2986" s="159"/>
    </row>
    <row r="2987" spans="2:6" ht="15" x14ac:dyDescent="0.2">
      <c r="B2987" s="158"/>
      <c r="F2987" s="159"/>
    </row>
    <row r="2988" spans="2:6" ht="15" x14ac:dyDescent="0.2">
      <c r="B2988" s="158"/>
      <c r="F2988" s="159"/>
    </row>
    <row r="2989" spans="2:6" ht="15" x14ac:dyDescent="0.2">
      <c r="B2989" s="158"/>
      <c r="F2989" s="159"/>
    </row>
    <row r="2990" spans="2:6" ht="15" x14ac:dyDescent="0.2">
      <c r="B2990" s="158"/>
      <c r="F2990" s="159"/>
    </row>
    <row r="2991" spans="2:6" ht="15" x14ac:dyDescent="0.2">
      <c r="B2991" s="158"/>
      <c r="F2991" s="159"/>
    </row>
    <row r="2992" spans="2:6" ht="15" x14ac:dyDescent="0.2">
      <c r="B2992" s="158"/>
      <c r="F2992" s="159"/>
    </row>
    <row r="2993" spans="2:6" ht="15" x14ac:dyDescent="0.2">
      <c r="B2993" s="158"/>
      <c r="F2993" s="159"/>
    </row>
    <row r="2994" spans="2:6" ht="15" x14ac:dyDescent="0.2">
      <c r="B2994" s="158"/>
      <c r="F2994" s="159"/>
    </row>
    <row r="2995" spans="2:6" ht="15" x14ac:dyDescent="0.2">
      <c r="B2995" s="158"/>
      <c r="F2995" s="159"/>
    </row>
    <row r="2996" spans="2:6" ht="15" x14ac:dyDescent="0.2">
      <c r="B2996" s="158"/>
      <c r="F2996" s="159"/>
    </row>
    <row r="2997" spans="2:6" ht="15" x14ac:dyDescent="0.2">
      <c r="B2997" s="158"/>
      <c r="F2997" s="159"/>
    </row>
    <row r="2998" spans="2:6" ht="15" x14ac:dyDescent="0.2">
      <c r="B2998" s="158"/>
      <c r="F2998" s="159"/>
    </row>
    <row r="2999" spans="2:6" ht="15" x14ac:dyDescent="0.2">
      <c r="B2999" s="158"/>
      <c r="F2999" s="159"/>
    </row>
    <row r="3000" spans="2:6" ht="15" x14ac:dyDescent="0.2">
      <c r="B3000" s="158"/>
      <c r="F3000" s="159"/>
    </row>
    <row r="3001" spans="2:6" ht="15" x14ac:dyDescent="0.2">
      <c r="B3001" s="158"/>
      <c r="F3001" s="159"/>
    </row>
    <row r="3002" spans="2:6" ht="15" x14ac:dyDescent="0.2">
      <c r="B3002" s="158"/>
      <c r="F3002" s="159"/>
    </row>
    <row r="3003" spans="2:6" ht="15" x14ac:dyDescent="0.2">
      <c r="B3003" s="158"/>
      <c r="F3003" s="159"/>
    </row>
    <row r="3004" spans="2:6" ht="15" x14ac:dyDescent="0.2">
      <c r="B3004" s="158"/>
      <c r="F3004" s="159"/>
    </row>
    <row r="3005" spans="2:6" ht="15" x14ac:dyDescent="0.2">
      <c r="B3005" s="158"/>
      <c r="F3005" s="159"/>
    </row>
    <row r="3006" spans="2:6" ht="15" x14ac:dyDescent="0.2">
      <c r="B3006" s="158"/>
      <c r="F3006" s="159"/>
    </row>
    <row r="3007" spans="2:6" ht="15" x14ac:dyDescent="0.2">
      <c r="B3007" s="158"/>
      <c r="F3007" s="159"/>
    </row>
    <row r="3008" spans="2:6" ht="15" x14ac:dyDescent="0.2">
      <c r="B3008" s="158"/>
      <c r="F3008" s="159"/>
    </row>
    <row r="3009" spans="2:6" ht="15" x14ac:dyDescent="0.2">
      <c r="B3009" s="158"/>
      <c r="F3009" s="159"/>
    </row>
    <row r="3010" spans="2:6" ht="15" x14ac:dyDescent="0.2">
      <c r="B3010" s="158"/>
      <c r="F3010" s="159"/>
    </row>
    <row r="3011" spans="2:6" ht="15" x14ac:dyDescent="0.2">
      <c r="B3011" s="158"/>
      <c r="F3011" s="159"/>
    </row>
    <row r="3012" spans="2:6" ht="15" x14ac:dyDescent="0.2">
      <c r="B3012" s="158"/>
      <c r="F3012" s="159"/>
    </row>
    <row r="3013" spans="2:6" ht="15" x14ac:dyDescent="0.2">
      <c r="B3013" s="158"/>
      <c r="F3013" s="159"/>
    </row>
    <row r="3014" spans="2:6" ht="15" x14ac:dyDescent="0.2">
      <c r="B3014" s="158"/>
      <c r="F3014" s="159"/>
    </row>
    <row r="3015" spans="2:6" ht="15" x14ac:dyDescent="0.2">
      <c r="B3015" s="158"/>
      <c r="F3015" s="159"/>
    </row>
    <row r="3016" spans="2:6" ht="15" x14ac:dyDescent="0.2">
      <c r="B3016" s="158"/>
      <c r="F3016" s="159"/>
    </row>
    <row r="3017" spans="2:6" ht="15" x14ac:dyDescent="0.2">
      <c r="B3017" s="158"/>
      <c r="F3017" s="159"/>
    </row>
    <row r="3018" spans="2:6" ht="15" x14ac:dyDescent="0.2">
      <c r="B3018" s="158"/>
      <c r="F3018" s="159"/>
    </row>
    <row r="3019" spans="2:6" ht="15" x14ac:dyDescent="0.2">
      <c r="B3019" s="158"/>
      <c r="F3019" s="159"/>
    </row>
    <row r="3020" spans="2:6" ht="15" x14ac:dyDescent="0.2">
      <c r="B3020" s="158"/>
      <c r="F3020" s="159"/>
    </row>
    <row r="3021" spans="2:6" ht="15" x14ac:dyDescent="0.2">
      <c r="B3021" s="158"/>
      <c r="F3021" s="159"/>
    </row>
    <row r="3022" spans="2:6" ht="15" x14ac:dyDescent="0.2">
      <c r="B3022" s="158"/>
      <c r="F3022" s="159"/>
    </row>
    <row r="3023" spans="2:6" ht="15" x14ac:dyDescent="0.2">
      <c r="B3023" s="158"/>
      <c r="F3023" s="159"/>
    </row>
    <row r="3024" spans="2:6" ht="15" x14ac:dyDescent="0.2">
      <c r="B3024" s="158"/>
      <c r="F3024" s="159"/>
    </row>
    <row r="3025" spans="2:6" ht="15" x14ac:dyDescent="0.2">
      <c r="B3025" s="158"/>
      <c r="F3025" s="159"/>
    </row>
    <row r="3026" spans="2:6" ht="15" x14ac:dyDescent="0.2">
      <c r="B3026" s="158"/>
      <c r="F3026" s="159"/>
    </row>
    <row r="3027" spans="2:6" ht="15" x14ac:dyDescent="0.2">
      <c r="B3027" s="158"/>
      <c r="F3027" s="159"/>
    </row>
    <row r="3028" spans="2:6" ht="15" x14ac:dyDescent="0.2">
      <c r="B3028" s="158"/>
      <c r="F3028" s="159"/>
    </row>
    <row r="3029" spans="2:6" ht="15" x14ac:dyDescent="0.2">
      <c r="B3029" s="158"/>
      <c r="F3029" s="159"/>
    </row>
    <row r="3030" spans="2:6" ht="15" x14ac:dyDescent="0.2">
      <c r="B3030" s="158"/>
      <c r="F3030" s="159"/>
    </row>
    <row r="3031" spans="2:6" ht="15" x14ac:dyDescent="0.2">
      <c r="B3031" s="158"/>
      <c r="F3031" s="159"/>
    </row>
    <row r="3032" spans="2:6" ht="15" x14ac:dyDescent="0.2">
      <c r="B3032" s="158"/>
      <c r="F3032" s="159"/>
    </row>
    <row r="3033" spans="2:6" ht="15" x14ac:dyDescent="0.2">
      <c r="B3033" s="158"/>
      <c r="F3033" s="159"/>
    </row>
    <row r="3034" spans="2:6" ht="15" x14ac:dyDescent="0.2">
      <c r="B3034" s="158"/>
      <c r="F3034" s="159"/>
    </row>
    <row r="3035" spans="2:6" ht="15" x14ac:dyDescent="0.2">
      <c r="B3035" s="158"/>
      <c r="F3035" s="159"/>
    </row>
    <row r="3036" spans="2:6" ht="15" x14ac:dyDescent="0.2">
      <c r="B3036" s="158"/>
      <c r="F3036" s="159"/>
    </row>
    <row r="3037" spans="2:6" ht="15" x14ac:dyDescent="0.2">
      <c r="B3037" s="158"/>
      <c r="F3037" s="159"/>
    </row>
    <row r="3038" spans="2:6" ht="15" x14ac:dyDescent="0.2">
      <c r="B3038" s="158"/>
      <c r="F3038" s="159"/>
    </row>
    <row r="3039" spans="2:6" ht="15" x14ac:dyDescent="0.2">
      <c r="B3039" s="158"/>
      <c r="F3039" s="159"/>
    </row>
    <row r="3040" spans="2:6" ht="15" x14ac:dyDescent="0.2">
      <c r="B3040" s="158"/>
      <c r="F3040" s="159"/>
    </row>
    <row r="3041" spans="2:6" ht="15" x14ac:dyDescent="0.2">
      <c r="B3041" s="158"/>
      <c r="F3041" s="159"/>
    </row>
    <row r="3042" spans="2:6" ht="15" x14ac:dyDescent="0.2">
      <c r="B3042" s="158"/>
      <c r="F3042" s="159"/>
    </row>
    <row r="3043" spans="2:6" ht="15" x14ac:dyDescent="0.2">
      <c r="B3043" s="158"/>
      <c r="F3043" s="159"/>
    </row>
    <row r="3044" spans="2:6" ht="15" x14ac:dyDescent="0.2">
      <c r="B3044" s="158"/>
      <c r="F3044" s="159"/>
    </row>
    <row r="3045" spans="2:6" ht="15" x14ac:dyDescent="0.2">
      <c r="B3045" s="158"/>
      <c r="F3045" s="159"/>
    </row>
    <row r="3046" spans="2:6" ht="15" x14ac:dyDescent="0.2">
      <c r="B3046" s="158"/>
      <c r="F3046" s="159"/>
    </row>
    <row r="3047" spans="2:6" ht="15" x14ac:dyDescent="0.2">
      <c r="B3047" s="158"/>
      <c r="F3047" s="159"/>
    </row>
    <row r="3048" spans="2:6" ht="15" x14ac:dyDescent="0.2">
      <c r="B3048" s="158"/>
      <c r="F3048" s="159"/>
    </row>
    <row r="3049" spans="2:6" ht="15" x14ac:dyDescent="0.2">
      <c r="B3049" s="158"/>
      <c r="F3049" s="159"/>
    </row>
    <row r="3050" spans="2:6" ht="15" x14ac:dyDescent="0.2">
      <c r="B3050" s="158"/>
      <c r="F3050" s="159"/>
    </row>
    <row r="3051" spans="2:6" ht="15" x14ac:dyDescent="0.2">
      <c r="B3051" s="158"/>
      <c r="F3051" s="159"/>
    </row>
    <row r="3052" spans="2:6" ht="15" x14ac:dyDescent="0.2">
      <c r="B3052" s="158"/>
      <c r="F3052" s="159"/>
    </row>
    <row r="3053" spans="2:6" ht="15" x14ac:dyDescent="0.2">
      <c r="B3053" s="158"/>
      <c r="F3053" s="159"/>
    </row>
    <row r="3054" spans="2:6" ht="15" x14ac:dyDescent="0.2">
      <c r="B3054" s="158"/>
      <c r="F3054" s="159"/>
    </row>
    <row r="3055" spans="2:6" ht="15" x14ac:dyDescent="0.2">
      <c r="B3055" s="158"/>
      <c r="F3055" s="159"/>
    </row>
    <row r="3056" spans="2:6" ht="15" x14ac:dyDescent="0.2">
      <c r="B3056" s="158"/>
      <c r="F3056" s="159"/>
    </row>
    <row r="3057" spans="2:6" ht="15" x14ac:dyDescent="0.2">
      <c r="B3057" s="158"/>
      <c r="F3057" s="159"/>
    </row>
    <row r="3058" spans="2:6" ht="15" x14ac:dyDescent="0.2">
      <c r="B3058" s="158"/>
      <c r="F3058" s="159"/>
    </row>
    <row r="3059" spans="2:6" ht="15" x14ac:dyDescent="0.2">
      <c r="B3059" s="158"/>
      <c r="F3059" s="159"/>
    </row>
    <row r="3060" spans="2:6" ht="15" x14ac:dyDescent="0.2">
      <c r="B3060" s="158"/>
      <c r="F3060" s="159"/>
    </row>
    <row r="3061" spans="2:6" ht="15" x14ac:dyDescent="0.2">
      <c r="B3061" s="158"/>
      <c r="F3061" s="159"/>
    </row>
    <row r="3062" spans="2:6" ht="15" x14ac:dyDescent="0.2">
      <c r="B3062" s="158"/>
      <c r="F3062" s="159"/>
    </row>
    <row r="3063" spans="2:6" ht="15" x14ac:dyDescent="0.2">
      <c r="B3063" s="158"/>
      <c r="F3063" s="159"/>
    </row>
    <row r="3064" spans="2:6" ht="15" x14ac:dyDescent="0.2">
      <c r="B3064" s="158"/>
      <c r="F3064" s="159"/>
    </row>
    <row r="3065" spans="2:6" ht="15" x14ac:dyDescent="0.2">
      <c r="B3065" s="158"/>
      <c r="F3065" s="159"/>
    </row>
    <row r="3066" spans="2:6" ht="15" x14ac:dyDescent="0.2">
      <c r="B3066" s="158"/>
      <c r="F3066" s="159"/>
    </row>
    <row r="3067" spans="2:6" ht="15" x14ac:dyDescent="0.2">
      <c r="B3067" s="158"/>
      <c r="F3067" s="159"/>
    </row>
    <row r="3068" spans="2:6" ht="15" x14ac:dyDescent="0.2">
      <c r="B3068" s="158"/>
      <c r="F3068" s="159"/>
    </row>
    <row r="3069" spans="2:6" ht="15" x14ac:dyDescent="0.2">
      <c r="B3069" s="158"/>
      <c r="F3069" s="159"/>
    </row>
    <row r="3070" spans="2:6" ht="15" x14ac:dyDescent="0.2">
      <c r="B3070" s="158"/>
      <c r="F3070" s="159"/>
    </row>
    <row r="3071" spans="2:6" ht="15" x14ac:dyDescent="0.2">
      <c r="B3071" s="158"/>
      <c r="F3071" s="159"/>
    </row>
    <row r="3072" spans="2:6" ht="15" x14ac:dyDescent="0.2">
      <c r="B3072" s="158"/>
      <c r="F3072" s="159"/>
    </row>
    <row r="3073" spans="2:6" ht="15" x14ac:dyDescent="0.2">
      <c r="B3073" s="158"/>
      <c r="F3073" s="159"/>
    </row>
    <row r="3074" spans="2:6" ht="15" x14ac:dyDescent="0.2">
      <c r="B3074" s="158"/>
      <c r="F3074" s="159"/>
    </row>
    <row r="3075" spans="2:6" ht="15" x14ac:dyDescent="0.2">
      <c r="B3075" s="158"/>
      <c r="F3075" s="159"/>
    </row>
    <row r="3076" spans="2:6" ht="15" x14ac:dyDescent="0.2">
      <c r="B3076" s="158"/>
      <c r="F3076" s="159"/>
    </row>
    <row r="3077" spans="2:6" ht="15" x14ac:dyDescent="0.2">
      <c r="B3077" s="158"/>
      <c r="F3077" s="159"/>
    </row>
    <row r="3078" spans="2:6" ht="15" x14ac:dyDescent="0.2">
      <c r="B3078" s="158"/>
      <c r="F3078" s="159"/>
    </row>
    <row r="3079" spans="2:6" ht="15" x14ac:dyDescent="0.2">
      <c r="B3079" s="158"/>
      <c r="F3079" s="159"/>
    </row>
    <row r="3080" spans="2:6" ht="15" x14ac:dyDescent="0.2">
      <c r="B3080" s="158"/>
      <c r="F3080" s="159"/>
    </row>
    <row r="3081" spans="2:6" ht="15" x14ac:dyDescent="0.2">
      <c r="B3081" s="158"/>
      <c r="F3081" s="159"/>
    </row>
    <row r="3082" spans="2:6" ht="15" x14ac:dyDescent="0.2">
      <c r="B3082" s="158"/>
      <c r="F3082" s="159"/>
    </row>
    <row r="3083" spans="2:6" ht="15" x14ac:dyDescent="0.2">
      <c r="B3083" s="158"/>
      <c r="F3083" s="159"/>
    </row>
    <row r="3084" spans="2:6" ht="15" x14ac:dyDescent="0.2">
      <c r="B3084" s="158"/>
      <c r="F3084" s="159"/>
    </row>
    <row r="3085" spans="2:6" ht="15" x14ac:dyDescent="0.2">
      <c r="B3085" s="158"/>
      <c r="F3085" s="159"/>
    </row>
    <row r="3086" spans="2:6" ht="15" x14ac:dyDescent="0.2">
      <c r="B3086" s="158"/>
      <c r="F3086" s="159"/>
    </row>
    <row r="3087" spans="2:6" ht="15" x14ac:dyDescent="0.2">
      <c r="B3087" s="158"/>
      <c r="F3087" s="159"/>
    </row>
    <row r="3088" spans="2:6" ht="15" x14ac:dyDescent="0.2">
      <c r="B3088" s="158"/>
      <c r="F3088" s="159"/>
    </row>
    <row r="3089" spans="2:6" ht="15" x14ac:dyDescent="0.2">
      <c r="B3089" s="158"/>
      <c r="F3089" s="159"/>
    </row>
    <row r="3090" spans="2:6" ht="15" x14ac:dyDescent="0.2">
      <c r="B3090" s="158"/>
      <c r="F3090" s="159"/>
    </row>
    <row r="3091" spans="2:6" ht="15" x14ac:dyDescent="0.2">
      <c r="B3091" s="158"/>
      <c r="F3091" s="159"/>
    </row>
    <row r="3092" spans="2:6" ht="15" x14ac:dyDescent="0.2">
      <c r="B3092" s="158"/>
      <c r="F3092" s="159"/>
    </row>
    <row r="3093" spans="2:6" ht="15" x14ac:dyDescent="0.2">
      <c r="B3093" s="158"/>
      <c r="F3093" s="159"/>
    </row>
    <row r="3094" spans="2:6" ht="15" x14ac:dyDescent="0.2">
      <c r="B3094" s="158"/>
      <c r="F3094" s="159"/>
    </row>
    <row r="3095" spans="2:6" ht="15" x14ac:dyDescent="0.2">
      <c r="B3095" s="158"/>
      <c r="F3095" s="159"/>
    </row>
    <row r="3096" spans="2:6" ht="15" x14ac:dyDescent="0.2">
      <c r="B3096" s="158"/>
      <c r="F3096" s="159"/>
    </row>
    <row r="3097" spans="2:6" ht="15" x14ac:dyDescent="0.2">
      <c r="B3097" s="158"/>
      <c r="F3097" s="159"/>
    </row>
    <row r="3098" spans="2:6" ht="15" x14ac:dyDescent="0.2">
      <c r="B3098" s="158"/>
      <c r="F3098" s="159"/>
    </row>
    <row r="3099" spans="2:6" ht="15" x14ac:dyDescent="0.2">
      <c r="B3099" s="158"/>
      <c r="F3099" s="159"/>
    </row>
    <row r="3100" spans="2:6" ht="15" x14ac:dyDescent="0.2">
      <c r="B3100" s="158"/>
      <c r="F3100" s="159"/>
    </row>
    <row r="3101" spans="2:6" ht="15" x14ac:dyDescent="0.2">
      <c r="B3101" s="158"/>
      <c r="F3101" s="159"/>
    </row>
    <row r="3102" spans="2:6" ht="15" x14ac:dyDescent="0.2">
      <c r="B3102" s="158"/>
      <c r="F3102" s="159"/>
    </row>
    <row r="3103" spans="2:6" ht="15" x14ac:dyDescent="0.2">
      <c r="B3103" s="158"/>
      <c r="F3103" s="159"/>
    </row>
    <row r="3104" spans="2:6" ht="15" x14ac:dyDescent="0.2">
      <c r="B3104" s="158"/>
      <c r="F3104" s="159"/>
    </row>
    <row r="3105" spans="2:6" ht="15" x14ac:dyDescent="0.2">
      <c r="B3105" s="158"/>
      <c r="F3105" s="159"/>
    </row>
    <row r="3106" spans="2:6" ht="15" x14ac:dyDescent="0.2">
      <c r="B3106" s="158"/>
      <c r="F3106" s="159"/>
    </row>
    <row r="3107" spans="2:6" ht="15" x14ac:dyDescent="0.2">
      <c r="B3107" s="158"/>
      <c r="F3107" s="159"/>
    </row>
    <row r="3108" spans="2:6" ht="15" x14ac:dyDescent="0.2">
      <c r="B3108" s="158"/>
      <c r="F3108" s="159"/>
    </row>
    <row r="3109" spans="2:6" ht="15" x14ac:dyDescent="0.2">
      <c r="B3109" s="158"/>
      <c r="F3109" s="159"/>
    </row>
    <row r="3110" spans="2:6" ht="15" x14ac:dyDescent="0.2">
      <c r="B3110" s="158"/>
      <c r="F3110" s="159"/>
    </row>
    <row r="3111" spans="2:6" ht="15" x14ac:dyDescent="0.2">
      <c r="B3111" s="158"/>
      <c r="F3111" s="159"/>
    </row>
    <row r="3112" spans="2:6" ht="15" x14ac:dyDescent="0.2">
      <c r="B3112" s="158"/>
      <c r="F3112" s="159"/>
    </row>
    <row r="3113" spans="2:6" ht="15" x14ac:dyDescent="0.2">
      <c r="B3113" s="158"/>
      <c r="F3113" s="159"/>
    </row>
    <row r="3114" spans="2:6" ht="15" x14ac:dyDescent="0.2">
      <c r="B3114" s="158"/>
      <c r="F3114" s="159"/>
    </row>
    <row r="3115" spans="2:6" ht="15" x14ac:dyDescent="0.2">
      <c r="B3115" s="158"/>
      <c r="F3115" s="159"/>
    </row>
    <row r="3116" spans="2:6" ht="15" x14ac:dyDescent="0.2">
      <c r="B3116" s="158"/>
      <c r="F3116" s="159"/>
    </row>
    <row r="3117" spans="2:6" ht="15" x14ac:dyDescent="0.2">
      <c r="B3117" s="158"/>
      <c r="F3117" s="159"/>
    </row>
    <row r="3118" spans="2:6" ht="15" x14ac:dyDescent="0.2">
      <c r="B3118" s="158"/>
      <c r="F3118" s="159"/>
    </row>
    <row r="3119" spans="2:6" ht="15" x14ac:dyDescent="0.2">
      <c r="B3119" s="158"/>
      <c r="F3119" s="159"/>
    </row>
    <row r="3120" spans="2:6" ht="15" x14ac:dyDescent="0.2">
      <c r="B3120" s="158"/>
      <c r="F3120" s="159"/>
    </row>
    <row r="3121" spans="2:6" ht="15" x14ac:dyDescent="0.2">
      <c r="B3121" s="158"/>
      <c r="F3121" s="159"/>
    </row>
    <row r="3122" spans="2:6" ht="15" x14ac:dyDescent="0.2">
      <c r="B3122" s="158"/>
      <c r="F3122" s="159"/>
    </row>
    <row r="3123" spans="2:6" ht="15" x14ac:dyDescent="0.2">
      <c r="B3123" s="158"/>
      <c r="F3123" s="159"/>
    </row>
    <row r="3124" spans="2:6" ht="15" x14ac:dyDescent="0.2">
      <c r="B3124" s="158"/>
      <c r="F3124" s="159"/>
    </row>
    <row r="3125" spans="2:6" ht="15" x14ac:dyDescent="0.2">
      <c r="B3125" s="158"/>
      <c r="F3125" s="159"/>
    </row>
    <row r="3126" spans="2:6" ht="15" x14ac:dyDescent="0.2">
      <c r="B3126" s="158"/>
      <c r="F3126" s="159"/>
    </row>
    <row r="3127" spans="2:6" ht="15" x14ac:dyDescent="0.2">
      <c r="B3127" s="158"/>
      <c r="F3127" s="159"/>
    </row>
    <row r="3128" spans="2:6" ht="15" x14ac:dyDescent="0.2">
      <c r="B3128" s="158"/>
      <c r="F3128" s="159"/>
    </row>
    <row r="3129" spans="2:6" ht="15" x14ac:dyDescent="0.2">
      <c r="B3129" s="158"/>
      <c r="F3129" s="159"/>
    </row>
    <row r="3130" spans="2:6" ht="15" x14ac:dyDescent="0.2">
      <c r="B3130" s="158"/>
      <c r="F3130" s="159"/>
    </row>
    <row r="3131" spans="2:6" ht="15" x14ac:dyDescent="0.2">
      <c r="B3131" s="158"/>
      <c r="F3131" s="159"/>
    </row>
    <row r="3132" spans="2:6" ht="15" x14ac:dyDescent="0.2">
      <c r="B3132" s="158"/>
      <c r="F3132" s="159"/>
    </row>
    <row r="3133" spans="2:6" ht="15" x14ac:dyDescent="0.2">
      <c r="B3133" s="158"/>
      <c r="F3133" s="159"/>
    </row>
    <row r="3134" spans="2:6" ht="15" x14ac:dyDescent="0.2">
      <c r="B3134" s="158"/>
      <c r="F3134" s="159"/>
    </row>
    <row r="3135" spans="2:6" ht="15" x14ac:dyDescent="0.2">
      <c r="B3135" s="158"/>
      <c r="F3135" s="159"/>
    </row>
    <row r="3136" spans="2:6" ht="15" x14ac:dyDescent="0.2">
      <c r="B3136" s="158"/>
      <c r="F3136" s="159"/>
    </row>
    <row r="3137" spans="2:6" ht="15" x14ac:dyDescent="0.2">
      <c r="B3137" s="158"/>
      <c r="F3137" s="159"/>
    </row>
    <row r="3138" spans="2:6" ht="15" x14ac:dyDescent="0.2">
      <c r="B3138" s="158"/>
      <c r="F3138" s="159"/>
    </row>
    <row r="3139" spans="2:6" ht="15" x14ac:dyDescent="0.2">
      <c r="B3139" s="158"/>
      <c r="F3139" s="159"/>
    </row>
    <row r="3140" spans="2:6" ht="15" x14ac:dyDescent="0.2">
      <c r="B3140" s="158"/>
      <c r="F3140" s="159"/>
    </row>
    <row r="3141" spans="2:6" ht="15" x14ac:dyDescent="0.2">
      <c r="B3141" s="158"/>
      <c r="F3141" s="159"/>
    </row>
    <row r="3142" spans="2:6" ht="15" x14ac:dyDescent="0.2">
      <c r="B3142" s="158"/>
      <c r="F3142" s="159"/>
    </row>
    <row r="3143" spans="2:6" ht="15" x14ac:dyDescent="0.2">
      <c r="B3143" s="158"/>
      <c r="F3143" s="159"/>
    </row>
    <row r="3144" spans="2:6" ht="15" x14ac:dyDescent="0.2">
      <c r="B3144" s="158"/>
      <c r="F3144" s="159"/>
    </row>
    <row r="3145" spans="2:6" ht="15" x14ac:dyDescent="0.2">
      <c r="B3145" s="158"/>
      <c r="F3145" s="159"/>
    </row>
    <row r="3146" spans="2:6" ht="15" x14ac:dyDescent="0.2">
      <c r="B3146" s="158"/>
      <c r="F3146" s="159"/>
    </row>
    <row r="3147" spans="2:6" ht="15" x14ac:dyDescent="0.2">
      <c r="B3147" s="158"/>
      <c r="F3147" s="159"/>
    </row>
    <row r="3148" spans="2:6" ht="15" x14ac:dyDescent="0.2">
      <c r="B3148" s="158"/>
      <c r="F3148" s="159"/>
    </row>
    <row r="3149" spans="2:6" ht="15" x14ac:dyDescent="0.2">
      <c r="B3149" s="158"/>
      <c r="F3149" s="159"/>
    </row>
    <row r="3150" spans="2:6" ht="15" x14ac:dyDescent="0.2">
      <c r="B3150" s="158"/>
      <c r="F3150" s="159"/>
    </row>
    <row r="3151" spans="2:6" ht="15" x14ac:dyDescent="0.2">
      <c r="B3151" s="158"/>
      <c r="F3151" s="159"/>
    </row>
    <row r="3152" spans="2:6" ht="15" x14ac:dyDescent="0.2">
      <c r="B3152" s="158"/>
      <c r="F3152" s="159"/>
    </row>
    <row r="3153" spans="2:6" ht="15" x14ac:dyDescent="0.2">
      <c r="B3153" s="158"/>
      <c r="F3153" s="159"/>
    </row>
    <row r="3154" spans="2:6" ht="15" x14ac:dyDescent="0.2">
      <c r="B3154" s="158"/>
      <c r="F3154" s="159"/>
    </row>
    <row r="3155" spans="2:6" ht="15" x14ac:dyDescent="0.2">
      <c r="B3155" s="158"/>
      <c r="F3155" s="159"/>
    </row>
    <row r="3156" spans="2:6" ht="15" x14ac:dyDescent="0.2">
      <c r="B3156" s="158"/>
      <c r="F3156" s="159"/>
    </row>
    <row r="3157" spans="2:6" ht="15" x14ac:dyDescent="0.2">
      <c r="B3157" s="158"/>
      <c r="F3157" s="159"/>
    </row>
    <row r="3158" spans="2:6" ht="15" x14ac:dyDescent="0.2">
      <c r="B3158" s="158"/>
      <c r="F3158" s="159"/>
    </row>
    <row r="3159" spans="2:6" ht="15" x14ac:dyDescent="0.2">
      <c r="B3159" s="158"/>
      <c r="F3159" s="159"/>
    </row>
    <row r="3160" spans="2:6" ht="15" x14ac:dyDescent="0.2">
      <c r="B3160" s="158"/>
      <c r="F3160" s="159"/>
    </row>
    <row r="3161" spans="2:6" ht="15" x14ac:dyDescent="0.2">
      <c r="B3161" s="158"/>
      <c r="F3161" s="159"/>
    </row>
    <row r="3162" spans="2:6" ht="15" x14ac:dyDescent="0.2">
      <c r="B3162" s="158"/>
      <c r="F3162" s="159"/>
    </row>
    <row r="3163" spans="2:6" ht="15" x14ac:dyDescent="0.2">
      <c r="B3163" s="158"/>
      <c r="F3163" s="159"/>
    </row>
    <row r="3164" spans="2:6" ht="15" x14ac:dyDescent="0.2">
      <c r="B3164" s="158"/>
      <c r="F3164" s="159"/>
    </row>
    <row r="3165" spans="2:6" ht="15" x14ac:dyDescent="0.2">
      <c r="B3165" s="158"/>
      <c r="F3165" s="159"/>
    </row>
    <row r="3166" spans="2:6" ht="15" x14ac:dyDescent="0.2">
      <c r="B3166" s="158"/>
      <c r="F3166" s="159"/>
    </row>
    <row r="3167" spans="2:6" ht="15" x14ac:dyDescent="0.2">
      <c r="B3167" s="158"/>
      <c r="F3167" s="159"/>
    </row>
    <row r="3168" spans="2:6" ht="15" x14ac:dyDescent="0.2">
      <c r="B3168" s="158"/>
      <c r="F3168" s="159"/>
    </row>
    <row r="3169" spans="2:6" ht="15" x14ac:dyDescent="0.2">
      <c r="B3169" s="158"/>
      <c r="F3169" s="159"/>
    </row>
    <row r="3170" spans="2:6" ht="15" x14ac:dyDescent="0.2">
      <c r="B3170" s="158"/>
      <c r="F3170" s="159"/>
    </row>
    <row r="3171" spans="2:6" ht="15" x14ac:dyDescent="0.2">
      <c r="B3171" s="158"/>
      <c r="F3171" s="159"/>
    </row>
    <row r="3172" spans="2:6" ht="15" x14ac:dyDescent="0.2">
      <c r="B3172" s="158"/>
      <c r="F3172" s="159"/>
    </row>
    <row r="3173" spans="2:6" ht="15" x14ac:dyDescent="0.2">
      <c r="B3173" s="158"/>
      <c r="F3173" s="159"/>
    </row>
    <row r="3174" spans="2:6" ht="15" x14ac:dyDescent="0.2">
      <c r="B3174" s="158"/>
      <c r="F3174" s="159"/>
    </row>
    <row r="3175" spans="2:6" ht="15" x14ac:dyDescent="0.2">
      <c r="B3175" s="158"/>
      <c r="F3175" s="159"/>
    </row>
    <row r="3176" spans="2:6" ht="15" x14ac:dyDescent="0.2">
      <c r="B3176" s="158"/>
      <c r="F3176" s="159"/>
    </row>
    <row r="3177" spans="2:6" ht="15" x14ac:dyDescent="0.2">
      <c r="B3177" s="158"/>
      <c r="F3177" s="159"/>
    </row>
    <row r="3178" spans="2:6" ht="15" x14ac:dyDescent="0.2">
      <c r="B3178" s="158"/>
      <c r="F3178" s="159"/>
    </row>
    <row r="3179" spans="2:6" ht="15" x14ac:dyDescent="0.2">
      <c r="B3179" s="158"/>
      <c r="F3179" s="159"/>
    </row>
    <row r="3180" spans="2:6" ht="15" x14ac:dyDescent="0.2">
      <c r="B3180" s="158"/>
      <c r="F3180" s="159"/>
    </row>
    <row r="3181" spans="2:6" ht="15" x14ac:dyDescent="0.2">
      <c r="B3181" s="158"/>
      <c r="F3181" s="159"/>
    </row>
    <row r="3182" spans="2:6" ht="15" x14ac:dyDescent="0.2">
      <c r="B3182" s="158"/>
      <c r="F3182" s="159"/>
    </row>
    <row r="3183" spans="2:6" ht="15" x14ac:dyDescent="0.2">
      <c r="B3183" s="158"/>
      <c r="F3183" s="159"/>
    </row>
    <row r="3184" spans="2:6" ht="15" x14ac:dyDescent="0.2">
      <c r="B3184" s="158"/>
      <c r="F3184" s="159"/>
    </row>
    <row r="3185" spans="2:6" ht="15" x14ac:dyDescent="0.2">
      <c r="B3185" s="158"/>
      <c r="F3185" s="159"/>
    </row>
    <row r="3186" spans="2:6" ht="15" x14ac:dyDescent="0.2">
      <c r="B3186" s="158"/>
      <c r="F3186" s="159"/>
    </row>
    <row r="3187" spans="2:6" ht="15" x14ac:dyDescent="0.2">
      <c r="B3187" s="158"/>
      <c r="F3187" s="159"/>
    </row>
    <row r="3188" spans="2:6" ht="15" x14ac:dyDescent="0.2">
      <c r="B3188" s="158"/>
      <c r="F3188" s="159"/>
    </row>
    <row r="3189" spans="2:6" ht="15" x14ac:dyDescent="0.2">
      <c r="B3189" s="158"/>
      <c r="F3189" s="159"/>
    </row>
    <row r="3190" spans="2:6" ht="15" x14ac:dyDescent="0.2">
      <c r="B3190" s="158"/>
      <c r="F3190" s="159"/>
    </row>
    <row r="3191" spans="2:6" ht="15" x14ac:dyDescent="0.2">
      <c r="B3191" s="158"/>
      <c r="F3191" s="159"/>
    </row>
    <row r="3192" spans="2:6" ht="15" x14ac:dyDescent="0.2">
      <c r="B3192" s="158"/>
      <c r="F3192" s="159"/>
    </row>
    <row r="3193" spans="2:6" ht="15" x14ac:dyDescent="0.2">
      <c r="B3193" s="158"/>
      <c r="F3193" s="159"/>
    </row>
    <row r="3194" spans="2:6" ht="15" x14ac:dyDescent="0.2">
      <c r="B3194" s="158"/>
      <c r="F3194" s="159"/>
    </row>
    <row r="3195" spans="2:6" ht="15" x14ac:dyDescent="0.2">
      <c r="B3195" s="158"/>
      <c r="F3195" s="159"/>
    </row>
    <row r="3196" spans="2:6" ht="15" x14ac:dyDescent="0.2">
      <c r="B3196" s="158"/>
      <c r="F3196" s="159"/>
    </row>
    <row r="3197" spans="2:6" ht="15" x14ac:dyDescent="0.2">
      <c r="B3197" s="158"/>
      <c r="F3197" s="159"/>
    </row>
    <row r="3198" spans="2:6" ht="15" x14ac:dyDescent="0.2">
      <c r="B3198" s="158"/>
      <c r="F3198" s="159"/>
    </row>
    <row r="3199" spans="2:6" ht="15" x14ac:dyDescent="0.2">
      <c r="B3199" s="158"/>
      <c r="F3199" s="159"/>
    </row>
    <row r="3200" spans="2:6" ht="15" x14ac:dyDescent="0.2">
      <c r="B3200" s="158"/>
      <c r="F3200" s="159"/>
    </row>
    <row r="3201" spans="2:6" ht="15" x14ac:dyDescent="0.2">
      <c r="B3201" s="158"/>
      <c r="F3201" s="159"/>
    </row>
    <row r="3202" spans="2:6" ht="15" x14ac:dyDescent="0.2">
      <c r="B3202" s="158"/>
      <c r="F3202" s="159"/>
    </row>
    <row r="3203" spans="2:6" ht="15" x14ac:dyDescent="0.2">
      <c r="B3203" s="158"/>
      <c r="F3203" s="159"/>
    </row>
    <row r="3204" spans="2:6" ht="15" x14ac:dyDescent="0.2">
      <c r="B3204" s="158"/>
      <c r="F3204" s="159"/>
    </row>
    <row r="3205" spans="2:6" ht="15" x14ac:dyDescent="0.2">
      <c r="B3205" s="158"/>
      <c r="F3205" s="159"/>
    </row>
    <row r="3206" spans="2:6" ht="15" x14ac:dyDescent="0.2">
      <c r="B3206" s="158"/>
      <c r="F3206" s="159"/>
    </row>
    <row r="3207" spans="2:6" ht="15" x14ac:dyDescent="0.2">
      <c r="B3207" s="158"/>
      <c r="F3207" s="159"/>
    </row>
    <row r="3208" spans="2:6" ht="15" x14ac:dyDescent="0.2">
      <c r="B3208" s="158"/>
      <c r="F3208" s="159"/>
    </row>
    <row r="3209" spans="2:6" ht="15" x14ac:dyDescent="0.2">
      <c r="B3209" s="158"/>
      <c r="F3209" s="159"/>
    </row>
    <row r="3210" spans="2:6" ht="15" x14ac:dyDescent="0.2">
      <c r="B3210" s="158"/>
      <c r="F3210" s="159"/>
    </row>
    <row r="3211" spans="2:6" ht="15" x14ac:dyDescent="0.2">
      <c r="B3211" s="158"/>
      <c r="F3211" s="159"/>
    </row>
    <row r="3212" spans="2:6" ht="15" x14ac:dyDescent="0.2">
      <c r="B3212" s="158"/>
      <c r="F3212" s="159"/>
    </row>
    <row r="3213" spans="2:6" ht="15" x14ac:dyDescent="0.2">
      <c r="B3213" s="158"/>
      <c r="F3213" s="159"/>
    </row>
    <row r="3214" spans="2:6" ht="15" x14ac:dyDescent="0.2">
      <c r="B3214" s="158"/>
      <c r="F3214" s="159"/>
    </row>
    <row r="3215" spans="2:6" ht="15" x14ac:dyDescent="0.2">
      <c r="B3215" s="158"/>
      <c r="F3215" s="159"/>
    </row>
    <row r="3216" spans="2:6" ht="15" x14ac:dyDescent="0.2">
      <c r="B3216" s="158"/>
      <c r="F3216" s="159"/>
    </row>
    <row r="3217" spans="2:6" ht="15" x14ac:dyDescent="0.2">
      <c r="B3217" s="158"/>
      <c r="F3217" s="159"/>
    </row>
    <row r="3218" spans="2:6" ht="15" x14ac:dyDescent="0.2">
      <c r="B3218" s="158"/>
      <c r="F3218" s="159"/>
    </row>
    <row r="3219" spans="2:6" ht="15" x14ac:dyDescent="0.2">
      <c r="B3219" s="158"/>
      <c r="F3219" s="159"/>
    </row>
    <row r="3220" spans="2:6" ht="15" x14ac:dyDescent="0.2">
      <c r="B3220" s="158"/>
      <c r="F3220" s="159"/>
    </row>
    <row r="3221" spans="2:6" ht="15" x14ac:dyDescent="0.2">
      <c r="B3221" s="158"/>
      <c r="F3221" s="159"/>
    </row>
    <row r="3222" spans="2:6" ht="15" x14ac:dyDescent="0.2">
      <c r="B3222" s="158"/>
      <c r="F3222" s="159"/>
    </row>
    <row r="3223" spans="2:6" ht="15" x14ac:dyDescent="0.2">
      <c r="B3223" s="158"/>
      <c r="F3223" s="159"/>
    </row>
    <row r="3224" spans="2:6" ht="15" x14ac:dyDescent="0.2">
      <c r="B3224" s="158"/>
      <c r="F3224" s="159"/>
    </row>
    <row r="3225" spans="2:6" ht="15" x14ac:dyDescent="0.2">
      <c r="B3225" s="158"/>
      <c r="F3225" s="159"/>
    </row>
    <row r="3226" spans="2:6" ht="15" x14ac:dyDescent="0.2">
      <c r="B3226" s="158"/>
      <c r="F3226" s="159"/>
    </row>
    <row r="3227" spans="2:6" ht="15" x14ac:dyDescent="0.2">
      <c r="B3227" s="158"/>
      <c r="F3227" s="159"/>
    </row>
    <row r="3228" spans="2:6" ht="15" x14ac:dyDescent="0.2">
      <c r="B3228" s="158"/>
      <c r="F3228" s="159"/>
    </row>
    <row r="3229" spans="2:6" ht="15" x14ac:dyDescent="0.2">
      <c r="B3229" s="158"/>
      <c r="F3229" s="159"/>
    </row>
    <row r="3230" spans="2:6" ht="15" x14ac:dyDescent="0.2">
      <c r="B3230" s="158"/>
      <c r="F3230" s="159"/>
    </row>
    <row r="3231" spans="2:6" ht="15" x14ac:dyDescent="0.2">
      <c r="B3231" s="158"/>
      <c r="F3231" s="159"/>
    </row>
    <row r="3232" spans="2:6" ht="15" x14ac:dyDescent="0.2">
      <c r="B3232" s="158"/>
      <c r="F3232" s="159"/>
    </row>
    <row r="3233" spans="2:6" ht="15" x14ac:dyDescent="0.2">
      <c r="B3233" s="158"/>
      <c r="F3233" s="159"/>
    </row>
    <row r="3234" spans="2:6" ht="15" x14ac:dyDescent="0.2">
      <c r="B3234" s="158"/>
      <c r="F3234" s="159"/>
    </row>
    <row r="3235" spans="2:6" ht="15" x14ac:dyDescent="0.2">
      <c r="B3235" s="158"/>
      <c r="F3235" s="159"/>
    </row>
    <row r="3236" spans="2:6" ht="15" x14ac:dyDescent="0.2">
      <c r="B3236" s="158"/>
      <c r="F3236" s="159"/>
    </row>
    <row r="3237" spans="2:6" ht="15" x14ac:dyDescent="0.2">
      <c r="B3237" s="158"/>
      <c r="F3237" s="159"/>
    </row>
    <row r="3238" spans="2:6" ht="15" x14ac:dyDescent="0.2">
      <c r="B3238" s="158"/>
      <c r="F3238" s="159"/>
    </row>
    <row r="3239" spans="2:6" ht="15" x14ac:dyDescent="0.2">
      <c r="B3239" s="158"/>
      <c r="F3239" s="159"/>
    </row>
    <row r="3240" spans="2:6" ht="15" x14ac:dyDescent="0.2">
      <c r="B3240" s="158"/>
      <c r="F3240" s="159"/>
    </row>
    <row r="3241" spans="2:6" ht="15" x14ac:dyDescent="0.2">
      <c r="B3241" s="158"/>
      <c r="F3241" s="159"/>
    </row>
    <row r="3242" spans="2:6" ht="15" x14ac:dyDescent="0.2">
      <c r="B3242" s="158"/>
      <c r="F3242" s="159"/>
    </row>
    <row r="3243" spans="2:6" ht="15" x14ac:dyDescent="0.2">
      <c r="B3243" s="158"/>
      <c r="F3243" s="159"/>
    </row>
    <row r="3244" spans="2:6" ht="15" x14ac:dyDescent="0.2">
      <c r="B3244" s="158"/>
      <c r="F3244" s="159"/>
    </row>
    <row r="3245" spans="2:6" ht="15" x14ac:dyDescent="0.2">
      <c r="B3245" s="158"/>
      <c r="F3245" s="159"/>
    </row>
    <row r="3246" spans="2:6" ht="15" x14ac:dyDescent="0.2">
      <c r="B3246" s="158"/>
      <c r="F3246" s="159"/>
    </row>
    <row r="3247" spans="2:6" ht="15" x14ac:dyDescent="0.2">
      <c r="B3247" s="158"/>
      <c r="F3247" s="159"/>
    </row>
    <row r="3248" spans="2:6" ht="15" x14ac:dyDescent="0.2">
      <c r="B3248" s="158"/>
      <c r="F3248" s="159"/>
    </row>
    <row r="3249" spans="2:6" ht="15" x14ac:dyDescent="0.2">
      <c r="B3249" s="158"/>
      <c r="F3249" s="159"/>
    </row>
    <row r="3250" spans="2:6" ht="15" x14ac:dyDescent="0.2">
      <c r="B3250" s="158"/>
      <c r="F3250" s="159"/>
    </row>
    <row r="3251" spans="2:6" ht="15" x14ac:dyDescent="0.2">
      <c r="B3251" s="158"/>
      <c r="F3251" s="159"/>
    </row>
    <row r="3252" spans="2:6" ht="15" x14ac:dyDescent="0.2">
      <c r="B3252" s="158"/>
      <c r="F3252" s="159"/>
    </row>
    <row r="3253" spans="2:6" ht="15" x14ac:dyDescent="0.2">
      <c r="B3253" s="158"/>
      <c r="F3253" s="159"/>
    </row>
    <row r="3254" spans="2:6" ht="15" x14ac:dyDescent="0.2">
      <c r="B3254" s="158"/>
      <c r="F3254" s="159"/>
    </row>
    <row r="3255" spans="2:6" ht="15" x14ac:dyDescent="0.2">
      <c r="B3255" s="158"/>
      <c r="F3255" s="159"/>
    </row>
    <row r="3256" spans="2:6" ht="15" x14ac:dyDescent="0.2">
      <c r="B3256" s="158"/>
      <c r="F3256" s="159"/>
    </row>
    <row r="3257" spans="2:6" ht="15" x14ac:dyDescent="0.2">
      <c r="B3257" s="158"/>
      <c r="F3257" s="159"/>
    </row>
    <row r="3258" spans="2:6" ht="15" x14ac:dyDescent="0.2">
      <c r="B3258" s="158"/>
      <c r="F3258" s="159"/>
    </row>
    <row r="3259" spans="2:6" ht="15" x14ac:dyDescent="0.2">
      <c r="B3259" s="158"/>
      <c r="F3259" s="159"/>
    </row>
    <row r="3260" spans="2:6" ht="15" x14ac:dyDescent="0.2">
      <c r="B3260" s="158"/>
      <c r="F3260" s="159"/>
    </row>
    <row r="3261" spans="2:6" ht="15" x14ac:dyDescent="0.2">
      <c r="B3261" s="158"/>
      <c r="F3261" s="159"/>
    </row>
    <row r="3262" spans="2:6" ht="15" x14ac:dyDescent="0.2">
      <c r="B3262" s="158"/>
      <c r="F3262" s="159"/>
    </row>
    <row r="3263" spans="2:6" ht="15" x14ac:dyDescent="0.2">
      <c r="B3263" s="158"/>
      <c r="F3263" s="159"/>
    </row>
    <row r="3264" spans="2:6" ht="15" x14ac:dyDescent="0.2">
      <c r="B3264" s="158"/>
      <c r="F3264" s="159"/>
    </row>
    <row r="3265" spans="2:6" ht="15" x14ac:dyDescent="0.2">
      <c r="B3265" s="158"/>
      <c r="F3265" s="159"/>
    </row>
    <row r="3266" spans="2:6" ht="15" x14ac:dyDescent="0.2">
      <c r="B3266" s="158"/>
      <c r="F3266" s="159"/>
    </row>
    <row r="3267" spans="2:6" ht="15" x14ac:dyDescent="0.2">
      <c r="B3267" s="158"/>
      <c r="F3267" s="159"/>
    </row>
    <row r="3268" spans="2:6" ht="15" x14ac:dyDescent="0.2">
      <c r="B3268" s="158"/>
      <c r="F3268" s="159"/>
    </row>
    <row r="3269" spans="2:6" ht="15" x14ac:dyDescent="0.2">
      <c r="B3269" s="158"/>
      <c r="F3269" s="159"/>
    </row>
    <row r="3270" spans="2:6" ht="15" x14ac:dyDescent="0.2">
      <c r="B3270" s="158"/>
      <c r="F3270" s="159"/>
    </row>
    <row r="3271" spans="2:6" ht="15" x14ac:dyDescent="0.2">
      <c r="B3271" s="158"/>
      <c r="F3271" s="159"/>
    </row>
    <row r="3272" spans="2:6" ht="15" x14ac:dyDescent="0.2">
      <c r="B3272" s="158"/>
      <c r="F3272" s="159"/>
    </row>
    <row r="3273" spans="2:6" ht="15" x14ac:dyDescent="0.2">
      <c r="B3273" s="158"/>
      <c r="F3273" s="159"/>
    </row>
    <row r="3274" spans="2:6" ht="15" x14ac:dyDescent="0.2">
      <c r="B3274" s="158"/>
      <c r="F3274" s="159"/>
    </row>
    <row r="3275" spans="2:6" ht="15" x14ac:dyDescent="0.2">
      <c r="B3275" s="158"/>
      <c r="F3275" s="159"/>
    </row>
    <row r="3276" spans="2:6" ht="15" x14ac:dyDescent="0.2">
      <c r="B3276" s="158"/>
      <c r="F3276" s="159"/>
    </row>
    <row r="3277" spans="2:6" ht="15" x14ac:dyDescent="0.2">
      <c r="B3277" s="158"/>
      <c r="F3277" s="159"/>
    </row>
    <row r="3278" spans="2:6" ht="15" x14ac:dyDescent="0.2">
      <c r="B3278" s="158"/>
      <c r="F3278" s="159"/>
    </row>
    <row r="3279" spans="2:6" ht="15" x14ac:dyDescent="0.2">
      <c r="B3279" s="158"/>
      <c r="F3279" s="159"/>
    </row>
    <row r="3280" spans="2:6" ht="15" x14ac:dyDescent="0.2">
      <c r="B3280" s="158"/>
      <c r="F3280" s="159"/>
    </row>
    <row r="3281" spans="2:7" ht="15" x14ac:dyDescent="0.2">
      <c r="B3281" s="158"/>
      <c r="F3281" s="159"/>
    </row>
    <row r="3282" spans="2:7" ht="15" x14ac:dyDescent="0.2">
      <c r="B3282" s="158"/>
      <c r="F3282" s="159"/>
    </row>
    <row r="3283" spans="2:7" ht="15" x14ac:dyDescent="0.2">
      <c r="B3283" s="158"/>
      <c r="F3283" s="159"/>
    </row>
    <row r="3284" spans="2:7" ht="15" x14ac:dyDescent="0.2">
      <c r="B3284" s="158"/>
      <c r="F3284" s="159"/>
    </row>
    <row r="3285" spans="2:7" ht="15" x14ac:dyDescent="0.2">
      <c r="B3285" s="158"/>
      <c r="F3285" s="159"/>
    </row>
    <row r="3286" spans="2:7" ht="15" x14ac:dyDescent="0.2">
      <c r="B3286" s="158"/>
      <c r="F3286" s="159"/>
    </row>
    <row r="3287" spans="2:7" ht="15" x14ac:dyDescent="0.2">
      <c r="B3287" s="158"/>
      <c r="F3287" s="159"/>
    </row>
    <row r="3288" spans="2:7" ht="15" x14ac:dyDescent="0.2">
      <c r="B3288" s="158"/>
      <c r="F3288" s="159"/>
    </row>
    <row r="3289" spans="2:7" ht="15" x14ac:dyDescent="0.2">
      <c r="B3289" s="158"/>
      <c r="F3289" s="159"/>
    </row>
    <row r="3290" spans="2:7" ht="15" x14ac:dyDescent="0.2">
      <c r="B3290" s="158"/>
      <c r="F3290" s="159"/>
    </row>
    <row r="3291" spans="2:7" ht="15" x14ac:dyDescent="0.2">
      <c r="B3291" s="158"/>
      <c r="F3291" s="159"/>
    </row>
    <row r="3292" spans="2:7" ht="15" x14ac:dyDescent="0.2">
      <c r="B3292" s="158"/>
      <c r="F3292" s="159"/>
    </row>
    <row r="3293" spans="2:7" ht="15" x14ac:dyDescent="0.2">
      <c r="B3293" s="158"/>
      <c r="F3293" s="159"/>
    </row>
    <row r="3294" spans="2:7" ht="15" x14ac:dyDescent="0.2">
      <c r="B3294" s="158"/>
      <c r="F3294" s="159"/>
    </row>
    <row r="3295" spans="2:7" ht="15" x14ac:dyDescent="0.2">
      <c r="B3295" s="158"/>
      <c r="F3295" s="159"/>
    </row>
    <row r="3296" spans="2:7" ht="15" x14ac:dyDescent="0.2">
      <c r="B3296" s="158"/>
      <c r="F3296" s="159">
        <v>43035.546527777777</v>
      </c>
      <c r="G3296" s="60">
        <v>5750.07</v>
      </c>
    </row>
    <row r="3297" spans="2:2" ht="15" x14ac:dyDescent="0.2">
      <c r="B3297" s="158"/>
    </row>
    <row r="3298" spans="2:2" ht="15" x14ac:dyDescent="0.2">
      <c r="B3298" s="158"/>
    </row>
    <row r="3299" spans="2:2" ht="15" x14ac:dyDescent="0.2">
      <c r="B3299" s="158"/>
    </row>
    <row r="3300" spans="2:2" ht="15" x14ac:dyDescent="0.2">
      <c r="B3300" s="158"/>
    </row>
    <row r="3301" spans="2:2" ht="15" x14ac:dyDescent="0.2">
      <c r="B3301" s="158"/>
    </row>
    <row r="3302" spans="2:2" ht="15" x14ac:dyDescent="0.2">
      <c r="B3302" s="158"/>
    </row>
    <row r="3303" spans="2:2" ht="15" x14ac:dyDescent="0.2">
      <c r="B3303" s="158"/>
    </row>
    <row r="3304" spans="2:2" ht="15" x14ac:dyDescent="0.2">
      <c r="B3304" s="158"/>
    </row>
    <row r="3305" spans="2:2" ht="15" x14ac:dyDescent="0.2">
      <c r="B3305" s="158"/>
    </row>
    <row r="3306" spans="2:2" ht="15" x14ac:dyDescent="0.2">
      <c r="B3306" s="158"/>
    </row>
    <row r="3307" spans="2:2" ht="15" x14ac:dyDescent="0.2">
      <c r="B3307" s="158"/>
    </row>
    <row r="3308" spans="2:2" ht="15" x14ac:dyDescent="0.2">
      <c r="B3308" s="158"/>
    </row>
    <row r="3309" spans="2:2" ht="15" x14ac:dyDescent="0.2">
      <c r="B3309" s="158"/>
    </row>
    <row r="3310" spans="2:2" ht="15" x14ac:dyDescent="0.2">
      <c r="B3310" s="158"/>
    </row>
    <row r="3311" spans="2:2" ht="15" x14ac:dyDescent="0.2">
      <c r="B3311" s="158"/>
    </row>
    <row r="3312" spans="2:2" ht="15" x14ac:dyDescent="0.2">
      <c r="B3312" s="158"/>
    </row>
    <row r="3313" spans="2:2" ht="15" x14ac:dyDescent="0.2">
      <c r="B3313" s="158"/>
    </row>
    <row r="3314" spans="2:2" ht="15" x14ac:dyDescent="0.2">
      <c r="B3314" s="158"/>
    </row>
    <row r="3315" spans="2:2" ht="15" x14ac:dyDescent="0.2">
      <c r="B3315" s="158"/>
    </row>
    <row r="3316" spans="2:2" ht="15" x14ac:dyDescent="0.2">
      <c r="B3316" s="158"/>
    </row>
    <row r="3317" spans="2:2" ht="15" x14ac:dyDescent="0.2">
      <c r="B3317" s="158"/>
    </row>
    <row r="3318" spans="2:2" ht="15" x14ac:dyDescent="0.2">
      <c r="B3318" s="158"/>
    </row>
    <row r="3319" spans="2:2" ht="15" x14ac:dyDescent="0.2">
      <c r="B3319" s="158"/>
    </row>
    <row r="3320" spans="2:2" ht="15" x14ac:dyDescent="0.2">
      <c r="B3320" s="158"/>
    </row>
    <row r="3321" spans="2:2" ht="15" x14ac:dyDescent="0.2">
      <c r="B3321" s="158"/>
    </row>
    <row r="3322" spans="2:2" ht="15" x14ac:dyDescent="0.2">
      <c r="B3322" s="158"/>
    </row>
    <row r="3323" spans="2:2" ht="15" x14ac:dyDescent="0.2">
      <c r="B3323" s="158"/>
    </row>
    <row r="3324" spans="2:2" ht="15" x14ac:dyDescent="0.2">
      <c r="B3324" s="158"/>
    </row>
    <row r="3325" spans="2:2" ht="15" x14ac:dyDescent="0.2">
      <c r="B3325" s="158"/>
    </row>
    <row r="3326" spans="2:2" ht="15" x14ac:dyDescent="0.2">
      <c r="B3326" s="158"/>
    </row>
    <row r="3327" spans="2:2" ht="15" x14ac:dyDescent="0.2">
      <c r="B3327" s="158"/>
    </row>
    <row r="3328" spans="2:2" ht="15" x14ac:dyDescent="0.2">
      <c r="B3328" s="158"/>
    </row>
    <row r="3329" spans="2:2" ht="15" x14ac:dyDescent="0.2">
      <c r="B3329" s="158"/>
    </row>
    <row r="3330" spans="2:2" ht="15" x14ac:dyDescent="0.2">
      <c r="B3330" s="158"/>
    </row>
    <row r="3331" spans="2:2" ht="15" x14ac:dyDescent="0.2">
      <c r="B3331" s="158"/>
    </row>
    <row r="3332" spans="2:2" ht="15" x14ac:dyDescent="0.2">
      <c r="B3332" s="158"/>
    </row>
    <row r="3333" spans="2:2" ht="15" x14ac:dyDescent="0.2">
      <c r="B3333" s="158"/>
    </row>
    <row r="3334" spans="2:2" ht="15" x14ac:dyDescent="0.2">
      <c r="B3334" s="158"/>
    </row>
    <row r="3335" spans="2:2" ht="15" x14ac:dyDescent="0.2">
      <c r="B3335" s="158"/>
    </row>
    <row r="3336" spans="2:2" ht="15" x14ac:dyDescent="0.2">
      <c r="B3336" s="158"/>
    </row>
    <row r="3337" spans="2:2" ht="15" x14ac:dyDescent="0.2">
      <c r="B3337" s="158"/>
    </row>
    <row r="3338" spans="2:2" ht="15" x14ac:dyDescent="0.2">
      <c r="B3338" s="158"/>
    </row>
    <row r="3339" spans="2:2" ht="15" x14ac:dyDescent="0.2">
      <c r="B3339" s="158"/>
    </row>
    <row r="3340" spans="2:2" ht="15" x14ac:dyDescent="0.2">
      <c r="B3340" s="158"/>
    </row>
    <row r="3341" spans="2:2" ht="15" x14ac:dyDescent="0.2">
      <c r="B3341" s="158"/>
    </row>
    <row r="3342" spans="2:2" ht="15" x14ac:dyDescent="0.2">
      <c r="B3342" s="158"/>
    </row>
    <row r="3343" spans="2:2" ht="15" x14ac:dyDescent="0.2">
      <c r="B3343" s="158"/>
    </row>
    <row r="3344" spans="2:2" ht="15" x14ac:dyDescent="0.2">
      <c r="B3344" s="158"/>
    </row>
    <row r="3345" spans="2:2" ht="15" x14ac:dyDescent="0.2">
      <c r="B3345" s="158"/>
    </row>
    <row r="3346" spans="2:2" ht="15" x14ac:dyDescent="0.2">
      <c r="B3346" s="158"/>
    </row>
    <row r="3347" spans="2:2" ht="15" x14ac:dyDescent="0.2">
      <c r="B3347" s="158"/>
    </row>
    <row r="3348" spans="2:2" ht="15" x14ac:dyDescent="0.2">
      <c r="B3348" s="158"/>
    </row>
    <row r="3349" spans="2:2" ht="15" x14ac:dyDescent="0.2">
      <c r="B3349" s="158"/>
    </row>
    <row r="3350" spans="2:2" ht="15" x14ac:dyDescent="0.2">
      <c r="B3350" s="158"/>
    </row>
    <row r="3351" spans="2:2" ht="15" x14ac:dyDescent="0.2">
      <c r="B3351" s="158"/>
    </row>
    <row r="3352" spans="2:2" ht="15" x14ac:dyDescent="0.2">
      <c r="B3352" s="158"/>
    </row>
    <row r="3353" spans="2:2" ht="15" x14ac:dyDescent="0.2">
      <c r="B3353" s="158"/>
    </row>
    <row r="3354" spans="2:2" ht="15" x14ac:dyDescent="0.2">
      <c r="B3354" s="158"/>
    </row>
    <row r="3355" spans="2:2" ht="15" x14ac:dyDescent="0.2">
      <c r="B3355" s="158"/>
    </row>
    <row r="3356" spans="2:2" ht="15" x14ac:dyDescent="0.2">
      <c r="B3356" s="158"/>
    </row>
    <row r="3357" spans="2:2" ht="15" x14ac:dyDescent="0.2">
      <c r="B3357" s="158"/>
    </row>
    <row r="3358" spans="2:2" ht="15" x14ac:dyDescent="0.2">
      <c r="B3358" s="158"/>
    </row>
    <row r="3359" spans="2:2" ht="15" x14ac:dyDescent="0.2">
      <c r="B3359" s="158"/>
    </row>
    <row r="3360" spans="2:2" ht="15" x14ac:dyDescent="0.2">
      <c r="B3360" s="158"/>
    </row>
    <row r="3361" spans="2:2" ht="15" x14ac:dyDescent="0.2">
      <c r="B3361" s="158"/>
    </row>
    <row r="3362" spans="2:2" ht="15" x14ac:dyDescent="0.2">
      <c r="B3362" s="158"/>
    </row>
    <row r="3363" spans="2:2" ht="15" x14ac:dyDescent="0.2">
      <c r="B3363" s="158"/>
    </row>
    <row r="3364" spans="2:2" ht="15" x14ac:dyDescent="0.2">
      <c r="B3364" s="158"/>
    </row>
    <row r="3365" spans="2:2" ht="15" x14ac:dyDescent="0.2">
      <c r="B3365" s="158"/>
    </row>
    <row r="3366" spans="2:2" ht="15" x14ac:dyDescent="0.2">
      <c r="B3366" s="158"/>
    </row>
    <row r="3367" spans="2:2" ht="15" x14ac:dyDescent="0.2">
      <c r="B3367" s="158"/>
    </row>
    <row r="3368" spans="2:2" ht="15" x14ac:dyDescent="0.2">
      <c r="B3368" s="158"/>
    </row>
    <row r="3369" spans="2:2" ht="15" x14ac:dyDescent="0.2">
      <c r="B3369" s="158"/>
    </row>
    <row r="3370" spans="2:2" ht="15" x14ac:dyDescent="0.2">
      <c r="B3370" s="158"/>
    </row>
    <row r="3371" spans="2:2" ht="15" x14ac:dyDescent="0.2">
      <c r="B3371" s="158"/>
    </row>
    <row r="3372" spans="2:2" ht="15" x14ac:dyDescent="0.2">
      <c r="B3372" s="158"/>
    </row>
    <row r="3373" spans="2:2" ht="15" x14ac:dyDescent="0.2">
      <c r="B3373" s="158"/>
    </row>
    <row r="3374" spans="2:2" ht="15" x14ac:dyDescent="0.2">
      <c r="B3374" s="158"/>
    </row>
    <row r="3375" spans="2:2" ht="15" x14ac:dyDescent="0.2">
      <c r="B3375" s="158"/>
    </row>
    <row r="3376" spans="2:2" ht="15" x14ac:dyDescent="0.2">
      <c r="B3376" s="158"/>
    </row>
    <row r="3377" spans="2:2" ht="15" x14ac:dyDescent="0.2">
      <c r="B3377" s="158"/>
    </row>
    <row r="3378" spans="2:2" ht="15" x14ac:dyDescent="0.2">
      <c r="B3378" s="158"/>
    </row>
    <row r="3379" spans="2:2" ht="15" x14ac:dyDescent="0.2">
      <c r="B3379" s="158"/>
    </row>
    <row r="3380" spans="2:2" ht="15" x14ac:dyDescent="0.2">
      <c r="B3380" s="158"/>
    </row>
    <row r="3381" spans="2:2" ht="15" x14ac:dyDescent="0.2">
      <c r="B3381" s="158"/>
    </row>
    <row r="3382" spans="2:2" ht="15" x14ac:dyDescent="0.2">
      <c r="B3382" s="158"/>
    </row>
    <row r="3383" spans="2:2" ht="15" x14ac:dyDescent="0.2">
      <c r="B3383" s="158"/>
    </row>
    <row r="3384" spans="2:2" ht="15" x14ac:dyDescent="0.2">
      <c r="B3384" s="158"/>
    </row>
    <row r="3385" spans="2:2" ht="15" x14ac:dyDescent="0.2">
      <c r="B3385" s="158"/>
    </row>
    <row r="3386" spans="2:2" ht="15" x14ac:dyDescent="0.2">
      <c r="B3386" s="158"/>
    </row>
    <row r="3387" spans="2:2" ht="15" x14ac:dyDescent="0.2">
      <c r="B3387" s="158"/>
    </row>
    <row r="3388" spans="2:2" ht="15" x14ac:dyDescent="0.2">
      <c r="B3388" s="158"/>
    </row>
    <row r="3389" spans="2:2" ht="15" x14ac:dyDescent="0.2">
      <c r="B3389" s="158"/>
    </row>
    <row r="3390" spans="2:2" ht="15" x14ac:dyDescent="0.2">
      <c r="B3390" s="158"/>
    </row>
    <row r="3391" spans="2:2" ht="15" x14ac:dyDescent="0.2">
      <c r="B3391" s="158"/>
    </row>
    <row r="3392" spans="2:2" ht="15" x14ac:dyDescent="0.2">
      <c r="B3392" s="158"/>
    </row>
    <row r="3393" spans="2:2" ht="15" x14ac:dyDescent="0.2">
      <c r="B3393" s="158"/>
    </row>
    <row r="3394" spans="2:2" ht="15" x14ac:dyDescent="0.2">
      <c r="B3394" s="158"/>
    </row>
    <row r="3395" spans="2:2" ht="15" x14ac:dyDescent="0.2">
      <c r="B3395" s="158"/>
    </row>
    <row r="3396" spans="2:2" ht="15" x14ac:dyDescent="0.2">
      <c r="B3396" s="158"/>
    </row>
    <row r="3397" spans="2:2" ht="15" x14ac:dyDescent="0.2">
      <c r="B3397" s="158"/>
    </row>
    <row r="3398" spans="2:2" ht="15" x14ac:dyDescent="0.2">
      <c r="B3398" s="158"/>
    </row>
    <row r="3399" spans="2:2" ht="15" x14ac:dyDescent="0.2">
      <c r="B3399" s="158"/>
    </row>
    <row r="3400" spans="2:2" ht="15" x14ac:dyDescent="0.2">
      <c r="B3400" s="158"/>
    </row>
    <row r="3401" spans="2:2" ht="15" x14ac:dyDescent="0.2">
      <c r="B3401" s="158"/>
    </row>
    <row r="3402" spans="2:2" ht="15" x14ac:dyDescent="0.2">
      <c r="B3402" s="158"/>
    </row>
    <row r="3403" spans="2:2" ht="15" x14ac:dyDescent="0.2">
      <c r="B3403" s="158"/>
    </row>
    <row r="3404" spans="2:2" ht="15" x14ac:dyDescent="0.2">
      <c r="B3404" s="158"/>
    </row>
    <row r="3405" spans="2:2" ht="15" x14ac:dyDescent="0.2">
      <c r="B3405" s="158"/>
    </row>
    <row r="3406" spans="2:2" ht="15" x14ac:dyDescent="0.2">
      <c r="B3406" s="158"/>
    </row>
    <row r="3407" spans="2:2" ht="15" x14ac:dyDescent="0.2">
      <c r="B3407" s="158"/>
    </row>
    <row r="3408" spans="2:2" ht="15" x14ac:dyDescent="0.2">
      <c r="B3408" s="158"/>
    </row>
    <row r="3409" spans="2:2" ht="15" x14ac:dyDescent="0.2">
      <c r="B3409" s="158"/>
    </row>
    <row r="3410" spans="2:2" ht="15" x14ac:dyDescent="0.2">
      <c r="B3410" s="158"/>
    </row>
    <row r="3411" spans="2:2" ht="15" x14ac:dyDescent="0.2">
      <c r="B3411" s="158"/>
    </row>
    <row r="3412" spans="2:2" ht="15" x14ac:dyDescent="0.2">
      <c r="B3412" s="158"/>
    </row>
    <row r="3413" spans="2:2" ht="15" x14ac:dyDescent="0.2">
      <c r="B3413" s="158"/>
    </row>
    <row r="3414" spans="2:2" ht="15" x14ac:dyDescent="0.2">
      <c r="B3414" s="158"/>
    </row>
    <row r="3415" spans="2:2" ht="15" x14ac:dyDescent="0.2">
      <c r="B3415" s="158"/>
    </row>
    <row r="3416" spans="2:2" ht="15" x14ac:dyDescent="0.2">
      <c r="B3416" s="158"/>
    </row>
    <row r="3417" spans="2:2" ht="15" x14ac:dyDescent="0.2">
      <c r="B3417" s="158"/>
    </row>
    <row r="3418" spans="2:2" ht="15" x14ac:dyDescent="0.2">
      <c r="B3418" s="158"/>
    </row>
    <row r="3419" spans="2:2" ht="15" x14ac:dyDescent="0.2">
      <c r="B3419" s="158"/>
    </row>
    <row r="3420" spans="2:2" ht="15" x14ac:dyDescent="0.2">
      <c r="B3420" s="158"/>
    </row>
    <row r="3421" spans="2:2" ht="15" x14ac:dyDescent="0.2">
      <c r="B3421" s="158"/>
    </row>
    <row r="3422" spans="2:2" ht="15" x14ac:dyDescent="0.2">
      <c r="B3422" s="158"/>
    </row>
    <row r="3423" spans="2:2" ht="15" x14ac:dyDescent="0.2">
      <c r="B3423" s="158"/>
    </row>
    <row r="3424" spans="2:2" ht="15" x14ac:dyDescent="0.2">
      <c r="B3424" s="158"/>
    </row>
    <row r="3425" spans="2:2" ht="15" x14ac:dyDescent="0.2">
      <c r="B3425" s="158"/>
    </row>
    <row r="3426" spans="2:2" ht="15" x14ac:dyDescent="0.2">
      <c r="B3426" s="158"/>
    </row>
    <row r="3427" spans="2:2" ht="15" x14ac:dyDescent="0.2">
      <c r="B3427" s="158"/>
    </row>
    <row r="3428" spans="2:2" ht="15" x14ac:dyDescent="0.2">
      <c r="B3428" s="158"/>
    </row>
    <row r="3429" spans="2:2" ht="15" x14ac:dyDescent="0.2">
      <c r="B3429" s="158"/>
    </row>
    <row r="3430" spans="2:2" ht="15" x14ac:dyDescent="0.2">
      <c r="B3430" s="158"/>
    </row>
    <row r="3431" spans="2:2" ht="15" x14ac:dyDescent="0.2">
      <c r="B3431" s="158"/>
    </row>
    <row r="3432" spans="2:2" ht="15" x14ac:dyDescent="0.2">
      <c r="B3432" s="158"/>
    </row>
    <row r="3433" spans="2:2" ht="15" x14ac:dyDescent="0.2">
      <c r="B3433" s="158"/>
    </row>
    <row r="3434" spans="2:2" ht="15" x14ac:dyDescent="0.2">
      <c r="B3434" s="158"/>
    </row>
    <row r="3435" spans="2:2" ht="15" x14ac:dyDescent="0.2">
      <c r="B3435" s="158"/>
    </row>
    <row r="3436" spans="2:2" ht="15" x14ac:dyDescent="0.2">
      <c r="B3436" s="158"/>
    </row>
    <row r="3437" spans="2:2" ht="15" x14ac:dyDescent="0.2">
      <c r="B3437" s="158"/>
    </row>
    <row r="3438" spans="2:2" ht="15" x14ac:dyDescent="0.2">
      <c r="B3438" s="158"/>
    </row>
    <row r="3439" spans="2:2" ht="15" x14ac:dyDescent="0.2">
      <c r="B3439" s="158"/>
    </row>
    <row r="3440" spans="2:2" ht="15" x14ac:dyDescent="0.2">
      <c r="B3440" s="158"/>
    </row>
    <row r="3441" spans="2:2" ht="15" x14ac:dyDescent="0.2">
      <c r="B3441" s="158"/>
    </row>
    <row r="3442" spans="2:2" ht="15" x14ac:dyDescent="0.2">
      <c r="B3442" s="158"/>
    </row>
    <row r="3443" spans="2:2" ht="15" x14ac:dyDescent="0.2">
      <c r="B3443" s="158"/>
    </row>
    <row r="3444" spans="2:2" ht="15" x14ac:dyDescent="0.2">
      <c r="B3444" s="158"/>
    </row>
    <row r="3445" spans="2:2" ht="15" x14ac:dyDescent="0.2">
      <c r="B3445" s="158"/>
    </row>
    <row r="3446" spans="2:2" ht="15" x14ac:dyDescent="0.2">
      <c r="B3446" s="158"/>
    </row>
    <row r="3447" spans="2:2" ht="15" x14ac:dyDescent="0.2">
      <c r="B3447" s="158"/>
    </row>
    <row r="3448" spans="2:2" ht="15" x14ac:dyDescent="0.2">
      <c r="B3448" s="158"/>
    </row>
    <row r="3449" spans="2:2" ht="15" x14ac:dyDescent="0.2">
      <c r="B3449" s="158"/>
    </row>
    <row r="3450" spans="2:2" ht="15" x14ac:dyDescent="0.2">
      <c r="B3450" s="158"/>
    </row>
    <row r="3451" spans="2:2" ht="15" x14ac:dyDescent="0.2">
      <c r="B3451" s="158"/>
    </row>
    <row r="3452" spans="2:2" ht="15" x14ac:dyDescent="0.2">
      <c r="B3452" s="158"/>
    </row>
    <row r="3453" spans="2:2" ht="15" x14ac:dyDescent="0.2">
      <c r="B3453" s="158"/>
    </row>
    <row r="3454" spans="2:2" ht="15" x14ac:dyDescent="0.2">
      <c r="B3454" s="158"/>
    </row>
    <row r="3455" spans="2:2" ht="15" x14ac:dyDescent="0.2">
      <c r="B3455" s="158"/>
    </row>
    <row r="3456" spans="2:2" ht="15" x14ac:dyDescent="0.2">
      <c r="B3456" s="158"/>
    </row>
    <row r="3457" spans="2:2" ht="15" x14ac:dyDescent="0.2">
      <c r="B3457" s="158"/>
    </row>
    <row r="3458" spans="2:2" ht="15" x14ac:dyDescent="0.2">
      <c r="B3458" s="158"/>
    </row>
    <row r="3459" spans="2:2" ht="15" x14ac:dyDescent="0.2">
      <c r="B3459" s="158"/>
    </row>
    <row r="3460" spans="2:2" ht="15" x14ac:dyDescent="0.2">
      <c r="B3460" s="158"/>
    </row>
    <row r="3461" spans="2:2" ht="15" x14ac:dyDescent="0.2">
      <c r="B3461" s="158"/>
    </row>
    <row r="3462" spans="2:2" ht="15" x14ac:dyDescent="0.2">
      <c r="B3462" s="158"/>
    </row>
    <row r="3463" spans="2:2" ht="15" x14ac:dyDescent="0.2">
      <c r="B3463" s="158"/>
    </row>
    <row r="3464" spans="2:2" ht="15" x14ac:dyDescent="0.2">
      <c r="B3464" s="158"/>
    </row>
    <row r="3465" spans="2:2" ht="15" x14ac:dyDescent="0.2">
      <c r="B3465" s="158"/>
    </row>
    <row r="3466" spans="2:2" ht="15" x14ac:dyDescent="0.2">
      <c r="B3466" s="158"/>
    </row>
    <row r="3467" spans="2:2" ht="15" x14ac:dyDescent="0.2">
      <c r="B3467" s="158"/>
    </row>
    <row r="3468" spans="2:2" ht="15" x14ac:dyDescent="0.2">
      <c r="B3468" s="158"/>
    </row>
    <row r="3469" spans="2:2" ht="15" x14ac:dyDescent="0.2">
      <c r="B3469" s="158"/>
    </row>
    <row r="3470" spans="2:2" ht="15" x14ac:dyDescent="0.2">
      <c r="B3470" s="158"/>
    </row>
    <row r="3471" spans="2:2" ht="15" x14ac:dyDescent="0.2">
      <c r="B3471" s="158"/>
    </row>
    <row r="3472" spans="2:2" ht="15" x14ac:dyDescent="0.2">
      <c r="B3472" s="158"/>
    </row>
    <row r="3473" spans="2:2" ht="15" x14ac:dyDescent="0.2">
      <c r="B3473" s="158"/>
    </row>
    <row r="3474" spans="2:2" ht="15" x14ac:dyDescent="0.2">
      <c r="B3474" s="158"/>
    </row>
    <row r="3475" spans="2:2" ht="15" x14ac:dyDescent="0.2">
      <c r="B3475" s="158"/>
    </row>
    <row r="3476" spans="2:2" ht="15" x14ac:dyDescent="0.2">
      <c r="B3476" s="158"/>
    </row>
    <row r="3477" spans="2:2" ht="15" x14ac:dyDescent="0.2">
      <c r="B3477" s="158"/>
    </row>
    <row r="3478" spans="2:2" ht="15" x14ac:dyDescent="0.2">
      <c r="B3478" s="158"/>
    </row>
    <row r="3479" spans="2:2" ht="15" x14ac:dyDescent="0.2">
      <c r="B3479" s="158"/>
    </row>
    <row r="3480" spans="2:2" ht="15" x14ac:dyDescent="0.2">
      <c r="B3480" s="158"/>
    </row>
    <row r="3481" spans="2:2" ht="15" x14ac:dyDescent="0.2">
      <c r="B3481" s="158"/>
    </row>
    <row r="3482" spans="2:2" ht="15" x14ac:dyDescent="0.2">
      <c r="B3482" s="158"/>
    </row>
    <row r="3483" spans="2:2" ht="15" x14ac:dyDescent="0.2">
      <c r="B3483" s="158"/>
    </row>
    <row r="3484" spans="2:2" ht="15" x14ac:dyDescent="0.2">
      <c r="B3484" s="158"/>
    </row>
    <row r="3485" spans="2:2" ht="15" x14ac:dyDescent="0.2">
      <c r="B3485" s="158"/>
    </row>
    <row r="3486" spans="2:2" ht="15" x14ac:dyDescent="0.2">
      <c r="B3486" s="158"/>
    </row>
    <row r="3487" spans="2:2" ht="15" x14ac:dyDescent="0.2">
      <c r="B3487" s="158"/>
    </row>
    <row r="3488" spans="2:2" ht="15" x14ac:dyDescent="0.2">
      <c r="B3488" s="158"/>
    </row>
    <row r="3489" spans="2:2" ht="15" x14ac:dyDescent="0.2">
      <c r="B3489" s="158"/>
    </row>
    <row r="3490" spans="2:2" ht="15" x14ac:dyDescent="0.2">
      <c r="B3490" s="158"/>
    </row>
    <row r="3491" spans="2:2" ht="15" x14ac:dyDescent="0.2">
      <c r="B3491" s="158"/>
    </row>
    <row r="3492" spans="2:2" ht="15" x14ac:dyDescent="0.2">
      <c r="B3492" s="158"/>
    </row>
    <row r="3493" spans="2:2" ht="15" x14ac:dyDescent="0.2">
      <c r="B3493" s="158"/>
    </row>
    <row r="3494" spans="2:2" ht="15" x14ac:dyDescent="0.2">
      <c r="B3494" s="158"/>
    </row>
    <row r="3495" spans="2:2" ht="15" x14ac:dyDescent="0.2">
      <c r="B3495" s="158"/>
    </row>
    <row r="3496" spans="2:2" ht="15" x14ac:dyDescent="0.2">
      <c r="B3496" s="158"/>
    </row>
    <row r="3497" spans="2:2" ht="15" x14ac:dyDescent="0.2">
      <c r="B3497" s="158"/>
    </row>
    <row r="3498" spans="2:2" ht="15" x14ac:dyDescent="0.2">
      <c r="B3498" s="158"/>
    </row>
    <row r="3499" spans="2:2" ht="15" x14ac:dyDescent="0.2">
      <c r="B3499" s="158"/>
    </row>
    <row r="3500" spans="2:2" ht="15" x14ac:dyDescent="0.2">
      <c r="B3500" s="158"/>
    </row>
    <row r="3501" spans="2:2" ht="15" x14ac:dyDescent="0.2">
      <c r="B3501" s="158"/>
    </row>
    <row r="3502" spans="2:2" ht="15" x14ac:dyDescent="0.2">
      <c r="B3502" s="158"/>
    </row>
    <row r="3503" spans="2:2" ht="15" x14ac:dyDescent="0.2">
      <c r="B3503" s="158"/>
    </row>
    <row r="3504" spans="2:2" ht="15" x14ac:dyDescent="0.2">
      <c r="B3504" s="158"/>
    </row>
    <row r="3505" spans="2:2" ht="15" x14ac:dyDescent="0.2">
      <c r="B3505" s="158"/>
    </row>
    <row r="3506" spans="2:2" ht="15" x14ac:dyDescent="0.2">
      <c r="B3506" s="158"/>
    </row>
    <row r="3507" spans="2:2" ht="15" x14ac:dyDescent="0.2">
      <c r="B3507" s="158"/>
    </row>
    <row r="3508" spans="2:2" ht="15" x14ac:dyDescent="0.2">
      <c r="B3508" s="158"/>
    </row>
    <row r="3509" spans="2:2" ht="15" x14ac:dyDescent="0.2">
      <c r="B3509" s="158"/>
    </row>
    <row r="3510" spans="2:2" ht="15" x14ac:dyDescent="0.2">
      <c r="B3510" s="158"/>
    </row>
    <row r="3511" spans="2:2" ht="15" x14ac:dyDescent="0.2">
      <c r="B3511" s="158"/>
    </row>
    <row r="3512" spans="2:2" ht="15" x14ac:dyDescent="0.2">
      <c r="B3512" s="158"/>
    </row>
    <row r="3513" spans="2:2" ht="15" x14ac:dyDescent="0.2">
      <c r="B3513" s="158"/>
    </row>
    <row r="3514" spans="2:2" ht="15" x14ac:dyDescent="0.2">
      <c r="B3514" s="158"/>
    </row>
    <row r="3515" spans="2:2" ht="15" x14ac:dyDescent="0.2">
      <c r="B3515" s="158"/>
    </row>
    <row r="3516" spans="2:2" ht="15" x14ac:dyDescent="0.2">
      <c r="B3516" s="158"/>
    </row>
    <row r="3517" spans="2:2" ht="15" x14ac:dyDescent="0.2">
      <c r="B3517" s="158"/>
    </row>
    <row r="3518" spans="2:2" ht="15" x14ac:dyDescent="0.2">
      <c r="B3518" s="158"/>
    </row>
    <row r="3519" spans="2:2" ht="15" x14ac:dyDescent="0.2">
      <c r="B3519" s="158"/>
    </row>
    <row r="3520" spans="2:2" ht="15" x14ac:dyDescent="0.2">
      <c r="B3520" s="158"/>
    </row>
    <row r="3521" spans="2:2" ht="15" x14ac:dyDescent="0.2">
      <c r="B3521" s="158"/>
    </row>
    <row r="3522" spans="2:2" ht="15" x14ac:dyDescent="0.2">
      <c r="B3522" s="158"/>
    </row>
    <row r="3523" spans="2:2" ht="15" x14ac:dyDescent="0.2">
      <c r="B3523" s="158"/>
    </row>
    <row r="3524" spans="2:2" ht="15" x14ac:dyDescent="0.2">
      <c r="B3524" s="158"/>
    </row>
    <row r="3525" spans="2:2" ht="15" x14ac:dyDescent="0.2">
      <c r="B3525" s="158"/>
    </row>
    <row r="3526" spans="2:2" ht="15" x14ac:dyDescent="0.2">
      <c r="B3526" s="158"/>
    </row>
    <row r="3527" spans="2:2" ht="15" x14ac:dyDescent="0.2">
      <c r="B3527" s="158"/>
    </row>
    <row r="3528" spans="2:2" ht="15" x14ac:dyDescent="0.2">
      <c r="B3528" s="158"/>
    </row>
    <row r="3529" spans="2:2" ht="15" x14ac:dyDescent="0.2">
      <c r="B3529" s="158"/>
    </row>
    <row r="3530" spans="2:2" ht="15" x14ac:dyDescent="0.2">
      <c r="B3530" s="158"/>
    </row>
    <row r="3531" spans="2:2" ht="15" x14ac:dyDescent="0.2">
      <c r="B3531" s="158"/>
    </row>
    <row r="3532" spans="2:2" ht="15" x14ac:dyDescent="0.2">
      <c r="B3532" s="158"/>
    </row>
    <row r="3533" spans="2:2" ht="15" x14ac:dyDescent="0.2">
      <c r="B3533" s="158"/>
    </row>
    <row r="3534" spans="2:2" ht="15" x14ac:dyDescent="0.2">
      <c r="B3534" s="158"/>
    </row>
    <row r="3535" spans="2:2" ht="15" x14ac:dyDescent="0.2">
      <c r="B3535" s="158"/>
    </row>
    <row r="3536" spans="2:2" ht="15" x14ac:dyDescent="0.2">
      <c r="B3536" s="158"/>
    </row>
    <row r="3537" spans="2:2" ht="15" x14ac:dyDescent="0.2">
      <c r="B3537" s="158"/>
    </row>
    <row r="3538" spans="2:2" ht="15" x14ac:dyDescent="0.2">
      <c r="B3538" s="158"/>
    </row>
    <row r="3539" spans="2:2" ht="15" x14ac:dyDescent="0.2">
      <c r="B3539" s="158"/>
    </row>
    <row r="3540" spans="2:2" ht="15" x14ac:dyDescent="0.2">
      <c r="B3540" s="158"/>
    </row>
    <row r="3541" spans="2:2" ht="15" x14ac:dyDescent="0.2">
      <c r="B3541" s="158"/>
    </row>
    <row r="3542" spans="2:2" ht="15" x14ac:dyDescent="0.2">
      <c r="B3542" s="158"/>
    </row>
    <row r="3543" spans="2:2" ht="15" x14ac:dyDescent="0.2">
      <c r="B3543" s="158"/>
    </row>
    <row r="3544" spans="2:2" ht="15" x14ac:dyDescent="0.2">
      <c r="B3544" s="158"/>
    </row>
    <row r="3545" spans="2:2" ht="15" x14ac:dyDescent="0.2">
      <c r="B3545" s="158"/>
    </row>
    <row r="3546" spans="2:2" ht="15" x14ac:dyDescent="0.2">
      <c r="B3546" s="158"/>
    </row>
    <row r="3547" spans="2:2" ht="15" x14ac:dyDescent="0.2">
      <c r="B3547" s="158"/>
    </row>
    <row r="3548" spans="2:2" ht="15" x14ac:dyDescent="0.2">
      <c r="B3548" s="158"/>
    </row>
    <row r="3549" spans="2:2" ht="15" x14ac:dyDescent="0.2">
      <c r="B3549" s="158"/>
    </row>
    <row r="3550" spans="2:2" ht="15" x14ac:dyDescent="0.2">
      <c r="B3550" s="158"/>
    </row>
    <row r="3551" spans="2:2" ht="15" x14ac:dyDescent="0.2">
      <c r="B3551" s="158"/>
    </row>
    <row r="3552" spans="2:2" ht="15" x14ac:dyDescent="0.2">
      <c r="B3552" s="158"/>
    </row>
    <row r="3553" spans="2:2" ht="15" x14ac:dyDescent="0.2">
      <c r="B3553" s="158"/>
    </row>
    <row r="3554" spans="2:2" ht="15" x14ac:dyDescent="0.2">
      <c r="B3554" s="158"/>
    </row>
    <row r="3555" spans="2:2" ht="15" x14ac:dyDescent="0.2">
      <c r="B3555" s="158"/>
    </row>
    <row r="3556" spans="2:2" ht="15" x14ac:dyDescent="0.2">
      <c r="B3556" s="158"/>
    </row>
    <row r="3557" spans="2:2" ht="15" x14ac:dyDescent="0.2">
      <c r="B3557" s="158"/>
    </row>
    <row r="3558" spans="2:2" ht="15" x14ac:dyDescent="0.2">
      <c r="B3558" s="158"/>
    </row>
    <row r="3559" spans="2:2" ht="15" x14ac:dyDescent="0.2">
      <c r="B3559" s="158"/>
    </row>
    <row r="3560" spans="2:2" ht="15" x14ac:dyDescent="0.2">
      <c r="B3560" s="158"/>
    </row>
    <row r="3561" spans="2:2" ht="15" x14ac:dyDescent="0.2">
      <c r="B3561" s="158"/>
    </row>
    <row r="3562" spans="2:2" ht="15" x14ac:dyDescent="0.2">
      <c r="B3562" s="158"/>
    </row>
    <row r="3563" spans="2:2" ht="15" x14ac:dyDescent="0.2">
      <c r="B3563" s="158"/>
    </row>
    <row r="3564" spans="2:2" ht="15" x14ac:dyDescent="0.2">
      <c r="B3564" s="158"/>
    </row>
    <row r="3565" spans="2:2" ht="15" x14ac:dyDescent="0.2">
      <c r="B3565" s="158"/>
    </row>
    <row r="3566" spans="2:2" ht="15" x14ac:dyDescent="0.2">
      <c r="B3566" s="158"/>
    </row>
    <row r="3567" spans="2:2" ht="15" x14ac:dyDescent="0.2">
      <c r="B3567" s="158"/>
    </row>
    <row r="3568" spans="2:2" ht="15" x14ac:dyDescent="0.2">
      <c r="B3568" s="158"/>
    </row>
    <row r="3569" spans="2:2" ht="15" x14ac:dyDescent="0.2">
      <c r="B3569" s="158"/>
    </row>
    <row r="3570" spans="2:2" ht="15" x14ac:dyDescent="0.2">
      <c r="B3570" s="158"/>
    </row>
    <row r="3571" spans="2:2" ht="15" x14ac:dyDescent="0.2">
      <c r="B3571" s="158"/>
    </row>
    <row r="3572" spans="2:2" ht="15" x14ac:dyDescent="0.2">
      <c r="B3572" s="158"/>
    </row>
    <row r="3573" spans="2:2" ht="15" x14ac:dyDescent="0.2">
      <c r="B3573" s="158"/>
    </row>
    <row r="3574" spans="2:2" ht="15" x14ac:dyDescent="0.2">
      <c r="B3574" s="158"/>
    </row>
    <row r="3575" spans="2:2" ht="15" x14ac:dyDescent="0.2">
      <c r="B3575" s="158"/>
    </row>
    <row r="3576" spans="2:2" ht="15" x14ac:dyDescent="0.2">
      <c r="B3576" s="158"/>
    </row>
    <row r="3577" spans="2:2" ht="15" x14ac:dyDescent="0.2">
      <c r="B3577" s="158"/>
    </row>
    <row r="3578" spans="2:2" ht="15" x14ac:dyDescent="0.2">
      <c r="B3578" s="158"/>
    </row>
    <row r="3579" spans="2:2" ht="15" x14ac:dyDescent="0.2">
      <c r="B3579" s="158"/>
    </row>
    <row r="3580" spans="2:2" ht="15" x14ac:dyDescent="0.2">
      <c r="B3580" s="158"/>
    </row>
    <row r="3581" spans="2:2" ht="15" x14ac:dyDescent="0.2">
      <c r="B3581" s="158"/>
    </row>
    <row r="3582" spans="2:2" ht="15" x14ac:dyDescent="0.2">
      <c r="B3582" s="158"/>
    </row>
    <row r="3583" spans="2:2" ht="15" x14ac:dyDescent="0.2">
      <c r="B3583" s="158"/>
    </row>
    <row r="3584" spans="2:2" ht="15" x14ac:dyDescent="0.2">
      <c r="B3584" s="158"/>
    </row>
    <row r="3585" spans="2:2" ht="15" x14ac:dyDescent="0.2">
      <c r="B3585" s="158"/>
    </row>
    <row r="3586" spans="2:2" ht="15" x14ac:dyDescent="0.2">
      <c r="B3586" s="158"/>
    </row>
    <row r="3587" spans="2:2" ht="15" x14ac:dyDescent="0.2">
      <c r="B3587" s="158"/>
    </row>
    <row r="3588" spans="2:2" ht="15" x14ac:dyDescent="0.2">
      <c r="B3588" s="158"/>
    </row>
    <row r="3589" spans="2:2" ht="15" x14ac:dyDescent="0.2">
      <c r="B3589" s="158"/>
    </row>
    <row r="3590" spans="2:2" ht="15" x14ac:dyDescent="0.2">
      <c r="B3590" s="158"/>
    </row>
    <row r="3591" spans="2:2" ht="15" x14ac:dyDescent="0.2">
      <c r="B3591" s="158"/>
    </row>
    <row r="3592" spans="2:2" ht="15" x14ac:dyDescent="0.2">
      <c r="B3592" s="158"/>
    </row>
    <row r="3593" spans="2:2" ht="15" x14ac:dyDescent="0.2">
      <c r="B3593" s="158"/>
    </row>
    <row r="3594" spans="2:2" ht="15" x14ac:dyDescent="0.2">
      <c r="B3594" s="158"/>
    </row>
    <row r="3595" spans="2:2" ht="15" x14ac:dyDescent="0.2">
      <c r="B3595" s="158"/>
    </row>
    <row r="3596" spans="2:2" ht="15" x14ac:dyDescent="0.2">
      <c r="B3596" s="158"/>
    </row>
    <row r="3597" spans="2:2" ht="15" x14ac:dyDescent="0.2">
      <c r="B3597" s="158"/>
    </row>
    <row r="3598" spans="2:2" ht="15" x14ac:dyDescent="0.2">
      <c r="B3598" s="158"/>
    </row>
    <row r="3599" spans="2:2" ht="15" x14ac:dyDescent="0.2">
      <c r="B3599" s="158"/>
    </row>
    <row r="3600" spans="2:2" ht="15" x14ac:dyDescent="0.2">
      <c r="B3600" s="158"/>
    </row>
    <row r="3601" spans="2:2" ht="15" x14ac:dyDescent="0.2">
      <c r="B3601" s="158"/>
    </row>
    <row r="3602" spans="2:2" ht="15" x14ac:dyDescent="0.2">
      <c r="B3602" s="158"/>
    </row>
    <row r="3603" spans="2:2" ht="15" x14ac:dyDescent="0.2">
      <c r="B3603" s="158"/>
    </row>
    <row r="3604" spans="2:2" ht="15" x14ac:dyDescent="0.2">
      <c r="B3604" s="158"/>
    </row>
    <row r="3605" spans="2:2" ht="15" x14ac:dyDescent="0.2">
      <c r="B3605" s="158"/>
    </row>
    <row r="3606" spans="2:2" ht="15" x14ac:dyDescent="0.2">
      <c r="B3606" s="158"/>
    </row>
    <row r="3607" spans="2:2" ht="15" x14ac:dyDescent="0.2">
      <c r="B3607" s="158"/>
    </row>
    <row r="3608" spans="2:2" ht="15" x14ac:dyDescent="0.2">
      <c r="B3608" s="158"/>
    </row>
    <row r="3609" spans="2:2" ht="15" x14ac:dyDescent="0.2">
      <c r="B3609" s="158"/>
    </row>
    <row r="3610" spans="2:2" ht="15" x14ac:dyDescent="0.2">
      <c r="B3610" s="158"/>
    </row>
    <row r="3611" spans="2:2" ht="15" x14ac:dyDescent="0.2">
      <c r="B3611" s="158"/>
    </row>
    <row r="3612" spans="2:2" ht="15" x14ac:dyDescent="0.2">
      <c r="B3612" s="158"/>
    </row>
    <row r="3613" spans="2:2" ht="15" x14ac:dyDescent="0.2">
      <c r="B3613" s="158"/>
    </row>
    <row r="3614" spans="2:2" ht="15" x14ac:dyDescent="0.2">
      <c r="B3614" s="158"/>
    </row>
    <row r="3615" spans="2:2" ht="15" x14ac:dyDescent="0.2">
      <c r="B3615" s="158"/>
    </row>
    <row r="3616" spans="2:2" ht="15" x14ac:dyDescent="0.2">
      <c r="B3616" s="158"/>
    </row>
    <row r="3617" spans="2:2" ht="15" x14ac:dyDescent="0.2">
      <c r="B3617" s="158"/>
    </row>
    <row r="3618" spans="2:2" ht="15" x14ac:dyDescent="0.2">
      <c r="B3618" s="158"/>
    </row>
    <row r="3619" spans="2:2" ht="15" x14ac:dyDescent="0.2">
      <c r="B3619" s="158"/>
    </row>
    <row r="3620" spans="2:2" ht="15" x14ac:dyDescent="0.2">
      <c r="B3620" s="158"/>
    </row>
    <row r="3621" spans="2:2" ht="15" x14ac:dyDescent="0.2">
      <c r="B3621" s="158"/>
    </row>
    <row r="3622" spans="2:2" ht="15" x14ac:dyDescent="0.2">
      <c r="B3622" s="158"/>
    </row>
    <row r="3623" spans="2:2" ht="15" x14ac:dyDescent="0.2">
      <c r="B3623" s="158"/>
    </row>
    <row r="3624" spans="2:2" ht="15" x14ac:dyDescent="0.2">
      <c r="B3624" s="158"/>
    </row>
    <row r="3625" spans="2:2" ht="15" x14ac:dyDescent="0.2">
      <c r="B3625" s="158"/>
    </row>
    <row r="3626" spans="2:2" ht="15" x14ac:dyDescent="0.2">
      <c r="B3626" s="158"/>
    </row>
    <row r="3627" spans="2:2" ht="15" x14ac:dyDescent="0.2">
      <c r="B3627" s="158"/>
    </row>
    <row r="3628" spans="2:2" ht="15" x14ac:dyDescent="0.2">
      <c r="B3628" s="158"/>
    </row>
    <row r="3629" spans="2:2" ht="15" x14ac:dyDescent="0.2">
      <c r="B3629" s="158"/>
    </row>
    <row r="3630" spans="2:2" ht="15" x14ac:dyDescent="0.2">
      <c r="B3630" s="158"/>
    </row>
    <row r="3631" spans="2:2" ht="15" x14ac:dyDescent="0.2">
      <c r="B3631" s="158"/>
    </row>
    <row r="3632" spans="2:2" ht="15" x14ac:dyDescent="0.2">
      <c r="B3632" s="158"/>
    </row>
    <row r="3633" spans="2:2" ht="15" x14ac:dyDescent="0.2">
      <c r="B3633" s="158"/>
    </row>
    <row r="3634" spans="2:2" ht="15" x14ac:dyDescent="0.2">
      <c r="B3634" s="158"/>
    </row>
    <row r="3635" spans="2:2" ht="15" x14ac:dyDescent="0.2">
      <c r="B3635" s="158"/>
    </row>
    <row r="3636" spans="2:2" ht="15" x14ac:dyDescent="0.2">
      <c r="B3636" s="158"/>
    </row>
    <row r="3637" spans="2:2" ht="15" x14ac:dyDescent="0.2">
      <c r="B3637" s="158"/>
    </row>
    <row r="3638" spans="2:2" ht="15" x14ac:dyDescent="0.2">
      <c r="B3638" s="158"/>
    </row>
    <row r="3639" spans="2:2" ht="15" x14ac:dyDescent="0.2">
      <c r="B3639" s="158"/>
    </row>
    <row r="3640" spans="2:2" ht="15" x14ac:dyDescent="0.2">
      <c r="B3640" s="158"/>
    </row>
    <row r="3641" spans="2:2" ht="15" x14ac:dyDescent="0.2">
      <c r="B3641" s="158"/>
    </row>
    <row r="3642" spans="2:2" ht="15" x14ac:dyDescent="0.2">
      <c r="B3642" s="158"/>
    </row>
    <row r="3643" spans="2:2" ht="15" x14ac:dyDescent="0.2">
      <c r="B3643" s="158"/>
    </row>
    <row r="3644" spans="2:2" ht="15" x14ac:dyDescent="0.2">
      <c r="B3644" s="158"/>
    </row>
    <row r="3645" spans="2:2" ht="15" x14ac:dyDescent="0.2">
      <c r="B3645" s="158"/>
    </row>
    <row r="3646" spans="2:2" ht="15" x14ac:dyDescent="0.2">
      <c r="B3646" s="158"/>
    </row>
    <row r="3647" spans="2:2" ht="15" x14ac:dyDescent="0.2">
      <c r="B3647" s="158"/>
    </row>
    <row r="3648" spans="2:2" ht="15" x14ac:dyDescent="0.2">
      <c r="B3648" s="158"/>
    </row>
    <row r="3649" spans="2:2" ht="15" x14ac:dyDescent="0.2">
      <c r="B3649" s="158"/>
    </row>
    <row r="3650" spans="2:2" ht="15" x14ac:dyDescent="0.2">
      <c r="B3650" s="158"/>
    </row>
    <row r="3651" spans="2:2" ht="15" x14ac:dyDescent="0.2">
      <c r="B3651" s="158"/>
    </row>
    <row r="3652" spans="2:2" ht="15" x14ac:dyDescent="0.2">
      <c r="B3652" s="158"/>
    </row>
    <row r="3653" spans="2:2" ht="15" x14ac:dyDescent="0.2">
      <c r="B3653" s="158"/>
    </row>
    <row r="3654" spans="2:2" ht="15" x14ac:dyDescent="0.2">
      <c r="B3654" s="158"/>
    </row>
    <row r="3655" spans="2:2" ht="15" x14ac:dyDescent="0.2">
      <c r="B3655" s="158"/>
    </row>
    <row r="3656" spans="2:2" ht="15" x14ac:dyDescent="0.2">
      <c r="B3656" s="158"/>
    </row>
    <row r="3657" spans="2:2" ht="15" x14ac:dyDescent="0.2">
      <c r="B3657" s="158"/>
    </row>
    <row r="3658" spans="2:2" ht="15" x14ac:dyDescent="0.2">
      <c r="B3658" s="158"/>
    </row>
    <row r="3659" spans="2:2" ht="15" x14ac:dyDescent="0.2">
      <c r="B3659" s="158"/>
    </row>
    <row r="3660" spans="2:2" ht="15" x14ac:dyDescent="0.2">
      <c r="B3660" s="158"/>
    </row>
    <row r="3661" spans="2:2" ht="15" x14ac:dyDescent="0.2">
      <c r="B3661" s="158"/>
    </row>
    <row r="3662" spans="2:2" ht="15" x14ac:dyDescent="0.2">
      <c r="B3662" s="158"/>
    </row>
    <row r="3663" spans="2:2" ht="15" x14ac:dyDescent="0.2">
      <c r="B3663" s="158"/>
    </row>
    <row r="3664" spans="2:2" ht="15" x14ac:dyDescent="0.2">
      <c r="B3664" s="158"/>
    </row>
    <row r="3665" spans="2:2" ht="15" x14ac:dyDescent="0.2">
      <c r="B3665" s="158"/>
    </row>
    <row r="3666" spans="2:2" ht="15" x14ac:dyDescent="0.2">
      <c r="B3666" s="158"/>
    </row>
    <row r="3667" spans="2:2" ht="15" x14ac:dyDescent="0.2">
      <c r="B3667" s="158"/>
    </row>
    <row r="3668" spans="2:2" ht="15" x14ac:dyDescent="0.2">
      <c r="B3668" s="158"/>
    </row>
    <row r="3669" spans="2:2" ht="15" x14ac:dyDescent="0.2">
      <c r="B3669" s="158"/>
    </row>
    <row r="3670" spans="2:2" ht="15" x14ac:dyDescent="0.2">
      <c r="B3670" s="158"/>
    </row>
    <row r="3671" spans="2:2" ht="15" x14ac:dyDescent="0.2">
      <c r="B3671" s="158"/>
    </row>
    <row r="3672" spans="2:2" ht="15" x14ac:dyDescent="0.2">
      <c r="B3672" s="158"/>
    </row>
    <row r="3673" spans="2:2" ht="15" x14ac:dyDescent="0.2">
      <c r="B3673" s="158"/>
    </row>
    <row r="3674" spans="2:2" ht="15" x14ac:dyDescent="0.2">
      <c r="B3674" s="158"/>
    </row>
    <row r="3675" spans="2:2" ht="15" x14ac:dyDescent="0.2">
      <c r="B3675" s="158"/>
    </row>
    <row r="3676" spans="2:2" ht="15" x14ac:dyDescent="0.2">
      <c r="B3676" s="158"/>
    </row>
    <row r="3677" spans="2:2" ht="15" x14ac:dyDescent="0.2">
      <c r="B3677" s="158"/>
    </row>
    <row r="3678" spans="2:2" ht="15" x14ac:dyDescent="0.2">
      <c r="B3678" s="158"/>
    </row>
    <row r="3679" spans="2:2" ht="15" x14ac:dyDescent="0.2">
      <c r="B3679" s="158"/>
    </row>
    <row r="3680" spans="2:2" ht="15" x14ac:dyDescent="0.2">
      <c r="B3680" s="158"/>
    </row>
    <row r="3681" spans="2:2" ht="15" x14ac:dyDescent="0.2">
      <c r="B3681" s="158"/>
    </row>
    <row r="3682" spans="2:2" ht="15" x14ac:dyDescent="0.2">
      <c r="B3682" s="158"/>
    </row>
    <row r="3683" spans="2:2" ht="15" x14ac:dyDescent="0.2">
      <c r="B3683" s="158"/>
    </row>
    <row r="3684" spans="2:2" ht="15" x14ac:dyDescent="0.2">
      <c r="B3684" s="158"/>
    </row>
    <row r="3685" spans="2:2" ht="15" x14ac:dyDescent="0.2">
      <c r="B3685" s="158"/>
    </row>
    <row r="3686" spans="2:2" ht="15" x14ac:dyDescent="0.2">
      <c r="B3686" s="158"/>
    </row>
    <row r="3687" spans="2:2" ht="15" x14ac:dyDescent="0.2">
      <c r="B3687" s="158"/>
    </row>
    <row r="3688" spans="2:2" ht="15" x14ac:dyDescent="0.2">
      <c r="B3688" s="158"/>
    </row>
    <row r="3689" spans="2:2" ht="15" x14ac:dyDescent="0.2">
      <c r="B3689" s="158"/>
    </row>
    <row r="3690" spans="2:2" ht="15" x14ac:dyDescent="0.2">
      <c r="B3690" s="158"/>
    </row>
    <row r="3691" spans="2:2" ht="15" x14ac:dyDescent="0.2">
      <c r="B3691" s="158"/>
    </row>
    <row r="3692" spans="2:2" ht="15" x14ac:dyDescent="0.2">
      <c r="B3692" s="158"/>
    </row>
    <row r="3693" spans="2:2" ht="15" x14ac:dyDescent="0.2">
      <c r="B3693" s="158"/>
    </row>
    <row r="3694" spans="2:2" ht="15" x14ac:dyDescent="0.2">
      <c r="B3694" s="158"/>
    </row>
    <row r="3695" spans="2:2" ht="15" x14ac:dyDescent="0.2">
      <c r="B3695" s="158"/>
    </row>
    <row r="3696" spans="2:2" ht="15" x14ac:dyDescent="0.2">
      <c r="B3696" s="158"/>
    </row>
    <row r="3697" spans="2:2" ht="15" x14ac:dyDescent="0.2">
      <c r="B3697" s="158"/>
    </row>
    <row r="3698" spans="2:2" ht="15" x14ac:dyDescent="0.2">
      <c r="B3698" s="158"/>
    </row>
    <row r="3699" spans="2:2" ht="15" x14ac:dyDescent="0.2">
      <c r="B3699" s="158"/>
    </row>
    <row r="3700" spans="2:2" ht="15" x14ac:dyDescent="0.2">
      <c r="B3700" s="158"/>
    </row>
    <row r="3701" spans="2:2" ht="15" x14ac:dyDescent="0.2">
      <c r="B3701" s="158"/>
    </row>
    <row r="3702" spans="2:2" ht="15" x14ac:dyDescent="0.2">
      <c r="B3702" s="158"/>
    </row>
    <row r="3703" spans="2:2" ht="15" x14ac:dyDescent="0.2">
      <c r="B3703" s="158"/>
    </row>
    <row r="3704" spans="2:2" ht="15" x14ac:dyDescent="0.2">
      <c r="B3704" s="158"/>
    </row>
    <row r="3705" spans="2:2" ht="15" x14ac:dyDescent="0.2">
      <c r="B3705" s="158"/>
    </row>
    <row r="3706" spans="2:2" ht="15" x14ac:dyDescent="0.2">
      <c r="B3706" s="158"/>
    </row>
    <row r="3707" spans="2:2" ht="15" x14ac:dyDescent="0.2">
      <c r="B3707" s="158"/>
    </row>
    <row r="3708" spans="2:2" ht="15" x14ac:dyDescent="0.2">
      <c r="B3708" s="158"/>
    </row>
    <row r="3709" spans="2:2" ht="15" x14ac:dyDescent="0.2">
      <c r="B3709" s="158"/>
    </row>
    <row r="3710" spans="2:2" ht="15" x14ac:dyDescent="0.2">
      <c r="B3710" s="158"/>
    </row>
    <row r="3711" spans="2:2" ht="15" x14ac:dyDescent="0.2">
      <c r="B3711" s="158"/>
    </row>
    <row r="3712" spans="2:2" ht="15" x14ac:dyDescent="0.2">
      <c r="B3712" s="158"/>
    </row>
    <row r="3713" spans="2:2" ht="15" x14ac:dyDescent="0.2">
      <c r="B3713" s="158"/>
    </row>
    <row r="3714" spans="2:2" ht="15" x14ac:dyDescent="0.2">
      <c r="B3714" s="158"/>
    </row>
    <row r="3715" spans="2:2" ht="15" x14ac:dyDescent="0.2">
      <c r="B3715" s="158"/>
    </row>
    <row r="3716" spans="2:2" ht="15" x14ac:dyDescent="0.2">
      <c r="B3716" s="158"/>
    </row>
    <row r="3717" spans="2:2" ht="15" x14ac:dyDescent="0.2">
      <c r="B3717" s="158"/>
    </row>
    <row r="3718" spans="2:2" ht="15" x14ac:dyDescent="0.2">
      <c r="B3718" s="158"/>
    </row>
    <row r="3719" spans="2:2" ht="15" x14ac:dyDescent="0.2">
      <c r="B3719" s="158"/>
    </row>
    <row r="3720" spans="2:2" ht="15" x14ac:dyDescent="0.2">
      <c r="B3720" s="158"/>
    </row>
    <row r="3721" spans="2:2" ht="15" x14ac:dyDescent="0.2">
      <c r="B3721" s="158"/>
    </row>
    <row r="3722" spans="2:2" ht="15" x14ac:dyDescent="0.2">
      <c r="B3722" s="158"/>
    </row>
    <row r="3723" spans="2:2" ht="15" x14ac:dyDescent="0.2">
      <c r="B3723" s="158"/>
    </row>
    <row r="3724" spans="2:2" ht="15" x14ac:dyDescent="0.2">
      <c r="B3724" s="158"/>
    </row>
    <row r="3725" spans="2:2" ht="15" x14ac:dyDescent="0.2">
      <c r="B3725" s="158"/>
    </row>
    <row r="3726" spans="2:2" ht="15" x14ac:dyDescent="0.2">
      <c r="B3726" s="158"/>
    </row>
    <row r="3727" spans="2:2" ht="15" x14ac:dyDescent="0.2">
      <c r="B3727" s="158"/>
    </row>
    <row r="3728" spans="2:2" ht="15" x14ac:dyDescent="0.2">
      <c r="B3728" s="158"/>
    </row>
    <row r="3729" spans="2:2" ht="15" x14ac:dyDescent="0.2">
      <c r="B3729" s="158"/>
    </row>
    <row r="3730" spans="2:2" ht="15" x14ac:dyDescent="0.2">
      <c r="B3730" s="158"/>
    </row>
    <row r="3731" spans="2:2" ht="15" x14ac:dyDescent="0.2">
      <c r="B3731" s="158"/>
    </row>
    <row r="3732" spans="2:2" ht="15" x14ac:dyDescent="0.2">
      <c r="B3732" s="158"/>
    </row>
    <row r="3733" spans="2:2" ht="15" x14ac:dyDescent="0.2">
      <c r="B3733" s="158"/>
    </row>
    <row r="3734" spans="2:2" ht="15" x14ac:dyDescent="0.2">
      <c r="B3734" s="158"/>
    </row>
    <row r="3735" spans="2:2" ht="15" x14ac:dyDescent="0.2">
      <c r="B3735" s="158"/>
    </row>
    <row r="3736" spans="2:2" ht="15" x14ac:dyDescent="0.2">
      <c r="B3736" s="158"/>
    </row>
    <row r="3737" spans="2:2" ht="15" x14ac:dyDescent="0.2">
      <c r="B3737" s="158"/>
    </row>
    <row r="3738" spans="2:2" ht="15" x14ac:dyDescent="0.2">
      <c r="B3738" s="158"/>
    </row>
    <row r="3739" spans="2:2" ht="15" x14ac:dyDescent="0.2">
      <c r="B3739" s="158"/>
    </row>
    <row r="3740" spans="2:2" ht="15" x14ac:dyDescent="0.2">
      <c r="B3740" s="158"/>
    </row>
    <row r="3741" spans="2:2" ht="15" x14ac:dyDescent="0.2">
      <c r="B3741" s="158"/>
    </row>
    <row r="3742" spans="2:2" ht="15" x14ac:dyDescent="0.2">
      <c r="B3742" s="158"/>
    </row>
    <row r="3743" spans="2:2" ht="15" x14ac:dyDescent="0.2">
      <c r="B3743" s="158"/>
    </row>
    <row r="3744" spans="2:2" ht="15" x14ac:dyDescent="0.2">
      <c r="B3744" s="158"/>
    </row>
    <row r="3745" spans="2:2" ht="15" x14ac:dyDescent="0.2">
      <c r="B3745" s="158"/>
    </row>
    <row r="3746" spans="2:2" ht="15" x14ac:dyDescent="0.2">
      <c r="B3746" s="158"/>
    </row>
    <row r="3747" spans="2:2" ht="15" x14ac:dyDescent="0.2">
      <c r="B3747" s="158"/>
    </row>
    <row r="3748" spans="2:2" ht="15" x14ac:dyDescent="0.2">
      <c r="B3748" s="158"/>
    </row>
    <row r="3749" spans="2:2" ht="15" x14ac:dyDescent="0.2">
      <c r="B3749" s="158"/>
    </row>
    <row r="3750" spans="2:2" ht="15" x14ac:dyDescent="0.2">
      <c r="B3750" s="158"/>
    </row>
    <row r="3751" spans="2:2" ht="15" x14ac:dyDescent="0.2">
      <c r="B3751" s="158"/>
    </row>
    <row r="3752" spans="2:2" ht="15" x14ac:dyDescent="0.2">
      <c r="B3752" s="158"/>
    </row>
    <row r="3753" spans="2:2" ht="15" x14ac:dyDescent="0.2">
      <c r="B3753" s="158"/>
    </row>
    <row r="3754" spans="2:2" ht="15" x14ac:dyDescent="0.2">
      <c r="B3754" s="158"/>
    </row>
    <row r="3755" spans="2:2" ht="15" x14ac:dyDescent="0.2">
      <c r="B3755" s="158"/>
    </row>
    <row r="3756" spans="2:2" ht="15" x14ac:dyDescent="0.2">
      <c r="B3756" s="158"/>
    </row>
    <row r="3757" spans="2:2" ht="15" x14ac:dyDescent="0.2">
      <c r="B3757" s="158"/>
    </row>
    <row r="3758" spans="2:2" ht="15" x14ac:dyDescent="0.2">
      <c r="B3758" s="158"/>
    </row>
    <row r="3759" spans="2:2" ht="15" x14ac:dyDescent="0.2">
      <c r="B3759" s="158"/>
    </row>
    <row r="3760" spans="2:2" ht="15" x14ac:dyDescent="0.2">
      <c r="B3760" s="158"/>
    </row>
    <row r="3761" spans="2:2" ht="15" x14ac:dyDescent="0.2">
      <c r="B3761" s="158"/>
    </row>
    <row r="3762" spans="2:2" ht="15" x14ac:dyDescent="0.2">
      <c r="B3762" s="158"/>
    </row>
    <row r="3763" spans="2:2" ht="15" x14ac:dyDescent="0.2">
      <c r="B3763" s="158"/>
    </row>
    <row r="3764" spans="2:2" ht="15" x14ac:dyDescent="0.2">
      <c r="B3764" s="158"/>
    </row>
    <row r="3765" spans="2:2" ht="15" x14ac:dyDescent="0.2">
      <c r="B3765" s="158"/>
    </row>
    <row r="3766" spans="2:2" ht="15" x14ac:dyDescent="0.2">
      <c r="B3766" s="158"/>
    </row>
    <row r="3767" spans="2:2" ht="15" x14ac:dyDescent="0.2">
      <c r="B3767" s="158"/>
    </row>
    <row r="3768" spans="2:2" ht="15" x14ac:dyDescent="0.2">
      <c r="B3768" s="158"/>
    </row>
    <row r="3769" spans="2:2" ht="15" x14ac:dyDescent="0.2">
      <c r="B3769" s="158"/>
    </row>
    <row r="3770" spans="2:2" ht="15" x14ac:dyDescent="0.2">
      <c r="B3770" s="158"/>
    </row>
    <row r="3771" spans="2:2" ht="15" x14ac:dyDescent="0.2">
      <c r="B3771" s="158"/>
    </row>
    <row r="3772" spans="2:2" ht="15" x14ac:dyDescent="0.2">
      <c r="B3772" s="158"/>
    </row>
    <row r="3773" spans="2:2" ht="15" x14ac:dyDescent="0.2">
      <c r="B3773" s="158"/>
    </row>
    <row r="3774" spans="2:2" ht="15" x14ac:dyDescent="0.2">
      <c r="B3774" s="158"/>
    </row>
    <row r="3775" spans="2:2" ht="15" x14ac:dyDescent="0.2">
      <c r="B3775" s="158"/>
    </row>
    <row r="3776" spans="2:2" ht="15" x14ac:dyDescent="0.2">
      <c r="B3776" s="158"/>
    </row>
    <row r="3777" spans="2:2" ht="15" x14ac:dyDescent="0.2">
      <c r="B3777" s="158"/>
    </row>
    <row r="3778" spans="2:2" ht="15" x14ac:dyDescent="0.2">
      <c r="B3778" s="158"/>
    </row>
    <row r="3779" spans="2:2" ht="15" x14ac:dyDescent="0.2">
      <c r="B3779" s="158"/>
    </row>
    <row r="3780" spans="2:2" ht="15" x14ac:dyDescent="0.2">
      <c r="B3780" s="158"/>
    </row>
    <row r="3781" spans="2:2" ht="15" x14ac:dyDescent="0.2">
      <c r="B3781" s="158"/>
    </row>
    <row r="3782" spans="2:2" ht="15" x14ac:dyDescent="0.2">
      <c r="B3782" s="158"/>
    </row>
    <row r="3783" spans="2:2" ht="15" x14ac:dyDescent="0.2">
      <c r="B3783" s="158"/>
    </row>
    <row r="3784" spans="2:2" ht="15" x14ac:dyDescent="0.2">
      <c r="B3784" s="158"/>
    </row>
    <row r="3785" spans="2:2" ht="15" x14ac:dyDescent="0.2">
      <c r="B3785" s="158"/>
    </row>
    <row r="3786" spans="2:2" ht="15" x14ac:dyDescent="0.2">
      <c r="B3786" s="158"/>
    </row>
    <row r="3787" spans="2:2" ht="15" x14ac:dyDescent="0.2">
      <c r="B3787" s="158"/>
    </row>
    <row r="3788" spans="2:2" ht="15" x14ac:dyDescent="0.2">
      <c r="B3788" s="158"/>
    </row>
    <row r="3789" spans="2:2" ht="15" x14ac:dyDescent="0.2">
      <c r="B3789" s="158"/>
    </row>
    <row r="3790" spans="2:2" ht="15" x14ac:dyDescent="0.2">
      <c r="B3790" s="158"/>
    </row>
    <row r="3791" spans="2:2" ht="15" x14ac:dyDescent="0.2">
      <c r="B3791" s="158"/>
    </row>
    <row r="3792" spans="2:2" ht="15" x14ac:dyDescent="0.2">
      <c r="B3792" s="158"/>
    </row>
    <row r="3793" spans="2:2" ht="15" x14ac:dyDescent="0.2">
      <c r="B3793" s="158"/>
    </row>
    <row r="3794" spans="2:2" ht="15" x14ac:dyDescent="0.2">
      <c r="B3794" s="158"/>
    </row>
    <row r="3795" spans="2:2" ht="15" x14ac:dyDescent="0.2">
      <c r="B3795" s="158"/>
    </row>
    <row r="3796" spans="2:2" ht="15" x14ac:dyDescent="0.2">
      <c r="B3796" s="158"/>
    </row>
    <row r="3797" spans="2:2" ht="15" x14ac:dyDescent="0.2">
      <c r="B3797" s="158"/>
    </row>
    <row r="3798" spans="2:2" ht="15" x14ac:dyDescent="0.2">
      <c r="B3798" s="158"/>
    </row>
    <row r="3799" spans="2:2" ht="15" x14ac:dyDescent="0.2">
      <c r="B3799" s="158"/>
    </row>
    <row r="3800" spans="2:2" ht="15" x14ac:dyDescent="0.2">
      <c r="B3800" s="158"/>
    </row>
    <row r="3801" spans="2:2" ht="15" x14ac:dyDescent="0.2">
      <c r="B3801" s="158"/>
    </row>
    <row r="3802" spans="2:2" ht="15" x14ac:dyDescent="0.2">
      <c r="B3802" s="158"/>
    </row>
    <row r="3803" spans="2:2" ht="15" x14ac:dyDescent="0.2">
      <c r="B3803" s="158"/>
    </row>
    <row r="3804" spans="2:2" ht="15" x14ac:dyDescent="0.2">
      <c r="B3804" s="158"/>
    </row>
    <row r="3805" spans="2:2" ht="15" x14ac:dyDescent="0.2">
      <c r="B3805" s="158"/>
    </row>
    <row r="3806" spans="2:2" ht="15" x14ac:dyDescent="0.2">
      <c r="B3806" s="158"/>
    </row>
    <row r="3807" spans="2:2" ht="15" x14ac:dyDescent="0.2">
      <c r="B3807" s="158"/>
    </row>
    <row r="3808" spans="2:2" ht="15" x14ac:dyDescent="0.2">
      <c r="B3808" s="158"/>
    </row>
    <row r="3809" spans="2:2" ht="15" x14ac:dyDescent="0.2">
      <c r="B3809" s="158"/>
    </row>
    <row r="3810" spans="2:2" ht="15" x14ac:dyDescent="0.2">
      <c r="B3810" s="158"/>
    </row>
    <row r="3811" spans="2:2" ht="15" x14ac:dyDescent="0.2">
      <c r="B3811" s="158"/>
    </row>
    <row r="3812" spans="2:2" ht="15" x14ac:dyDescent="0.2">
      <c r="B3812" s="158"/>
    </row>
    <row r="3813" spans="2:2" ht="15" x14ac:dyDescent="0.2">
      <c r="B3813" s="158"/>
    </row>
    <row r="3814" spans="2:2" ht="15" x14ac:dyDescent="0.2">
      <c r="B3814" s="158"/>
    </row>
    <row r="3815" spans="2:2" ht="15" x14ac:dyDescent="0.2">
      <c r="B3815" s="158"/>
    </row>
    <row r="3816" spans="2:2" ht="15" x14ac:dyDescent="0.2">
      <c r="B3816" s="158"/>
    </row>
    <row r="3817" spans="2:2" ht="15" x14ac:dyDescent="0.2">
      <c r="B3817" s="158"/>
    </row>
    <row r="3818" spans="2:2" ht="15" x14ac:dyDescent="0.2">
      <c r="B3818" s="158"/>
    </row>
    <row r="3819" spans="2:2" ht="15" x14ac:dyDescent="0.2">
      <c r="B3819" s="158"/>
    </row>
    <row r="3820" spans="2:2" ht="15" x14ac:dyDescent="0.2">
      <c r="B3820" s="158"/>
    </row>
    <row r="3821" spans="2:2" ht="15" x14ac:dyDescent="0.2">
      <c r="B3821" s="158"/>
    </row>
    <row r="3822" spans="2:2" ht="15" x14ac:dyDescent="0.2">
      <c r="B3822" s="158"/>
    </row>
    <row r="3823" spans="2:2" ht="15" x14ac:dyDescent="0.2">
      <c r="B3823" s="158"/>
    </row>
    <row r="3824" spans="2:2" ht="15" x14ac:dyDescent="0.2">
      <c r="B3824" s="158"/>
    </row>
    <row r="3825" spans="2:2" ht="15" x14ac:dyDescent="0.2">
      <c r="B3825" s="158"/>
    </row>
    <row r="3826" spans="2:2" ht="15" x14ac:dyDescent="0.2">
      <c r="B3826" s="158"/>
    </row>
    <row r="3827" spans="2:2" ht="15" x14ac:dyDescent="0.2">
      <c r="B3827" s="158"/>
    </row>
    <row r="3828" spans="2:2" ht="15" x14ac:dyDescent="0.2">
      <c r="B3828" s="158"/>
    </row>
    <row r="3829" spans="2:2" ht="15" x14ac:dyDescent="0.2">
      <c r="B3829" s="158"/>
    </row>
    <row r="3830" spans="2:2" ht="15" x14ac:dyDescent="0.2">
      <c r="B3830" s="158"/>
    </row>
    <row r="3831" spans="2:2" ht="15" x14ac:dyDescent="0.2">
      <c r="B3831" s="158"/>
    </row>
    <row r="3832" spans="2:2" ht="15" x14ac:dyDescent="0.2">
      <c r="B3832" s="158"/>
    </row>
    <row r="3833" spans="2:2" ht="15" x14ac:dyDescent="0.2">
      <c r="B3833" s="158"/>
    </row>
    <row r="3834" spans="2:2" ht="15" x14ac:dyDescent="0.2">
      <c r="B3834" s="158"/>
    </row>
    <row r="3835" spans="2:2" ht="15" x14ac:dyDescent="0.2">
      <c r="B3835" s="158"/>
    </row>
    <row r="3836" spans="2:2" ht="15" x14ac:dyDescent="0.2">
      <c r="B3836" s="158"/>
    </row>
    <row r="3837" spans="2:2" ht="15" x14ac:dyDescent="0.2">
      <c r="B3837" s="158"/>
    </row>
    <row r="3838" spans="2:2" ht="15" x14ac:dyDescent="0.2">
      <c r="B3838" s="158"/>
    </row>
    <row r="3839" spans="2:2" ht="15" x14ac:dyDescent="0.2">
      <c r="B3839" s="158"/>
    </row>
    <row r="3840" spans="2:2" ht="15" x14ac:dyDescent="0.2">
      <c r="B3840" s="158"/>
    </row>
    <row r="3841" spans="2:2" ht="15" x14ac:dyDescent="0.2">
      <c r="B3841" s="158"/>
    </row>
    <row r="3842" spans="2:2" ht="15" x14ac:dyDescent="0.2">
      <c r="B3842" s="158"/>
    </row>
    <row r="3843" spans="2:2" ht="15" x14ac:dyDescent="0.2">
      <c r="B3843" s="158"/>
    </row>
    <row r="3844" spans="2:2" ht="15" x14ac:dyDescent="0.2">
      <c r="B3844" s="158"/>
    </row>
    <row r="3845" spans="2:2" ht="15" x14ac:dyDescent="0.2">
      <c r="B3845" s="158"/>
    </row>
    <row r="3846" spans="2:2" ht="15" x14ac:dyDescent="0.2">
      <c r="B3846" s="158"/>
    </row>
    <row r="3847" spans="2:2" ht="15" x14ac:dyDescent="0.2">
      <c r="B3847" s="158"/>
    </row>
    <row r="3848" spans="2:2" ht="15" x14ac:dyDescent="0.2">
      <c r="B3848" s="158"/>
    </row>
    <row r="3849" spans="2:2" ht="15" x14ac:dyDescent="0.2">
      <c r="B3849" s="158"/>
    </row>
    <row r="3850" spans="2:2" ht="15" x14ac:dyDescent="0.2">
      <c r="B3850" s="158"/>
    </row>
    <row r="3851" spans="2:2" ht="15" x14ac:dyDescent="0.2">
      <c r="B3851" s="158"/>
    </row>
    <row r="3852" spans="2:2" ht="15" x14ac:dyDescent="0.2">
      <c r="B3852" s="158"/>
    </row>
    <row r="3853" spans="2:2" ht="15" x14ac:dyDescent="0.2">
      <c r="B3853" s="158"/>
    </row>
    <row r="3854" spans="2:2" ht="15" x14ac:dyDescent="0.2">
      <c r="B3854" s="158"/>
    </row>
    <row r="3855" spans="2:2" ht="15" x14ac:dyDescent="0.2">
      <c r="B3855" s="158"/>
    </row>
    <row r="3856" spans="2:2" ht="15" x14ac:dyDescent="0.2">
      <c r="B3856" s="158"/>
    </row>
    <row r="3857" spans="2:2" ht="15" x14ac:dyDescent="0.2">
      <c r="B3857" s="158"/>
    </row>
    <row r="3858" spans="2:2" ht="15" x14ac:dyDescent="0.2">
      <c r="B3858" s="158"/>
    </row>
    <row r="3859" spans="2:2" ht="15" x14ac:dyDescent="0.2">
      <c r="B3859" s="158"/>
    </row>
    <row r="3860" spans="2:2" ht="15" x14ac:dyDescent="0.2">
      <c r="B3860" s="158"/>
    </row>
    <row r="3861" spans="2:2" ht="15" x14ac:dyDescent="0.2">
      <c r="B3861" s="158"/>
    </row>
    <row r="3862" spans="2:2" ht="15" x14ac:dyDescent="0.2">
      <c r="B3862" s="158"/>
    </row>
    <row r="3863" spans="2:2" ht="15" x14ac:dyDescent="0.2">
      <c r="B3863" s="158"/>
    </row>
    <row r="3864" spans="2:2" ht="15" x14ac:dyDescent="0.2">
      <c r="B3864" s="158"/>
    </row>
    <row r="3865" spans="2:2" ht="15" x14ac:dyDescent="0.2">
      <c r="B3865" s="158"/>
    </row>
    <row r="3866" spans="2:2" ht="15" x14ac:dyDescent="0.2">
      <c r="B3866" s="158"/>
    </row>
    <row r="3867" spans="2:2" ht="15" x14ac:dyDescent="0.2">
      <c r="B3867" s="158"/>
    </row>
    <row r="3868" spans="2:2" ht="15" x14ac:dyDescent="0.2">
      <c r="B3868" s="158"/>
    </row>
    <row r="3869" spans="2:2" ht="15" x14ac:dyDescent="0.2">
      <c r="B3869" s="158"/>
    </row>
    <row r="3870" spans="2:2" ht="15" x14ac:dyDescent="0.2">
      <c r="B3870" s="158"/>
    </row>
    <row r="3871" spans="2:2" ht="15" x14ac:dyDescent="0.2">
      <c r="B3871" s="158"/>
    </row>
    <row r="3872" spans="2:2" ht="15" x14ac:dyDescent="0.2">
      <c r="B3872" s="158"/>
    </row>
    <row r="3873" spans="2:2" ht="15" x14ac:dyDescent="0.2">
      <c r="B3873" s="158"/>
    </row>
    <row r="3874" spans="2:2" ht="15" x14ac:dyDescent="0.2">
      <c r="B3874" s="158"/>
    </row>
    <row r="3875" spans="2:2" ht="15" x14ac:dyDescent="0.2">
      <c r="B3875" s="158"/>
    </row>
    <row r="3876" spans="2:2" ht="15" x14ac:dyDescent="0.2">
      <c r="B3876" s="158"/>
    </row>
    <row r="3877" spans="2:2" ht="15" x14ac:dyDescent="0.2">
      <c r="B3877" s="158"/>
    </row>
    <row r="3878" spans="2:2" ht="15" x14ac:dyDescent="0.2">
      <c r="B3878" s="158"/>
    </row>
    <row r="3879" spans="2:2" ht="15" x14ac:dyDescent="0.2">
      <c r="B3879" s="158"/>
    </row>
    <row r="3880" spans="2:2" ht="15" x14ac:dyDescent="0.2">
      <c r="B3880" s="158"/>
    </row>
    <row r="3881" spans="2:2" ht="15" x14ac:dyDescent="0.2">
      <c r="B3881" s="158"/>
    </row>
    <row r="3882" spans="2:2" ht="15" x14ac:dyDescent="0.2">
      <c r="B3882" s="158"/>
    </row>
    <row r="3883" spans="2:2" ht="15" x14ac:dyDescent="0.2">
      <c r="B3883" s="158"/>
    </row>
    <row r="3884" spans="2:2" ht="15" x14ac:dyDescent="0.2">
      <c r="B3884" s="158"/>
    </row>
    <row r="3885" spans="2:2" ht="15" x14ac:dyDescent="0.2">
      <c r="B3885" s="158"/>
    </row>
    <row r="3886" spans="2:2" ht="15" x14ac:dyDescent="0.2">
      <c r="B3886" s="158"/>
    </row>
    <row r="3887" spans="2:2" ht="15" x14ac:dyDescent="0.2">
      <c r="B3887" s="158"/>
    </row>
    <row r="3888" spans="2:2" ht="15" x14ac:dyDescent="0.2">
      <c r="B3888" s="158"/>
    </row>
    <row r="3889" spans="2:2" ht="15" x14ac:dyDescent="0.2">
      <c r="B3889" s="158"/>
    </row>
    <row r="3890" spans="2:2" ht="15" x14ac:dyDescent="0.2">
      <c r="B3890" s="158"/>
    </row>
    <row r="3891" spans="2:2" ht="15" x14ac:dyDescent="0.2">
      <c r="B3891" s="158"/>
    </row>
    <row r="3892" spans="2:2" ht="15" x14ac:dyDescent="0.2">
      <c r="B3892" s="158"/>
    </row>
    <row r="3893" spans="2:2" ht="15" x14ac:dyDescent="0.2">
      <c r="B3893" s="158"/>
    </row>
    <row r="3894" spans="2:2" ht="15" x14ac:dyDescent="0.2">
      <c r="B3894" s="158"/>
    </row>
    <row r="3895" spans="2:2" ht="15" x14ac:dyDescent="0.2">
      <c r="B3895" s="158"/>
    </row>
    <row r="3896" spans="2:2" ht="15" x14ac:dyDescent="0.2">
      <c r="B3896" s="158"/>
    </row>
    <row r="3897" spans="2:2" ht="15" x14ac:dyDescent="0.2">
      <c r="B3897" s="158"/>
    </row>
    <row r="3898" spans="2:2" ht="15" x14ac:dyDescent="0.2">
      <c r="B3898" s="158"/>
    </row>
    <row r="3899" spans="2:2" ht="15" x14ac:dyDescent="0.2">
      <c r="B3899" s="158"/>
    </row>
    <row r="3900" spans="2:2" ht="15" x14ac:dyDescent="0.2">
      <c r="B3900" s="158"/>
    </row>
    <row r="3901" spans="2:2" ht="15" x14ac:dyDescent="0.2">
      <c r="B3901" s="158"/>
    </row>
    <row r="3902" spans="2:2" ht="15" x14ac:dyDescent="0.2">
      <c r="B3902" s="158"/>
    </row>
    <row r="3903" spans="2:2" ht="15" x14ac:dyDescent="0.2">
      <c r="B3903" s="158"/>
    </row>
    <row r="3904" spans="2:2" ht="15" x14ac:dyDescent="0.2">
      <c r="B3904" s="158"/>
    </row>
    <row r="3905" spans="2:2" ht="15" x14ac:dyDescent="0.2">
      <c r="B3905" s="158"/>
    </row>
    <row r="3906" spans="2:2" ht="15" x14ac:dyDescent="0.2">
      <c r="B3906" s="158"/>
    </row>
    <row r="3907" spans="2:2" ht="15" x14ac:dyDescent="0.2">
      <c r="B3907" s="158"/>
    </row>
    <row r="3908" spans="2:2" ht="15" x14ac:dyDescent="0.2">
      <c r="B3908" s="158"/>
    </row>
    <row r="3909" spans="2:2" ht="15" x14ac:dyDescent="0.2">
      <c r="B3909" s="158"/>
    </row>
    <row r="3910" spans="2:2" ht="15" x14ac:dyDescent="0.2">
      <c r="B3910" s="158"/>
    </row>
    <row r="3911" spans="2:2" ht="15" x14ac:dyDescent="0.2">
      <c r="B3911" s="158"/>
    </row>
    <row r="3912" spans="2:2" ht="15" x14ac:dyDescent="0.2">
      <c r="B3912" s="158"/>
    </row>
    <row r="3913" spans="2:2" ht="15" x14ac:dyDescent="0.2">
      <c r="B3913" s="158"/>
    </row>
    <row r="3914" spans="2:2" ht="15" x14ac:dyDescent="0.2">
      <c r="B3914" s="158"/>
    </row>
    <row r="3915" spans="2:2" ht="15" x14ac:dyDescent="0.2">
      <c r="B3915" s="158"/>
    </row>
    <row r="3916" spans="2:2" ht="15" x14ac:dyDescent="0.2">
      <c r="B3916" s="158"/>
    </row>
    <row r="3917" spans="2:2" ht="15" x14ac:dyDescent="0.2">
      <c r="B3917" s="158"/>
    </row>
    <row r="3918" spans="2:2" ht="15" x14ac:dyDescent="0.2">
      <c r="B3918" s="158"/>
    </row>
    <row r="3919" spans="2:2" ht="15" x14ac:dyDescent="0.2">
      <c r="B3919" s="158"/>
    </row>
    <row r="3920" spans="2:2" ht="15" x14ac:dyDescent="0.2">
      <c r="B3920" s="158"/>
    </row>
    <row r="3921" spans="2:2" ht="15" x14ac:dyDescent="0.2">
      <c r="B3921" s="158"/>
    </row>
    <row r="3922" spans="2:2" ht="15" x14ac:dyDescent="0.2">
      <c r="B3922" s="158"/>
    </row>
    <row r="3923" spans="2:2" ht="15" x14ac:dyDescent="0.2">
      <c r="B3923" s="158"/>
    </row>
    <row r="3924" spans="2:2" ht="15" x14ac:dyDescent="0.2">
      <c r="B3924" s="158"/>
    </row>
    <row r="3925" spans="2:2" ht="15" x14ac:dyDescent="0.2">
      <c r="B3925" s="158"/>
    </row>
    <row r="3926" spans="2:2" ht="15" x14ac:dyDescent="0.2">
      <c r="B3926" s="158"/>
    </row>
    <row r="3927" spans="2:2" ht="15" x14ac:dyDescent="0.2">
      <c r="B3927" s="158"/>
    </row>
    <row r="3928" spans="2:2" ht="15" x14ac:dyDescent="0.2">
      <c r="B3928" s="158"/>
    </row>
    <row r="3929" spans="2:2" ht="15" x14ac:dyDescent="0.2">
      <c r="B3929" s="158"/>
    </row>
    <row r="3930" spans="2:2" ht="15" x14ac:dyDescent="0.2">
      <c r="B3930" s="158"/>
    </row>
    <row r="3931" spans="2:2" ht="15" x14ac:dyDescent="0.2">
      <c r="B3931" s="158"/>
    </row>
    <row r="3932" spans="2:2" ht="15" x14ac:dyDescent="0.2">
      <c r="B3932" s="158"/>
    </row>
    <row r="3933" spans="2:2" ht="15" x14ac:dyDescent="0.2">
      <c r="B3933" s="158"/>
    </row>
    <row r="3934" spans="2:2" ht="15" x14ac:dyDescent="0.2">
      <c r="B3934" s="158"/>
    </row>
    <row r="3935" spans="2:2" ht="15" x14ac:dyDescent="0.2">
      <c r="B3935" s="158"/>
    </row>
    <row r="3936" spans="2:2" ht="15" x14ac:dyDescent="0.2">
      <c r="B3936" s="158"/>
    </row>
    <row r="3937" spans="2:2" ht="15" x14ac:dyDescent="0.2">
      <c r="B3937" s="158"/>
    </row>
    <row r="3938" spans="2:2" ht="15" x14ac:dyDescent="0.2">
      <c r="B3938" s="158"/>
    </row>
    <row r="3939" spans="2:2" ht="15" x14ac:dyDescent="0.2">
      <c r="B3939" s="158"/>
    </row>
    <row r="3940" spans="2:2" ht="15" x14ac:dyDescent="0.2">
      <c r="B3940" s="158"/>
    </row>
    <row r="3941" spans="2:2" ht="15" x14ac:dyDescent="0.2">
      <c r="B3941" s="158"/>
    </row>
    <row r="3942" spans="2:2" ht="15" x14ac:dyDescent="0.2">
      <c r="B3942" s="158"/>
    </row>
    <row r="3943" spans="2:2" ht="15" x14ac:dyDescent="0.2">
      <c r="B3943" s="158"/>
    </row>
    <row r="3944" spans="2:2" ht="15" x14ac:dyDescent="0.2">
      <c r="B3944" s="158"/>
    </row>
    <row r="3945" spans="2:2" ht="15" x14ac:dyDescent="0.2">
      <c r="B3945" s="158"/>
    </row>
    <row r="3946" spans="2:2" ht="15" x14ac:dyDescent="0.2">
      <c r="B3946" s="158"/>
    </row>
    <row r="3947" spans="2:2" ht="15" x14ac:dyDescent="0.2">
      <c r="B3947" s="158"/>
    </row>
    <row r="3948" spans="2:2" ht="15" x14ac:dyDescent="0.2">
      <c r="B3948" s="158"/>
    </row>
    <row r="3949" spans="2:2" ht="15" x14ac:dyDescent="0.2">
      <c r="B3949" s="158"/>
    </row>
    <row r="3950" spans="2:2" ht="15" x14ac:dyDescent="0.2">
      <c r="B3950" s="158"/>
    </row>
    <row r="3951" spans="2:2" ht="15" x14ac:dyDescent="0.2">
      <c r="B3951" s="158"/>
    </row>
    <row r="3952" spans="2:2" ht="15" x14ac:dyDescent="0.2">
      <c r="B3952" s="158"/>
    </row>
    <row r="3953" spans="2:2" ht="15" x14ac:dyDescent="0.2">
      <c r="B3953" s="158"/>
    </row>
    <row r="3954" spans="2:2" ht="15" x14ac:dyDescent="0.2">
      <c r="B3954" s="158"/>
    </row>
    <row r="3955" spans="2:2" ht="15" x14ac:dyDescent="0.2">
      <c r="B3955" s="158"/>
    </row>
    <row r="3956" spans="2:2" ht="15" x14ac:dyDescent="0.2">
      <c r="B3956" s="158"/>
    </row>
    <row r="3957" spans="2:2" ht="15" x14ac:dyDescent="0.2">
      <c r="B3957" s="158"/>
    </row>
    <row r="3958" spans="2:2" ht="15" x14ac:dyDescent="0.2">
      <c r="B3958" s="158"/>
    </row>
    <row r="3959" spans="2:2" ht="15" x14ac:dyDescent="0.2">
      <c r="B3959" s="158"/>
    </row>
    <row r="3960" spans="2:2" ht="15" x14ac:dyDescent="0.2">
      <c r="B3960" s="158"/>
    </row>
    <row r="3961" spans="2:2" ht="15" x14ac:dyDescent="0.2">
      <c r="B3961" s="158"/>
    </row>
    <row r="3962" spans="2:2" ht="15" x14ac:dyDescent="0.2">
      <c r="B3962" s="158"/>
    </row>
    <row r="3963" spans="2:2" ht="15" x14ac:dyDescent="0.2">
      <c r="B3963" s="158"/>
    </row>
    <row r="3964" spans="2:2" ht="15" x14ac:dyDescent="0.2">
      <c r="B3964" s="158"/>
    </row>
    <row r="3965" spans="2:2" ht="15" x14ac:dyDescent="0.2">
      <c r="B3965" s="158"/>
    </row>
    <row r="3966" spans="2:2" ht="15" x14ac:dyDescent="0.2">
      <c r="B3966" s="158"/>
    </row>
    <row r="3967" spans="2:2" ht="15" x14ac:dyDescent="0.2">
      <c r="B3967" s="158"/>
    </row>
    <row r="3968" spans="2:2" ht="15" x14ac:dyDescent="0.2">
      <c r="B3968" s="158"/>
    </row>
    <row r="3969" spans="2:2" ht="15" x14ac:dyDescent="0.2">
      <c r="B3969" s="158"/>
    </row>
    <row r="3970" spans="2:2" ht="15" x14ac:dyDescent="0.2">
      <c r="B3970" s="158"/>
    </row>
    <row r="3971" spans="2:2" ht="15" x14ac:dyDescent="0.2">
      <c r="B3971" s="158"/>
    </row>
    <row r="3972" spans="2:2" ht="15" x14ac:dyDescent="0.2">
      <c r="B3972" s="158"/>
    </row>
    <row r="3973" spans="2:2" ht="15" x14ac:dyDescent="0.2">
      <c r="B3973" s="158"/>
    </row>
    <row r="3974" spans="2:2" ht="15" x14ac:dyDescent="0.2">
      <c r="B3974" s="158"/>
    </row>
    <row r="3975" spans="2:2" ht="15" x14ac:dyDescent="0.2">
      <c r="B3975" s="158"/>
    </row>
    <row r="3976" spans="2:2" ht="15" x14ac:dyDescent="0.2">
      <c r="B3976" s="158"/>
    </row>
    <row r="3977" spans="2:2" ht="15" x14ac:dyDescent="0.2">
      <c r="B3977" s="158"/>
    </row>
    <row r="3978" spans="2:2" ht="15" x14ac:dyDescent="0.2">
      <c r="B3978" s="158"/>
    </row>
    <row r="3979" spans="2:2" ht="15" x14ac:dyDescent="0.2">
      <c r="B3979" s="158"/>
    </row>
    <row r="3980" spans="2:2" ht="15" x14ac:dyDescent="0.2">
      <c r="B3980" s="158"/>
    </row>
    <row r="3981" spans="2:2" ht="15" x14ac:dyDescent="0.2">
      <c r="B3981" s="158"/>
    </row>
    <row r="3982" spans="2:2" ht="15" x14ac:dyDescent="0.2">
      <c r="B3982" s="158"/>
    </row>
    <row r="3983" spans="2:2" ht="15" x14ac:dyDescent="0.2">
      <c r="B3983" s="158"/>
    </row>
    <row r="3984" spans="2:2" ht="15" x14ac:dyDescent="0.2">
      <c r="B3984" s="158"/>
    </row>
    <row r="3985" spans="2:2" ht="15" x14ac:dyDescent="0.2">
      <c r="B3985" s="158"/>
    </row>
    <row r="3986" spans="2:2" ht="15" x14ac:dyDescent="0.2">
      <c r="B3986" s="158"/>
    </row>
    <row r="3987" spans="2:2" ht="15" x14ac:dyDescent="0.2">
      <c r="B3987" s="158"/>
    </row>
    <row r="3988" spans="2:2" ht="15" x14ac:dyDescent="0.2">
      <c r="B3988" s="158"/>
    </row>
    <row r="3989" spans="2:2" ht="15" x14ac:dyDescent="0.2">
      <c r="B3989" s="158"/>
    </row>
    <row r="3990" spans="2:2" ht="15" x14ac:dyDescent="0.2">
      <c r="B3990" s="158"/>
    </row>
    <row r="3991" spans="2:2" ht="15" x14ac:dyDescent="0.2">
      <c r="B3991" s="158"/>
    </row>
    <row r="3992" spans="2:2" ht="15" x14ac:dyDescent="0.2">
      <c r="B3992" s="158"/>
    </row>
    <row r="3993" spans="2:2" ht="15" x14ac:dyDescent="0.2">
      <c r="B3993" s="158"/>
    </row>
    <row r="3994" spans="2:2" ht="15" x14ac:dyDescent="0.2">
      <c r="B3994" s="158"/>
    </row>
    <row r="3995" spans="2:2" ht="15" x14ac:dyDescent="0.2">
      <c r="B3995" s="158"/>
    </row>
    <row r="3996" spans="2:2" ht="15" x14ac:dyDescent="0.2">
      <c r="B3996" s="158"/>
    </row>
    <row r="3997" spans="2:2" ht="15" x14ac:dyDescent="0.2">
      <c r="B3997" s="158"/>
    </row>
    <row r="3998" spans="2:2" ht="15" x14ac:dyDescent="0.2">
      <c r="B3998" s="158"/>
    </row>
    <row r="3999" spans="2:2" ht="15" x14ac:dyDescent="0.2">
      <c r="B3999" s="158"/>
    </row>
    <row r="4000" spans="2:2" ht="15" x14ac:dyDescent="0.2">
      <c r="B4000" s="158"/>
    </row>
    <row r="4001" spans="2:2" ht="15" x14ac:dyDescent="0.2">
      <c r="B4001" s="158"/>
    </row>
    <row r="4002" spans="2:2" ht="15" x14ac:dyDescent="0.2">
      <c r="B4002" s="158"/>
    </row>
    <row r="4003" spans="2:2" ht="15" x14ac:dyDescent="0.2">
      <c r="B4003" s="158"/>
    </row>
    <row r="4004" spans="2:2" ht="15" x14ac:dyDescent="0.2">
      <c r="B4004" s="158"/>
    </row>
    <row r="4005" spans="2:2" ht="15" x14ac:dyDescent="0.2">
      <c r="B4005" s="158"/>
    </row>
    <row r="4006" spans="2:2" ht="15" x14ac:dyDescent="0.2">
      <c r="B4006" s="158"/>
    </row>
    <row r="4007" spans="2:2" ht="15" x14ac:dyDescent="0.2">
      <c r="B4007" s="158"/>
    </row>
    <row r="4008" spans="2:2" ht="15" x14ac:dyDescent="0.2">
      <c r="B4008" s="158"/>
    </row>
    <row r="4009" spans="2:2" ht="15" x14ac:dyDescent="0.2">
      <c r="B4009" s="158"/>
    </row>
    <row r="4010" spans="2:2" ht="15" x14ac:dyDescent="0.2">
      <c r="B4010" s="158"/>
    </row>
    <row r="4011" spans="2:2" ht="15" x14ac:dyDescent="0.2">
      <c r="B4011" s="158"/>
    </row>
    <row r="4012" spans="2:2" ht="15" x14ac:dyDescent="0.2">
      <c r="B4012" s="158"/>
    </row>
    <row r="4013" spans="2:2" ht="15" x14ac:dyDescent="0.2">
      <c r="B4013" s="158"/>
    </row>
    <row r="4014" spans="2:2" ht="15" x14ac:dyDescent="0.2">
      <c r="B4014" s="158"/>
    </row>
    <row r="4015" spans="2:2" ht="15" x14ac:dyDescent="0.2">
      <c r="B4015" s="158"/>
    </row>
    <row r="4016" spans="2:2" ht="15" x14ac:dyDescent="0.2">
      <c r="B4016" s="158"/>
    </row>
    <row r="4017" spans="2:2" ht="15" x14ac:dyDescent="0.2">
      <c r="B4017" s="158"/>
    </row>
    <row r="4018" spans="2:2" ht="15" x14ac:dyDescent="0.2">
      <c r="B4018" s="158"/>
    </row>
    <row r="4019" spans="2:2" ht="15" x14ac:dyDescent="0.2">
      <c r="B4019" s="158"/>
    </row>
    <row r="4020" spans="2:2" ht="15" x14ac:dyDescent="0.2">
      <c r="B4020" s="158"/>
    </row>
    <row r="4021" spans="2:2" ht="15" x14ac:dyDescent="0.2">
      <c r="B4021" s="158"/>
    </row>
    <row r="4022" spans="2:2" ht="15" x14ac:dyDescent="0.2">
      <c r="B4022" s="158"/>
    </row>
    <row r="4023" spans="2:2" ht="15" x14ac:dyDescent="0.2">
      <c r="B4023" s="158"/>
    </row>
    <row r="4024" spans="2:2" ht="15" x14ac:dyDescent="0.2">
      <c r="B4024" s="158"/>
    </row>
    <row r="4025" spans="2:2" ht="15" x14ac:dyDescent="0.2">
      <c r="B4025" s="158"/>
    </row>
    <row r="4026" spans="2:2" ht="15" x14ac:dyDescent="0.2">
      <c r="B4026" s="158"/>
    </row>
    <row r="4027" spans="2:2" ht="15" x14ac:dyDescent="0.2">
      <c r="B4027" s="158"/>
    </row>
    <row r="4028" spans="2:2" ht="15" x14ac:dyDescent="0.2">
      <c r="B4028" s="158"/>
    </row>
    <row r="4029" spans="2:2" ht="15" x14ac:dyDescent="0.2">
      <c r="B4029" s="158"/>
    </row>
    <row r="4030" spans="2:2" ht="15" x14ac:dyDescent="0.2">
      <c r="B4030" s="158"/>
    </row>
    <row r="4031" spans="2:2" ht="15" x14ac:dyDescent="0.2">
      <c r="B4031" s="158"/>
    </row>
    <row r="4032" spans="2:2" ht="15" x14ac:dyDescent="0.2">
      <c r="B4032" s="158"/>
    </row>
    <row r="4033" spans="2:2" ht="15" x14ac:dyDescent="0.2">
      <c r="B4033" s="158"/>
    </row>
    <row r="4034" spans="2:2" ht="15" x14ac:dyDescent="0.2">
      <c r="B4034" s="158"/>
    </row>
    <row r="4035" spans="2:2" ht="15" x14ac:dyDescent="0.2">
      <c r="B4035" s="158"/>
    </row>
    <row r="4036" spans="2:2" ht="15" x14ac:dyDescent="0.2">
      <c r="B4036" s="158"/>
    </row>
    <row r="4037" spans="2:2" ht="15" x14ac:dyDescent="0.2">
      <c r="B4037" s="158"/>
    </row>
    <row r="4038" spans="2:2" ht="15" x14ac:dyDescent="0.2">
      <c r="B4038" s="158"/>
    </row>
    <row r="4039" spans="2:2" ht="15" x14ac:dyDescent="0.2">
      <c r="B4039" s="158"/>
    </row>
    <row r="4040" spans="2:2" ht="15" x14ac:dyDescent="0.2">
      <c r="B4040" s="158"/>
    </row>
    <row r="4041" spans="2:2" ht="15" x14ac:dyDescent="0.2">
      <c r="B4041" s="158"/>
    </row>
    <row r="4042" spans="2:2" ht="15" x14ac:dyDescent="0.2">
      <c r="B4042" s="158"/>
    </row>
    <row r="4043" spans="2:2" ht="15" x14ac:dyDescent="0.2">
      <c r="B4043" s="158"/>
    </row>
    <row r="4044" spans="2:2" ht="15" x14ac:dyDescent="0.2">
      <c r="B4044" s="158"/>
    </row>
    <row r="4045" spans="2:2" ht="15" x14ac:dyDescent="0.2">
      <c r="B4045" s="158"/>
    </row>
    <row r="4046" spans="2:2" ht="15" x14ac:dyDescent="0.2">
      <c r="B4046" s="158"/>
    </row>
    <row r="4047" spans="2:2" ht="15" x14ac:dyDescent="0.2">
      <c r="B4047" s="158"/>
    </row>
    <row r="4048" spans="2:2" ht="15" x14ac:dyDescent="0.2">
      <c r="B4048" s="158"/>
    </row>
    <row r="4049" spans="2:2" ht="15" x14ac:dyDescent="0.2">
      <c r="B4049" s="158"/>
    </row>
    <row r="4050" spans="2:2" ht="15" x14ac:dyDescent="0.2">
      <c r="B4050" s="158"/>
    </row>
    <row r="4051" spans="2:2" ht="15" x14ac:dyDescent="0.2">
      <c r="B4051" s="158"/>
    </row>
    <row r="4052" spans="2:2" ht="15" x14ac:dyDescent="0.2">
      <c r="B4052" s="158"/>
    </row>
    <row r="4053" spans="2:2" ht="15" x14ac:dyDescent="0.2">
      <c r="B4053" s="158"/>
    </row>
    <row r="4054" spans="2:2" ht="15" x14ac:dyDescent="0.2">
      <c r="B4054" s="158"/>
    </row>
    <row r="4055" spans="2:2" ht="15" x14ac:dyDescent="0.2">
      <c r="B4055" s="158"/>
    </row>
    <row r="4056" spans="2:2" ht="15" x14ac:dyDescent="0.2">
      <c r="B4056" s="158"/>
    </row>
    <row r="4057" spans="2:2" ht="15" x14ac:dyDescent="0.2">
      <c r="B4057" s="158"/>
    </row>
    <row r="4058" spans="2:2" ht="15" x14ac:dyDescent="0.2">
      <c r="B4058" s="158"/>
    </row>
    <row r="4059" spans="2:2" ht="15" x14ac:dyDescent="0.2">
      <c r="B4059" s="158"/>
    </row>
    <row r="4060" spans="2:2" ht="15" x14ac:dyDescent="0.2">
      <c r="B4060" s="158"/>
    </row>
    <row r="4061" spans="2:2" ht="15" x14ac:dyDescent="0.2">
      <c r="B4061" s="158"/>
    </row>
    <row r="4062" spans="2:2" ht="15" x14ac:dyDescent="0.2">
      <c r="B4062" s="158"/>
    </row>
    <row r="4063" spans="2:2" ht="15" x14ac:dyDescent="0.2">
      <c r="B4063" s="158"/>
    </row>
    <row r="4064" spans="2:2" ht="15" x14ac:dyDescent="0.2">
      <c r="B4064" s="158"/>
    </row>
    <row r="4065" spans="2:2" ht="15" x14ac:dyDescent="0.2">
      <c r="B4065" s="158"/>
    </row>
    <row r="4066" spans="2:2" ht="15" x14ac:dyDescent="0.2">
      <c r="B4066" s="158"/>
    </row>
    <row r="4067" spans="2:2" ht="15" x14ac:dyDescent="0.2">
      <c r="B4067" s="158"/>
    </row>
    <row r="4068" spans="2:2" ht="15" x14ac:dyDescent="0.2">
      <c r="B4068" s="158"/>
    </row>
    <row r="4069" spans="2:2" ht="15" x14ac:dyDescent="0.2">
      <c r="B4069" s="158"/>
    </row>
    <row r="4070" spans="2:2" ht="15" x14ac:dyDescent="0.2">
      <c r="B4070" s="158"/>
    </row>
    <row r="4071" spans="2:2" ht="15" x14ac:dyDescent="0.2">
      <c r="B4071" s="158"/>
    </row>
    <row r="4072" spans="2:2" ht="15" x14ac:dyDescent="0.2">
      <c r="B4072" s="158"/>
    </row>
    <row r="4073" spans="2:2" ht="15" x14ac:dyDescent="0.2">
      <c r="B4073" s="158"/>
    </row>
    <row r="4074" spans="2:2" ht="15" x14ac:dyDescent="0.2">
      <c r="B4074" s="158"/>
    </row>
    <row r="4075" spans="2:2" ht="15" x14ac:dyDescent="0.2">
      <c r="B4075" s="158"/>
    </row>
    <row r="4076" spans="2:2" ht="15" x14ac:dyDescent="0.2">
      <c r="B4076" s="158"/>
    </row>
    <row r="4077" spans="2:2" ht="15" x14ac:dyDescent="0.2">
      <c r="B4077" s="158"/>
    </row>
    <row r="4078" spans="2:2" ht="15" x14ac:dyDescent="0.2">
      <c r="B4078" s="158"/>
    </row>
    <row r="4079" spans="2:2" ht="15" x14ac:dyDescent="0.2">
      <c r="B4079" s="158"/>
    </row>
    <row r="4080" spans="2:2" ht="15" x14ac:dyDescent="0.2">
      <c r="B4080" s="158"/>
    </row>
    <row r="4081" spans="2:2" ht="15" x14ac:dyDescent="0.2">
      <c r="B4081" s="158"/>
    </row>
    <row r="4082" spans="2:2" ht="15" x14ac:dyDescent="0.2">
      <c r="B4082" s="158"/>
    </row>
    <row r="4083" spans="2:2" ht="15" x14ac:dyDescent="0.2">
      <c r="B4083" s="158"/>
    </row>
    <row r="4084" spans="2:2" ht="15" x14ac:dyDescent="0.2">
      <c r="B4084" s="158"/>
    </row>
    <row r="4085" spans="2:2" ht="15" x14ac:dyDescent="0.2">
      <c r="B4085" s="158"/>
    </row>
    <row r="4086" spans="2:2" ht="15" x14ac:dyDescent="0.2">
      <c r="B4086" s="158"/>
    </row>
    <row r="4087" spans="2:2" ht="15" x14ac:dyDescent="0.2">
      <c r="B4087" s="158"/>
    </row>
    <row r="4088" spans="2:2" ht="15" x14ac:dyDescent="0.2">
      <c r="B4088" s="158"/>
    </row>
    <row r="4089" spans="2:2" ht="15" x14ac:dyDescent="0.2">
      <c r="B4089" s="158"/>
    </row>
    <row r="4090" spans="2:2" ht="15" x14ac:dyDescent="0.2">
      <c r="B4090" s="158"/>
    </row>
    <row r="4091" spans="2:2" ht="15" x14ac:dyDescent="0.2">
      <c r="B4091" s="158"/>
    </row>
    <row r="4092" spans="2:2" ht="15" x14ac:dyDescent="0.2">
      <c r="B4092" s="158"/>
    </row>
    <row r="4093" spans="2:2" ht="15" x14ac:dyDescent="0.2">
      <c r="B4093" s="158"/>
    </row>
    <row r="4094" spans="2:2" ht="15" x14ac:dyDescent="0.2">
      <c r="B4094" s="158"/>
    </row>
    <row r="4095" spans="2:2" ht="15" x14ac:dyDescent="0.2">
      <c r="B4095" s="158"/>
    </row>
    <row r="4096" spans="2:2" ht="15" x14ac:dyDescent="0.2">
      <c r="B4096" s="158"/>
    </row>
    <row r="4097" spans="2:2" ht="15" x14ac:dyDescent="0.2">
      <c r="B4097" s="158"/>
    </row>
    <row r="4098" spans="2:2" ht="15" x14ac:dyDescent="0.2">
      <c r="B4098" s="158"/>
    </row>
    <row r="4099" spans="2:2" ht="15" x14ac:dyDescent="0.2">
      <c r="B4099" s="158"/>
    </row>
    <row r="4100" spans="2:2" ht="15" x14ac:dyDescent="0.2">
      <c r="B4100" s="158"/>
    </row>
    <row r="4101" spans="2:2" ht="15" x14ac:dyDescent="0.2">
      <c r="B4101" s="158"/>
    </row>
    <row r="4102" spans="2:2" ht="15" x14ac:dyDescent="0.2">
      <c r="B4102" s="158"/>
    </row>
    <row r="4103" spans="2:2" ht="15" x14ac:dyDescent="0.2">
      <c r="B4103" s="158"/>
    </row>
    <row r="4104" spans="2:2" ht="15" x14ac:dyDescent="0.2">
      <c r="B4104" s="158"/>
    </row>
    <row r="4105" spans="2:2" ht="15" x14ac:dyDescent="0.2">
      <c r="B4105" s="158"/>
    </row>
    <row r="4106" spans="2:2" ht="15" x14ac:dyDescent="0.2">
      <c r="B4106" s="158"/>
    </row>
    <row r="4107" spans="2:2" ht="15" x14ac:dyDescent="0.2">
      <c r="B4107" s="158"/>
    </row>
    <row r="4108" spans="2:2" ht="15" x14ac:dyDescent="0.2">
      <c r="B4108" s="158"/>
    </row>
    <row r="4109" spans="2:2" ht="15" x14ac:dyDescent="0.2">
      <c r="B4109" s="158"/>
    </row>
    <row r="4110" spans="2:2" ht="15" x14ac:dyDescent="0.2">
      <c r="B4110" s="158"/>
    </row>
    <row r="4111" spans="2:2" ht="15" x14ac:dyDescent="0.2">
      <c r="B4111" s="158"/>
    </row>
    <row r="4112" spans="2:2" ht="15" x14ac:dyDescent="0.2">
      <c r="B4112" s="158"/>
    </row>
    <row r="4113" spans="2:2" ht="15" x14ac:dyDescent="0.2">
      <c r="B4113" s="158"/>
    </row>
    <row r="4114" spans="2:2" ht="15" x14ac:dyDescent="0.2">
      <c r="B4114" s="158"/>
    </row>
    <row r="4115" spans="2:2" ht="15" x14ac:dyDescent="0.2">
      <c r="B4115" s="158"/>
    </row>
    <row r="4116" spans="2:2" ht="15" x14ac:dyDescent="0.2">
      <c r="B4116" s="158"/>
    </row>
    <row r="4117" spans="2:2" ht="15" x14ac:dyDescent="0.2">
      <c r="B4117" s="158"/>
    </row>
    <row r="4118" spans="2:2" ht="15" x14ac:dyDescent="0.2">
      <c r="B4118" s="158"/>
    </row>
    <row r="4119" spans="2:2" ht="15" x14ac:dyDescent="0.2">
      <c r="B4119" s="158"/>
    </row>
    <row r="4120" spans="2:2" ht="15" x14ac:dyDescent="0.2">
      <c r="B4120" s="158"/>
    </row>
    <row r="4121" spans="2:2" ht="15" x14ac:dyDescent="0.2">
      <c r="B4121" s="158"/>
    </row>
    <row r="4122" spans="2:2" ht="15" x14ac:dyDescent="0.2">
      <c r="B4122" s="158"/>
    </row>
    <row r="4123" spans="2:2" ht="15" x14ac:dyDescent="0.2">
      <c r="B4123" s="158"/>
    </row>
    <row r="4124" spans="2:2" ht="15" x14ac:dyDescent="0.2">
      <c r="B4124" s="158"/>
    </row>
    <row r="4125" spans="2:2" ht="15" x14ac:dyDescent="0.2">
      <c r="B4125" s="158"/>
    </row>
    <row r="4126" spans="2:2" ht="15" x14ac:dyDescent="0.2">
      <c r="B4126" s="158"/>
    </row>
    <row r="4127" spans="2:2" ht="15" x14ac:dyDescent="0.2">
      <c r="B4127" s="158"/>
    </row>
    <row r="4128" spans="2:2" ht="15" x14ac:dyDescent="0.2">
      <c r="B4128" s="158"/>
    </row>
    <row r="4129" spans="2:2" ht="15" x14ac:dyDescent="0.2">
      <c r="B4129" s="158"/>
    </row>
    <row r="4130" spans="2:2" ht="15" x14ac:dyDescent="0.2">
      <c r="B4130" s="158"/>
    </row>
    <row r="4131" spans="2:2" ht="15" x14ac:dyDescent="0.2">
      <c r="B4131" s="158"/>
    </row>
    <row r="4132" spans="2:2" ht="15" x14ac:dyDescent="0.2">
      <c r="B4132" s="158"/>
    </row>
    <row r="4133" spans="2:2" ht="15" x14ac:dyDescent="0.2">
      <c r="B4133" s="158"/>
    </row>
    <row r="4134" spans="2:2" ht="15" x14ac:dyDescent="0.2">
      <c r="B4134" s="158"/>
    </row>
    <row r="4135" spans="2:2" ht="15" x14ac:dyDescent="0.2">
      <c r="B4135" s="158"/>
    </row>
    <row r="4136" spans="2:2" ht="15" x14ac:dyDescent="0.2">
      <c r="B4136" s="158"/>
    </row>
    <row r="4137" spans="2:2" ht="15" x14ac:dyDescent="0.2">
      <c r="B4137" s="158"/>
    </row>
    <row r="4138" spans="2:2" ht="15" x14ac:dyDescent="0.2">
      <c r="B4138" s="158"/>
    </row>
    <row r="4139" spans="2:2" ht="15" x14ac:dyDescent="0.2">
      <c r="B4139" s="158"/>
    </row>
    <row r="4140" spans="2:2" ht="15" x14ac:dyDescent="0.2">
      <c r="B4140" s="158"/>
    </row>
    <row r="4141" spans="2:2" ht="15" x14ac:dyDescent="0.2">
      <c r="B4141" s="158"/>
    </row>
    <row r="4142" spans="2:2" ht="15" x14ac:dyDescent="0.2">
      <c r="B4142" s="158"/>
    </row>
    <row r="4143" spans="2:2" ht="15" x14ac:dyDescent="0.2">
      <c r="B4143" s="158"/>
    </row>
    <row r="4144" spans="2:2" ht="15" x14ac:dyDescent="0.2">
      <c r="B4144" s="158"/>
    </row>
    <row r="4145" spans="2:2" ht="15" x14ac:dyDescent="0.2">
      <c r="B4145" s="158"/>
    </row>
    <row r="4146" spans="2:2" ht="15" x14ac:dyDescent="0.2">
      <c r="B4146" s="158"/>
    </row>
    <row r="4147" spans="2:2" ht="15" x14ac:dyDescent="0.2">
      <c r="B4147" s="158"/>
    </row>
    <row r="4148" spans="2:2" ht="15" x14ac:dyDescent="0.2">
      <c r="B4148" s="158"/>
    </row>
    <row r="4149" spans="2:2" ht="15" x14ac:dyDescent="0.2">
      <c r="B4149" s="158"/>
    </row>
    <row r="4150" spans="2:2" ht="15" x14ac:dyDescent="0.2">
      <c r="B4150" s="158"/>
    </row>
    <row r="4151" spans="2:2" ht="15" x14ac:dyDescent="0.2">
      <c r="B4151" s="158"/>
    </row>
    <row r="4152" spans="2:2" ht="15" x14ac:dyDescent="0.2">
      <c r="B4152" s="158"/>
    </row>
    <row r="4153" spans="2:2" ht="15" x14ac:dyDescent="0.2">
      <c r="B4153" s="158"/>
    </row>
    <row r="4154" spans="2:2" ht="15" x14ac:dyDescent="0.2">
      <c r="B4154" s="158"/>
    </row>
    <row r="4155" spans="2:2" ht="15" x14ac:dyDescent="0.2">
      <c r="B4155" s="158"/>
    </row>
    <row r="4156" spans="2:2" ht="15" x14ac:dyDescent="0.2">
      <c r="B4156" s="158"/>
    </row>
    <row r="4157" spans="2:2" ht="15" x14ac:dyDescent="0.2">
      <c r="B4157" s="158"/>
    </row>
    <row r="4158" spans="2:2" ht="15" x14ac:dyDescent="0.2">
      <c r="B4158" s="158"/>
    </row>
    <row r="4159" spans="2:2" ht="15" x14ac:dyDescent="0.2">
      <c r="B4159" s="158"/>
    </row>
    <row r="4160" spans="2:2" ht="15" x14ac:dyDescent="0.2">
      <c r="B4160" s="158"/>
    </row>
    <row r="4161" spans="2:2" ht="15" x14ac:dyDescent="0.2">
      <c r="B4161" s="158"/>
    </row>
    <row r="4162" spans="2:2" ht="15" x14ac:dyDescent="0.2">
      <c r="B4162" s="158"/>
    </row>
    <row r="4163" spans="2:2" ht="15" x14ac:dyDescent="0.2">
      <c r="B4163" s="158"/>
    </row>
    <row r="4164" spans="2:2" ht="15" x14ac:dyDescent="0.2">
      <c r="B4164" s="158"/>
    </row>
    <row r="4165" spans="2:2" ht="15" x14ac:dyDescent="0.2">
      <c r="B4165" s="158"/>
    </row>
    <row r="4166" spans="2:2" ht="15" x14ac:dyDescent="0.2">
      <c r="B4166" s="158"/>
    </row>
    <row r="4167" spans="2:2" ht="15" x14ac:dyDescent="0.2">
      <c r="B4167" s="158"/>
    </row>
    <row r="4168" spans="2:2" ht="15" x14ac:dyDescent="0.2">
      <c r="B4168" s="158"/>
    </row>
    <row r="4169" spans="2:2" ht="15" x14ac:dyDescent="0.2">
      <c r="B4169" s="158"/>
    </row>
    <row r="4170" spans="2:2" ht="15" x14ac:dyDescent="0.2">
      <c r="B4170" s="158"/>
    </row>
    <row r="4171" spans="2:2" ht="15" x14ac:dyDescent="0.2">
      <c r="B4171" s="158"/>
    </row>
    <row r="4172" spans="2:2" ht="15" x14ac:dyDescent="0.2">
      <c r="B4172" s="158"/>
    </row>
    <row r="4173" spans="2:2" ht="15" x14ac:dyDescent="0.2">
      <c r="B4173" s="158"/>
    </row>
    <row r="4174" spans="2:2" ht="15" x14ac:dyDescent="0.2">
      <c r="B4174" s="158"/>
    </row>
    <row r="4175" spans="2:2" ht="15" x14ac:dyDescent="0.2">
      <c r="B4175" s="158"/>
    </row>
    <row r="4176" spans="2:2" ht="15" x14ac:dyDescent="0.2">
      <c r="B4176" s="158"/>
    </row>
    <row r="4177" spans="2:2" ht="15" x14ac:dyDescent="0.2">
      <c r="B4177" s="158"/>
    </row>
    <row r="4178" spans="2:2" ht="15" x14ac:dyDescent="0.2">
      <c r="B4178" s="158"/>
    </row>
    <row r="4179" spans="2:2" ht="15" x14ac:dyDescent="0.2">
      <c r="B4179" s="158"/>
    </row>
    <row r="4180" spans="2:2" ht="15" x14ac:dyDescent="0.2">
      <c r="B4180" s="158"/>
    </row>
    <row r="4181" spans="2:2" ht="15" x14ac:dyDescent="0.2">
      <c r="B4181" s="158"/>
    </row>
    <row r="4182" spans="2:2" ht="15" x14ac:dyDescent="0.2">
      <c r="B4182" s="158"/>
    </row>
    <row r="4183" spans="2:2" ht="15" x14ac:dyDescent="0.2">
      <c r="B4183" s="158"/>
    </row>
    <row r="4184" spans="2:2" ht="15" x14ac:dyDescent="0.2">
      <c r="B4184" s="158"/>
    </row>
    <row r="4185" spans="2:2" ht="15" x14ac:dyDescent="0.2">
      <c r="B4185" s="158"/>
    </row>
    <row r="4186" spans="2:2" ht="15" x14ac:dyDescent="0.2">
      <c r="B4186" s="158"/>
    </row>
    <row r="4187" spans="2:2" ht="15" x14ac:dyDescent="0.2">
      <c r="B4187" s="158"/>
    </row>
    <row r="4188" spans="2:2" ht="15" x14ac:dyDescent="0.2">
      <c r="B4188" s="158"/>
    </row>
    <row r="4189" spans="2:2" ht="15" x14ac:dyDescent="0.2">
      <c r="B4189" s="158"/>
    </row>
    <row r="4190" spans="2:2" ht="15" x14ac:dyDescent="0.2">
      <c r="B4190" s="158"/>
    </row>
    <row r="4191" spans="2:2" ht="15" x14ac:dyDescent="0.2">
      <c r="B4191" s="158"/>
    </row>
    <row r="4192" spans="2:2" ht="15" x14ac:dyDescent="0.2">
      <c r="B4192" s="158"/>
    </row>
    <row r="4193" spans="2:2" ht="15" x14ac:dyDescent="0.2">
      <c r="B4193" s="158"/>
    </row>
    <row r="4194" spans="2:2" ht="15" x14ac:dyDescent="0.2">
      <c r="B4194" s="158"/>
    </row>
    <row r="4195" spans="2:2" ht="15" x14ac:dyDescent="0.2">
      <c r="B4195" s="158"/>
    </row>
    <row r="4196" spans="2:2" ht="15" x14ac:dyDescent="0.2">
      <c r="B4196" s="158"/>
    </row>
    <row r="4197" spans="2:2" ht="15" x14ac:dyDescent="0.2">
      <c r="B4197" s="158"/>
    </row>
    <row r="4198" spans="2:2" ht="15" x14ac:dyDescent="0.2">
      <c r="B4198" s="158"/>
    </row>
    <row r="4199" spans="2:2" ht="15" x14ac:dyDescent="0.2">
      <c r="B4199" s="158"/>
    </row>
    <row r="4200" spans="2:2" ht="15" x14ac:dyDescent="0.2">
      <c r="B4200" s="158"/>
    </row>
    <row r="4201" spans="2:2" ht="15" x14ac:dyDescent="0.2">
      <c r="B4201" s="158"/>
    </row>
    <row r="4202" spans="2:2" ht="15" x14ac:dyDescent="0.2">
      <c r="B4202" s="158"/>
    </row>
    <row r="4203" spans="2:2" ht="15" x14ac:dyDescent="0.2">
      <c r="B4203" s="158"/>
    </row>
    <row r="4204" spans="2:2" ht="15" x14ac:dyDescent="0.2">
      <c r="B4204" s="158"/>
    </row>
    <row r="4205" spans="2:2" ht="15" x14ac:dyDescent="0.2">
      <c r="B4205" s="158"/>
    </row>
    <row r="4206" spans="2:2" ht="15" x14ac:dyDescent="0.2">
      <c r="B4206" s="158"/>
    </row>
    <row r="4207" spans="2:2" ht="15" x14ac:dyDescent="0.2">
      <c r="B4207" s="158"/>
    </row>
    <row r="4208" spans="2:2" ht="15" x14ac:dyDescent="0.2">
      <c r="B4208" s="158"/>
    </row>
    <row r="4209" spans="2:2" ht="15" x14ac:dyDescent="0.2">
      <c r="B4209" s="158"/>
    </row>
    <row r="4210" spans="2:2" ht="15" x14ac:dyDescent="0.2">
      <c r="B4210" s="158"/>
    </row>
    <row r="4211" spans="2:2" ht="15" x14ac:dyDescent="0.2">
      <c r="B4211" s="158"/>
    </row>
    <row r="4212" spans="2:2" ht="15" x14ac:dyDescent="0.2">
      <c r="B4212" s="158"/>
    </row>
    <row r="4213" spans="2:2" ht="15" x14ac:dyDescent="0.2">
      <c r="B4213" s="158"/>
    </row>
    <row r="4214" spans="2:2" ht="15" x14ac:dyDescent="0.2">
      <c r="B4214" s="158"/>
    </row>
    <row r="4215" spans="2:2" ht="15" x14ac:dyDescent="0.2">
      <c r="B4215" s="158"/>
    </row>
    <row r="4216" spans="2:2" ht="15" x14ac:dyDescent="0.2">
      <c r="B4216" s="158"/>
    </row>
    <row r="4217" spans="2:2" ht="15" x14ac:dyDescent="0.2">
      <c r="B4217" s="158"/>
    </row>
    <row r="4218" spans="2:2" ht="15" x14ac:dyDescent="0.2">
      <c r="B4218" s="158"/>
    </row>
    <row r="4219" spans="2:2" ht="15" x14ac:dyDescent="0.2">
      <c r="B4219" s="158"/>
    </row>
    <row r="4220" spans="2:2" ht="15" x14ac:dyDescent="0.2">
      <c r="B4220" s="158"/>
    </row>
    <row r="4221" spans="2:2" ht="15" x14ac:dyDescent="0.2">
      <c r="B4221" s="158"/>
    </row>
    <row r="4222" spans="2:2" ht="15" x14ac:dyDescent="0.2">
      <c r="B4222" s="158"/>
    </row>
    <row r="4223" spans="2:2" ht="15" x14ac:dyDescent="0.2">
      <c r="B4223" s="158"/>
    </row>
    <row r="4224" spans="2:2" ht="15" x14ac:dyDescent="0.2">
      <c r="B4224" s="158"/>
    </row>
    <row r="4225" spans="2:2" ht="15" x14ac:dyDescent="0.2">
      <c r="B4225" s="158"/>
    </row>
    <row r="4226" spans="2:2" ht="15" x14ac:dyDescent="0.2">
      <c r="B4226" s="158"/>
    </row>
    <row r="4227" spans="2:2" ht="15" x14ac:dyDescent="0.2">
      <c r="B4227" s="158"/>
    </row>
    <row r="4228" spans="2:2" ht="15" x14ac:dyDescent="0.2">
      <c r="B4228" s="158"/>
    </row>
    <row r="4229" spans="2:2" ht="15" x14ac:dyDescent="0.2">
      <c r="B4229" s="158"/>
    </row>
    <row r="4230" spans="2:2" ht="15" x14ac:dyDescent="0.2">
      <c r="B4230" s="158"/>
    </row>
    <row r="4231" spans="2:2" ht="15" x14ac:dyDescent="0.2">
      <c r="B4231" s="158"/>
    </row>
    <row r="4232" spans="2:2" ht="15" x14ac:dyDescent="0.2">
      <c r="B4232" s="158"/>
    </row>
    <row r="4233" spans="2:2" ht="15" x14ac:dyDescent="0.2">
      <c r="B4233" s="158"/>
    </row>
    <row r="4234" spans="2:2" ht="15" x14ac:dyDescent="0.2">
      <c r="B4234" s="158"/>
    </row>
    <row r="4235" spans="2:2" ht="15" x14ac:dyDescent="0.2">
      <c r="B4235" s="158"/>
    </row>
    <row r="4236" spans="2:2" ht="15" x14ac:dyDescent="0.2">
      <c r="B4236" s="158"/>
    </row>
    <row r="4237" spans="2:2" ht="15" x14ac:dyDescent="0.2">
      <c r="B4237" s="158"/>
    </row>
    <row r="4238" spans="2:2" ht="15" x14ac:dyDescent="0.2">
      <c r="B4238" s="158"/>
    </row>
    <row r="4239" spans="2:2" ht="15" x14ac:dyDescent="0.2">
      <c r="B4239" s="158"/>
    </row>
    <row r="4240" spans="2:2" ht="15" x14ac:dyDescent="0.2">
      <c r="B4240" s="158"/>
    </row>
    <row r="4241" spans="2:2" ht="15" x14ac:dyDescent="0.2">
      <c r="B4241" s="158"/>
    </row>
    <row r="4242" spans="2:2" ht="15" x14ac:dyDescent="0.2">
      <c r="B4242" s="158"/>
    </row>
    <row r="4243" spans="2:2" ht="15" x14ac:dyDescent="0.2">
      <c r="B4243" s="158"/>
    </row>
    <row r="4244" spans="2:2" ht="15" x14ac:dyDescent="0.2">
      <c r="B4244" s="158"/>
    </row>
    <row r="4245" spans="2:2" ht="15" x14ac:dyDescent="0.2">
      <c r="B4245" s="158"/>
    </row>
    <row r="4246" spans="2:2" ht="15" x14ac:dyDescent="0.2">
      <c r="B4246" s="158"/>
    </row>
    <row r="4247" spans="2:2" ht="15" x14ac:dyDescent="0.2">
      <c r="B4247" s="158"/>
    </row>
    <row r="4248" spans="2:2" ht="15" x14ac:dyDescent="0.2">
      <c r="B4248" s="158"/>
    </row>
    <row r="4249" spans="2:2" ht="15" x14ac:dyDescent="0.2">
      <c r="B4249" s="158"/>
    </row>
    <row r="4250" spans="2:2" ht="15" x14ac:dyDescent="0.2">
      <c r="B4250" s="158"/>
    </row>
    <row r="4251" spans="2:2" ht="15" x14ac:dyDescent="0.2">
      <c r="B4251" s="158"/>
    </row>
    <row r="4252" spans="2:2" ht="15" x14ac:dyDescent="0.2">
      <c r="B4252" s="158"/>
    </row>
    <row r="4253" spans="2:2" ht="15" x14ac:dyDescent="0.2">
      <c r="B4253" s="158"/>
    </row>
    <row r="4254" spans="2:2" ht="15" x14ac:dyDescent="0.2">
      <c r="B4254" s="158"/>
    </row>
    <row r="4255" spans="2:2" ht="15" x14ac:dyDescent="0.2">
      <c r="B4255" s="158"/>
    </row>
    <row r="4256" spans="2:2" ht="15" x14ac:dyDescent="0.2">
      <c r="B4256" s="158"/>
    </row>
    <row r="4257" spans="2:2" ht="15" x14ac:dyDescent="0.2">
      <c r="B4257" s="158"/>
    </row>
    <row r="4258" spans="2:2" ht="15" x14ac:dyDescent="0.2">
      <c r="B4258" s="158"/>
    </row>
    <row r="4259" spans="2:2" ht="15" x14ac:dyDescent="0.2">
      <c r="B4259" s="158"/>
    </row>
    <row r="4260" spans="2:2" ht="15" x14ac:dyDescent="0.2">
      <c r="B4260" s="158"/>
    </row>
    <row r="4261" spans="2:2" ht="15" x14ac:dyDescent="0.2">
      <c r="B4261" s="158"/>
    </row>
    <row r="4262" spans="2:2" ht="15" x14ac:dyDescent="0.2">
      <c r="B4262" s="158"/>
    </row>
    <row r="4263" spans="2:2" ht="15" x14ac:dyDescent="0.2">
      <c r="B4263" s="158"/>
    </row>
    <row r="4264" spans="2:2" ht="15" x14ac:dyDescent="0.2">
      <c r="B4264" s="158"/>
    </row>
    <row r="4265" spans="2:2" ht="15" x14ac:dyDescent="0.2">
      <c r="B4265" s="158"/>
    </row>
    <row r="4266" spans="2:2" ht="15" x14ac:dyDescent="0.2">
      <c r="B4266" s="158"/>
    </row>
    <row r="4267" spans="2:2" ht="15" x14ac:dyDescent="0.2">
      <c r="B4267" s="158"/>
    </row>
    <row r="4268" spans="2:2" ht="15" x14ac:dyDescent="0.2">
      <c r="B4268" s="158"/>
    </row>
    <row r="4269" spans="2:2" ht="15" x14ac:dyDescent="0.2">
      <c r="B4269" s="158"/>
    </row>
    <row r="4270" spans="2:2" ht="15" x14ac:dyDescent="0.2">
      <c r="B4270" s="158"/>
    </row>
    <row r="4271" spans="2:2" ht="15" x14ac:dyDescent="0.2">
      <c r="B4271" s="158"/>
    </row>
    <row r="4272" spans="2:2" ht="15" x14ac:dyDescent="0.2">
      <c r="B4272" s="158"/>
    </row>
    <row r="4273" spans="2:2" ht="15" x14ac:dyDescent="0.2">
      <c r="B4273" s="158"/>
    </row>
    <row r="4274" spans="2:2" ht="15" x14ac:dyDescent="0.2">
      <c r="B4274" s="158"/>
    </row>
    <row r="4275" spans="2:2" ht="15" x14ac:dyDescent="0.2">
      <c r="B4275" s="158"/>
    </row>
    <row r="4276" spans="2:2" ht="15" x14ac:dyDescent="0.2">
      <c r="B4276" s="158"/>
    </row>
    <row r="4277" spans="2:2" ht="15" x14ac:dyDescent="0.2">
      <c r="B4277" s="158"/>
    </row>
    <row r="4278" spans="2:2" ht="15" x14ac:dyDescent="0.2">
      <c r="B4278" s="158"/>
    </row>
    <row r="4279" spans="2:2" ht="15" x14ac:dyDescent="0.2">
      <c r="B4279" s="158"/>
    </row>
    <row r="4280" spans="2:2" ht="15" x14ac:dyDescent="0.2">
      <c r="B4280" s="158"/>
    </row>
    <row r="4281" spans="2:2" ht="15" x14ac:dyDescent="0.2">
      <c r="B4281" s="158"/>
    </row>
    <row r="4282" spans="2:2" ht="15" x14ac:dyDescent="0.2">
      <c r="B4282" s="158"/>
    </row>
    <row r="4283" spans="2:2" ht="15" x14ac:dyDescent="0.2">
      <c r="B4283" s="158"/>
    </row>
    <row r="4284" spans="2:2" ht="15" x14ac:dyDescent="0.2">
      <c r="B4284" s="158"/>
    </row>
    <row r="4285" spans="2:2" ht="15" x14ac:dyDescent="0.2">
      <c r="B4285" s="158"/>
    </row>
    <row r="4286" spans="2:2" ht="15" x14ac:dyDescent="0.2">
      <c r="B4286" s="158"/>
    </row>
    <row r="4287" spans="2:2" ht="15" x14ac:dyDescent="0.2">
      <c r="B4287" s="158"/>
    </row>
    <row r="4288" spans="2:2" ht="15" x14ac:dyDescent="0.2">
      <c r="B4288" s="158"/>
    </row>
    <row r="4289" spans="2:2" ht="15" x14ac:dyDescent="0.2">
      <c r="B4289" s="158"/>
    </row>
    <row r="4290" spans="2:2" ht="15" x14ac:dyDescent="0.2">
      <c r="B4290" s="158"/>
    </row>
    <row r="4291" spans="2:2" ht="15" x14ac:dyDescent="0.2">
      <c r="B4291" s="158"/>
    </row>
    <row r="4292" spans="2:2" ht="15" x14ac:dyDescent="0.2">
      <c r="B4292" s="158"/>
    </row>
    <row r="4293" spans="2:2" ht="15" x14ac:dyDescent="0.2">
      <c r="B4293" s="158"/>
    </row>
    <row r="4294" spans="2:2" ht="15" x14ac:dyDescent="0.2">
      <c r="B4294" s="158"/>
    </row>
    <row r="4295" spans="2:2" ht="15" x14ac:dyDescent="0.2">
      <c r="B4295" s="158"/>
    </row>
    <row r="4296" spans="2:2" ht="15" x14ac:dyDescent="0.2">
      <c r="B4296" s="158"/>
    </row>
    <row r="4297" spans="2:2" ht="15" x14ac:dyDescent="0.2">
      <c r="B4297" s="158"/>
    </row>
    <row r="4298" spans="2:2" ht="15" x14ac:dyDescent="0.2">
      <c r="B4298" s="158"/>
    </row>
    <row r="4299" spans="2:2" ht="15" x14ac:dyDescent="0.2">
      <c r="B4299" s="158"/>
    </row>
    <row r="4300" spans="2:2" ht="15" x14ac:dyDescent="0.2">
      <c r="B4300" s="158"/>
    </row>
    <row r="4301" spans="2:2" ht="15" x14ac:dyDescent="0.2">
      <c r="B4301" s="158"/>
    </row>
    <row r="4302" spans="2:2" ht="15" x14ac:dyDescent="0.2">
      <c r="B4302" s="158"/>
    </row>
    <row r="4303" spans="2:2" ht="15" x14ac:dyDescent="0.2">
      <c r="B4303" s="158"/>
    </row>
    <row r="4304" spans="2:2" ht="15" x14ac:dyDescent="0.2">
      <c r="B4304" s="158"/>
    </row>
    <row r="4305" spans="2:2" ht="15" x14ac:dyDescent="0.2">
      <c r="B4305" s="158"/>
    </row>
    <row r="4306" spans="2:2" ht="15" x14ac:dyDescent="0.2">
      <c r="B4306" s="158"/>
    </row>
    <row r="4307" spans="2:2" ht="15" x14ac:dyDescent="0.2">
      <c r="B4307" s="158"/>
    </row>
    <row r="4308" spans="2:2" ht="15" x14ac:dyDescent="0.2">
      <c r="B4308" s="158"/>
    </row>
    <row r="4309" spans="2:2" ht="15" x14ac:dyDescent="0.2">
      <c r="B4309" s="158"/>
    </row>
    <row r="4310" spans="2:2" ht="15" x14ac:dyDescent="0.2">
      <c r="B4310" s="158"/>
    </row>
    <row r="4311" spans="2:2" ht="15" x14ac:dyDescent="0.2">
      <c r="B4311" s="158"/>
    </row>
    <row r="4312" spans="2:2" ht="15" x14ac:dyDescent="0.2">
      <c r="B4312" s="158"/>
    </row>
    <row r="4313" spans="2:2" ht="15" x14ac:dyDescent="0.2">
      <c r="B4313" s="158"/>
    </row>
    <row r="4314" spans="2:2" ht="15" x14ac:dyDescent="0.2">
      <c r="B4314" s="158"/>
    </row>
    <row r="4315" spans="2:2" ht="15" x14ac:dyDescent="0.2">
      <c r="B4315" s="158"/>
    </row>
    <row r="4316" spans="2:2" ht="15" x14ac:dyDescent="0.2">
      <c r="B4316" s="158"/>
    </row>
    <row r="4317" spans="2:2" ht="15" x14ac:dyDescent="0.2">
      <c r="B4317" s="158"/>
    </row>
    <row r="4318" spans="2:2" ht="15" x14ac:dyDescent="0.2">
      <c r="B4318" s="158"/>
    </row>
    <row r="4319" spans="2:2" ht="15" x14ac:dyDescent="0.2">
      <c r="B4319" s="158"/>
    </row>
    <row r="4320" spans="2:2" ht="15" x14ac:dyDescent="0.2">
      <c r="B4320" s="158"/>
    </row>
    <row r="4321" spans="2:2" ht="15" x14ac:dyDescent="0.2">
      <c r="B4321" s="158"/>
    </row>
    <row r="4322" spans="2:2" ht="15" x14ac:dyDescent="0.2">
      <c r="B4322" s="158"/>
    </row>
    <row r="4323" spans="2:2" ht="15" x14ac:dyDescent="0.2">
      <c r="B4323" s="158"/>
    </row>
    <row r="4324" spans="2:2" ht="15" x14ac:dyDescent="0.2">
      <c r="B4324" s="158"/>
    </row>
    <row r="4325" spans="2:2" ht="15" x14ac:dyDescent="0.2">
      <c r="B4325" s="158"/>
    </row>
    <row r="4326" spans="2:2" ht="15" x14ac:dyDescent="0.2">
      <c r="B4326" s="158"/>
    </row>
    <row r="4327" spans="2:2" ht="15" x14ac:dyDescent="0.2">
      <c r="B4327" s="158"/>
    </row>
    <row r="4328" spans="2:2" ht="15" x14ac:dyDescent="0.2">
      <c r="B4328" s="158"/>
    </row>
    <row r="4329" spans="2:2" ht="15" x14ac:dyDescent="0.2">
      <c r="B4329" s="158"/>
    </row>
    <row r="4330" spans="2:2" ht="15" x14ac:dyDescent="0.2">
      <c r="B4330" s="158"/>
    </row>
    <row r="4331" spans="2:2" ht="15" x14ac:dyDescent="0.2">
      <c r="B4331" s="158"/>
    </row>
    <row r="4332" spans="2:2" ht="15" x14ac:dyDescent="0.2">
      <c r="B4332" s="158"/>
    </row>
    <row r="4333" spans="2:2" ht="15" x14ac:dyDescent="0.2">
      <c r="B4333" s="158"/>
    </row>
    <row r="4334" spans="2:2" ht="15" x14ac:dyDescent="0.2">
      <c r="B4334" s="158"/>
    </row>
    <row r="4335" spans="2:2" ht="15" x14ac:dyDescent="0.2">
      <c r="B4335" s="158"/>
    </row>
    <row r="4336" spans="2:2" ht="15" x14ac:dyDescent="0.2">
      <c r="B4336" s="158"/>
    </row>
    <row r="4337" spans="2:2" ht="15" x14ac:dyDescent="0.2">
      <c r="B4337" s="158"/>
    </row>
    <row r="4338" spans="2:2" ht="15" x14ac:dyDescent="0.2">
      <c r="B4338" s="158"/>
    </row>
    <row r="4339" spans="2:2" ht="15" x14ac:dyDescent="0.2">
      <c r="B4339" s="158"/>
    </row>
    <row r="4340" spans="2:2" ht="15" x14ac:dyDescent="0.2">
      <c r="B4340" s="158"/>
    </row>
    <row r="4341" spans="2:2" ht="15" x14ac:dyDescent="0.2">
      <c r="B4341" s="158"/>
    </row>
    <row r="4342" spans="2:2" ht="15" x14ac:dyDescent="0.2">
      <c r="B4342" s="158"/>
    </row>
    <row r="4343" spans="2:2" ht="15" x14ac:dyDescent="0.2">
      <c r="B4343" s="158"/>
    </row>
    <row r="4344" spans="2:2" ht="15" x14ac:dyDescent="0.2">
      <c r="B4344" s="158"/>
    </row>
    <row r="4345" spans="2:2" ht="15" x14ac:dyDescent="0.2">
      <c r="B4345" s="158"/>
    </row>
    <row r="4346" spans="2:2" ht="15" x14ac:dyDescent="0.2">
      <c r="B4346" s="158"/>
    </row>
    <row r="4347" spans="2:2" ht="15" x14ac:dyDescent="0.2">
      <c r="B4347" s="158"/>
    </row>
    <row r="4348" spans="2:2" ht="15" x14ac:dyDescent="0.2">
      <c r="B4348" s="158"/>
    </row>
    <row r="4349" spans="2:2" ht="15" x14ac:dyDescent="0.2">
      <c r="B4349" s="158"/>
    </row>
    <row r="4350" spans="2:2" ht="15" x14ac:dyDescent="0.2">
      <c r="B4350" s="158"/>
    </row>
    <row r="4351" spans="2:2" ht="15" x14ac:dyDescent="0.2">
      <c r="B4351" s="158"/>
    </row>
    <row r="4352" spans="2:2" ht="15" x14ac:dyDescent="0.2">
      <c r="B4352" s="158"/>
    </row>
    <row r="4353" spans="2:2" ht="15" x14ac:dyDescent="0.2">
      <c r="B4353" s="158"/>
    </row>
    <row r="4354" spans="2:2" ht="15" x14ac:dyDescent="0.2">
      <c r="B4354" s="158"/>
    </row>
    <row r="4355" spans="2:2" ht="15" x14ac:dyDescent="0.2">
      <c r="B4355" s="158"/>
    </row>
    <row r="4356" spans="2:2" ht="15" x14ac:dyDescent="0.2">
      <c r="B4356" s="158"/>
    </row>
    <row r="4357" spans="2:2" ht="15" x14ac:dyDescent="0.2">
      <c r="B4357" s="158"/>
    </row>
    <row r="4358" spans="2:2" ht="15" x14ac:dyDescent="0.2">
      <c r="B4358" s="158"/>
    </row>
    <row r="4359" spans="2:2" ht="15" x14ac:dyDescent="0.2">
      <c r="B4359" s="158"/>
    </row>
    <row r="4360" spans="2:2" ht="15" x14ac:dyDescent="0.2">
      <c r="B4360" s="158"/>
    </row>
    <row r="4361" spans="2:2" ht="15" x14ac:dyDescent="0.2">
      <c r="B4361" s="158"/>
    </row>
    <row r="4362" spans="2:2" ht="15" x14ac:dyDescent="0.2">
      <c r="B4362" s="158"/>
    </row>
    <row r="4363" spans="2:2" ht="15" x14ac:dyDescent="0.2">
      <c r="B4363" s="158"/>
    </row>
    <row r="4364" spans="2:2" ht="15" x14ac:dyDescent="0.2">
      <c r="B4364" s="158"/>
    </row>
    <row r="4365" spans="2:2" ht="15" x14ac:dyDescent="0.2">
      <c r="B4365" s="158"/>
    </row>
    <row r="4366" spans="2:2" ht="15" x14ac:dyDescent="0.2">
      <c r="B4366" s="158"/>
    </row>
    <row r="4367" spans="2:2" ht="15" x14ac:dyDescent="0.2">
      <c r="B4367" s="158"/>
    </row>
    <row r="4368" spans="2:2" ht="15" x14ac:dyDescent="0.2">
      <c r="B4368" s="158"/>
    </row>
    <row r="4369" spans="2:2" ht="15" x14ac:dyDescent="0.2">
      <c r="B4369" s="158"/>
    </row>
    <row r="4370" spans="2:2" ht="15" x14ac:dyDescent="0.2">
      <c r="B4370" s="158"/>
    </row>
    <row r="4371" spans="2:2" ht="15" x14ac:dyDescent="0.2">
      <c r="B4371" s="158"/>
    </row>
    <row r="4372" spans="2:2" ht="15" x14ac:dyDescent="0.2">
      <c r="B4372" s="158"/>
    </row>
    <row r="4373" spans="2:2" ht="15" x14ac:dyDescent="0.2">
      <c r="B4373" s="158"/>
    </row>
    <row r="4374" spans="2:2" ht="15" x14ac:dyDescent="0.2">
      <c r="B4374" s="158"/>
    </row>
    <row r="4375" spans="2:2" ht="15" x14ac:dyDescent="0.2">
      <c r="B4375" s="158"/>
    </row>
    <row r="4376" spans="2:2" ht="15" x14ac:dyDescent="0.2">
      <c r="B4376" s="158"/>
    </row>
    <row r="4377" spans="2:2" ht="15" x14ac:dyDescent="0.2">
      <c r="B4377" s="158"/>
    </row>
    <row r="4378" spans="2:2" ht="15" x14ac:dyDescent="0.2">
      <c r="B4378" s="158"/>
    </row>
    <row r="4379" spans="2:2" ht="15" x14ac:dyDescent="0.2">
      <c r="B4379" s="158"/>
    </row>
    <row r="4380" spans="2:2" ht="15" x14ac:dyDescent="0.2">
      <c r="B4380" s="158"/>
    </row>
    <row r="4381" spans="2:2" ht="15" x14ac:dyDescent="0.2">
      <c r="B4381" s="158"/>
    </row>
    <row r="4382" spans="2:2" ht="15" x14ac:dyDescent="0.2">
      <c r="B4382" s="158"/>
    </row>
    <row r="4383" spans="2:2" ht="15" x14ac:dyDescent="0.2">
      <c r="B4383" s="158"/>
    </row>
    <row r="4384" spans="2:2" ht="15" x14ac:dyDescent="0.2">
      <c r="B4384" s="158"/>
    </row>
    <row r="4385" spans="2:2" ht="15" x14ac:dyDescent="0.2">
      <c r="B4385" s="158"/>
    </row>
    <row r="4386" spans="2:2" ht="15" x14ac:dyDescent="0.2">
      <c r="B4386" s="158"/>
    </row>
    <row r="4387" spans="2:2" ht="15" x14ac:dyDescent="0.2">
      <c r="B4387" s="158"/>
    </row>
    <row r="4388" spans="2:2" ht="15" x14ac:dyDescent="0.2">
      <c r="B4388" s="158"/>
    </row>
    <row r="4389" spans="2:2" ht="15" x14ac:dyDescent="0.2">
      <c r="B4389" s="158"/>
    </row>
    <row r="4390" spans="2:2" ht="15" x14ac:dyDescent="0.2">
      <c r="B4390" s="158"/>
    </row>
    <row r="4391" spans="2:2" ht="15" x14ac:dyDescent="0.2">
      <c r="B4391" s="158"/>
    </row>
    <row r="4392" spans="2:2" ht="15" x14ac:dyDescent="0.2">
      <c r="B4392" s="158"/>
    </row>
    <row r="4393" spans="2:2" ht="15" x14ac:dyDescent="0.2">
      <c r="B4393" s="158"/>
    </row>
    <row r="4394" spans="2:2" ht="15" x14ac:dyDescent="0.2">
      <c r="B4394" s="158"/>
    </row>
    <row r="4395" spans="2:2" ht="15" x14ac:dyDescent="0.2">
      <c r="B4395" s="158"/>
    </row>
    <row r="4396" spans="2:2" ht="15" x14ac:dyDescent="0.2">
      <c r="B4396" s="158"/>
    </row>
    <row r="4397" spans="2:2" ht="15" x14ac:dyDescent="0.2">
      <c r="B4397" s="158"/>
    </row>
    <row r="4398" spans="2:2" ht="15" x14ac:dyDescent="0.2">
      <c r="B4398" s="158"/>
    </row>
    <row r="4399" spans="2:2" ht="15" x14ac:dyDescent="0.2">
      <c r="B4399" s="158"/>
    </row>
    <row r="4400" spans="2:2" ht="15" x14ac:dyDescent="0.2">
      <c r="B4400" s="158"/>
    </row>
    <row r="4401" spans="2:2" ht="15" x14ac:dyDescent="0.2">
      <c r="B4401" s="158"/>
    </row>
    <row r="4402" spans="2:2" ht="15" x14ac:dyDescent="0.2">
      <c r="B4402" s="158"/>
    </row>
    <row r="4403" spans="2:2" ht="15" x14ac:dyDescent="0.2">
      <c r="B4403" s="158"/>
    </row>
    <row r="4404" spans="2:2" ht="15" x14ac:dyDescent="0.2">
      <c r="B4404" s="158"/>
    </row>
    <row r="4405" spans="2:2" ht="15" x14ac:dyDescent="0.2">
      <c r="B4405" s="158"/>
    </row>
    <row r="4406" spans="2:2" ht="15" x14ac:dyDescent="0.2">
      <c r="B4406" s="158"/>
    </row>
    <row r="4407" spans="2:2" ht="15" x14ac:dyDescent="0.2">
      <c r="B4407" s="158"/>
    </row>
    <row r="4408" spans="2:2" ht="15" x14ac:dyDescent="0.2">
      <c r="B4408" s="158"/>
    </row>
    <row r="4409" spans="2:2" ht="15" x14ac:dyDescent="0.2">
      <c r="B4409" s="158"/>
    </row>
    <row r="4410" spans="2:2" ht="15" x14ac:dyDescent="0.2">
      <c r="B4410" s="158"/>
    </row>
    <row r="4411" spans="2:2" ht="15" x14ac:dyDescent="0.2">
      <c r="B4411" s="158"/>
    </row>
    <row r="4412" spans="2:2" ht="15" x14ac:dyDescent="0.2">
      <c r="B4412" s="158"/>
    </row>
    <row r="4413" spans="2:2" ht="15" x14ac:dyDescent="0.2">
      <c r="B4413" s="158"/>
    </row>
    <row r="4414" spans="2:2" ht="15" x14ac:dyDescent="0.2">
      <c r="B4414" s="158"/>
    </row>
    <row r="4415" spans="2:2" ht="15" x14ac:dyDescent="0.2">
      <c r="B4415" s="158"/>
    </row>
    <row r="4416" spans="2:2" ht="15" x14ac:dyDescent="0.2">
      <c r="B4416" s="158"/>
    </row>
    <row r="4417" spans="2:2" ht="15" x14ac:dyDescent="0.2">
      <c r="B4417" s="158"/>
    </row>
    <row r="4418" spans="2:2" ht="15" x14ac:dyDescent="0.2">
      <c r="B4418" s="158"/>
    </row>
    <row r="4419" spans="2:2" ht="15" x14ac:dyDescent="0.2">
      <c r="B4419" s="158"/>
    </row>
    <row r="4420" spans="2:2" ht="15" x14ac:dyDescent="0.2">
      <c r="B4420" s="158"/>
    </row>
    <row r="4421" spans="2:2" ht="15" x14ac:dyDescent="0.2">
      <c r="B4421" s="158"/>
    </row>
    <row r="4422" spans="2:2" ht="15" x14ac:dyDescent="0.2">
      <c r="B4422" s="158"/>
    </row>
    <row r="4423" spans="2:2" ht="15" x14ac:dyDescent="0.2">
      <c r="B4423" s="158"/>
    </row>
    <row r="4424" spans="2:2" ht="15" x14ac:dyDescent="0.2">
      <c r="B4424" s="158"/>
    </row>
    <row r="4425" spans="2:2" ht="15" x14ac:dyDescent="0.2">
      <c r="B4425" s="158"/>
    </row>
    <row r="4426" spans="2:2" ht="15" x14ac:dyDescent="0.2">
      <c r="B4426" s="158"/>
    </row>
    <row r="4427" spans="2:2" ht="15" x14ac:dyDescent="0.2">
      <c r="B4427" s="158"/>
    </row>
    <row r="4428" spans="2:2" ht="15" x14ac:dyDescent="0.2">
      <c r="B4428" s="158"/>
    </row>
    <row r="4429" spans="2:2" ht="15" x14ac:dyDescent="0.2">
      <c r="B4429" s="158"/>
    </row>
    <row r="4430" spans="2:2" ht="15" x14ac:dyDescent="0.2">
      <c r="B4430" s="158"/>
    </row>
    <row r="4431" spans="2:2" ht="15" x14ac:dyDescent="0.2">
      <c r="B4431" s="158"/>
    </row>
    <row r="4432" spans="2:2" ht="15" x14ac:dyDescent="0.2">
      <c r="B4432" s="158"/>
    </row>
    <row r="4433" spans="2:2" ht="15" x14ac:dyDescent="0.2">
      <c r="B4433" s="158"/>
    </row>
    <row r="4434" spans="2:2" ht="15" x14ac:dyDescent="0.2">
      <c r="B4434" s="158"/>
    </row>
    <row r="4435" spans="2:2" ht="15" x14ac:dyDescent="0.2">
      <c r="B4435" s="158"/>
    </row>
    <row r="4436" spans="2:2" ht="15" x14ac:dyDescent="0.2">
      <c r="B4436" s="158"/>
    </row>
    <row r="4437" spans="2:2" ht="15" x14ac:dyDescent="0.2">
      <c r="B4437" s="158"/>
    </row>
    <row r="4438" spans="2:2" ht="15" x14ac:dyDescent="0.2">
      <c r="B4438" s="158"/>
    </row>
    <row r="4439" spans="2:2" ht="15" x14ac:dyDescent="0.2">
      <c r="B4439" s="158"/>
    </row>
    <row r="4440" spans="2:2" ht="15" x14ac:dyDescent="0.2">
      <c r="B4440" s="158"/>
    </row>
    <row r="4441" spans="2:2" ht="15" x14ac:dyDescent="0.2">
      <c r="B4441" s="158"/>
    </row>
    <row r="4442" spans="2:2" ht="15" x14ac:dyDescent="0.2">
      <c r="B4442" s="158"/>
    </row>
    <row r="4443" spans="2:2" ht="15" x14ac:dyDescent="0.2">
      <c r="B4443" s="158"/>
    </row>
    <row r="4444" spans="2:2" ht="15" x14ac:dyDescent="0.2">
      <c r="B4444" s="158"/>
    </row>
    <row r="4445" spans="2:2" ht="15" x14ac:dyDescent="0.2">
      <c r="B4445" s="158"/>
    </row>
    <row r="4446" spans="2:2" ht="15" x14ac:dyDescent="0.2">
      <c r="B4446" s="158"/>
    </row>
    <row r="4447" spans="2:2" ht="15" x14ac:dyDescent="0.2">
      <c r="B4447" s="158"/>
    </row>
    <row r="4448" spans="2:2" ht="15" x14ac:dyDescent="0.2">
      <c r="B4448" s="158"/>
    </row>
    <row r="4449" spans="2:2" ht="15" x14ac:dyDescent="0.2">
      <c r="B4449" s="158"/>
    </row>
    <row r="4450" spans="2:2" ht="15" x14ac:dyDescent="0.2">
      <c r="B4450" s="158"/>
    </row>
    <row r="4451" spans="2:2" ht="15" x14ac:dyDescent="0.2">
      <c r="B4451" s="158"/>
    </row>
    <row r="4452" spans="2:2" ht="15" x14ac:dyDescent="0.2">
      <c r="B4452" s="158"/>
    </row>
    <row r="4453" spans="2:2" ht="15" x14ac:dyDescent="0.2">
      <c r="B4453" s="158"/>
    </row>
    <row r="4454" spans="2:2" ht="15" x14ac:dyDescent="0.2">
      <c r="B4454" s="158"/>
    </row>
    <row r="4455" spans="2:2" ht="15" x14ac:dyDescent="0.2">
      <c r="B4455" s="158"/>
    </row>
    <row r="4456" spans="2:2" ht="15" x14ac:dyDescent="0.2">
      <c r="B4456" s="158"/>
    </row>
    <row r="4457" spans="2:2" ht="15" x14ac:dyDescent="0.2">
      <c r="B4457" s="158"/>
    </row>
    <row r="4458" spans="2:2" ht="15" x14ac:dyDescent="0.2">
      <c r="B4458" s="158"/>
    </row>
    <row r="4459" spans="2:2" ht="15" x14ac:dyDescent="0.2">
      <c r="B4459" s="158"/>
    </row>
    <row r="4460" spans="2:2" ht="15" x14ac:dyDescent="0.2">
      <c r="B4460" s="158"/>
    </row>
    <row r="4461" spans="2:2" ht="15" x14ac:dyDescent="0.2">
      <c r="B4461" s="158"/>
    </row>
    <row r="4462" spans="2:2" ht="15" x14ac:dyDescent="0.2">
      <c r="B4462" s="158"/>
    </row>
    <row r="4463" spans="2:2" ht="15" x14ac:dyDescent="0.2">
      <c r="B4463" s="158"/>
    </row>
    <row r="4464" spans="2:2" ht="15" x14ac:dyDescent="0.2">
      <c r="B4464" s="158"/>
    </row>
    <row r="4465" spans="2:2" ht="15" x14ac:dyDescent="0.2">
      <c r="B4465" s="158"/>
    </row>
    <row r="4466" spans="2:2" ht="15" x14ac:dyDescent="0.2">
      <c r="B4466" s="158"/>
    </row>
    <row r="4467" spans="2:2" ht="15" x14ac:dyDescent="0.2">
      <c r="B4467" s="158"/>
    </row>
    <row r="4468" spans="2:2" ht="15" x14ac:dyDescent="0.2">
      <c r="B4468" s="158"/>
    </row>
    <row r="4469" spans="2:2" ht="15" x14ac:dyDescent="0.2">
      <c r="B4469" s="158"/>
    </row>
    <row r="4470" spans="2:2" ht="15" x14ac:dyDescent="0.2">
      <c r="B4470" s="158"/>
    </row>
    <row r="4471" spans="2:2" ht="15" x14ac:dyDescent="0.2">
      <c r="B4471" s="158"/>
    </row>
    <row r="4472" spans="2:2" ht="15" x14ac:dyDescent="0.2">
      <c r="B4472" s="158"/>
    </row>
    <row r="4473" spans="2:2" ht="15" x14ac:dyDescent="0.2">
      <c r="B4473" s="158"/>
    </row>
    <row r="4474" spans="2:2" ht="15" x14ac:dyDescent="0.2">
      <c r="B4474" s="158"/>
    </row>
    <row r="4475" spans="2:2" ht="15" x14ac:dyDescent="0.2">
      <c r="B4475" s="158"/>
    </row>
    <row r="4476" spans="2:2" ht="15" x14ac:dyDescent="0.2">
      <c r="B4476" s="158"/>
    </row>
    <row r="4477" spans="2:2" ht="15" x14ac:dyDescent="0.2">
      <c r="B4477" s="158"/>
    </row>
    <row r="4478" spans="2:2" ht="15" x14ac:dyDescent="0.2">
      <c r="B4478" s="158"/>
    </row>
    <row r="4479" spans="2:2" ht="15" x14ac:dyDescent="0.2">
      <c r="B4479" s="158"/>
    </row>
    <row r="4480" spans="2:2" ht="15" x14ac:dyDescent="0.2">
      <c r="B4480" s="158"/>
    </row>
    <row r="4481" spans="2:2" ht="15" x14ac:dyDescent="0.2">
      <c r="B4481" s="158"/>
    </row>
    <row r="4482" spans="2:2" ht="15" x14ac:dyDescent="0.2">
      <c r="B4482" s="158"/>
    </row>
    <row r="4483" spans="2:2" ht="15" x14ac:dyDescent="0.2">
      <c r="B4483" s="158"/>
    </row>
    <row r="4484" spans="2:2" ht="15" x14ac:dyDescent="0.2">
      <c r="B4484" s="158"/>
    </row>
    <row r="4485" spans="2:2" ht="15" x14ac:dyDescent="0.2">
      <c r="B4485" s="158"/>
    </row>
    <row r="4486" spans="2:2" ht="15" x14ac:dyDescent="0.2">
      <c r="B4486" s="158"/>
    </row>
    <row r="4487" spans="2:2" ht="15" x14ac:dyDescent="0.2">
      <c r="B4487" s="158"/>
    </row>
    <row r="4488" spans="2:2" ht="15" x14ac:dyDescent="0.2">
      <c r="B4488" s="158"/>
    </row>
    <row r="4489" spans="2:2" ht="15" x14ac:dyDescent="0.2">
      <c r="B4489" s="158"/>
    </row>
    <row r="4490" spans="2:2" ht="15" x14ac:dyDescent="0.2">
      <c r="B4490" s="158"/>
    </row>
    <row r="4491" spans="2:2" ht="15" x14ac:dyDescent="0.2">
      <c r="B4491" s="158"/>
    </row>
    <row r="4492" spans="2:2" ht="15" x14ac:dyDescent="0.2">
      <c r="B4492" s="158"/>
    </row>
    <row r="4493" spans="2:2" ht="15" x14ac:dyDescent="0.2">
      <c r="B4493" s="158"/>
    </row>
    <row r="4494" spans="2:2" ht="15" x14ac:dyDescent="0.2">
      <c r="B4494" s="158"/>
    </row>
    <row r="4495" spans="2:2" ht="15" x14ac:dyDescent="0.2">
      <c r="B4495" s="158"/>
    </row>
    <row r="4496" spans="2:2" ht="15" x14ac:dyDescent="0.2">
      <c r="B4496" s="158"/>
    </row>
    <row r="4497" spans="2:2" ht="15" x14ac:dyDescent="0.2">
      <c r="B4497" s="158"/>
    </row>
    <row r="4498" spans="2:2" ht="15" x14ac:dyDescent="0.2">
      <c r="B4498" s="158"/>
    </row>
    <row r="4499" spans="2:2" ht="15" x14ac:dyDescent="0.2">
      <c r="B4499" s="158"/>
    </row>
    <row r="4500" spans="2:2" ht="15" x14ac:dyDescent="0.2">
      <c r="B4500" s="158"/>
    </row>
    <row r="4501" spans="2:2" ht="15" x14ac:dyDescent="0.2">
      <c r="B4501" s="158"/>
    </row>
    <row r="4502" spans="2:2" ht="15" x14ac:dyDescent="0.2">
      <c r="B4502" s="158"/>
    </row>
    <row r="4503" spans="2:2" ht="15" x14ac:dyDescent="0.2">
      <c r="B4503" s="158"/>
    </row>
    <row r="4504" spans="2:2" ht="15" x14ac:dyDescent="0.2">
      <c r="B4504" s="158"/>
    </row>
    <row r="4505" spans="2:2" ht="15" x14ac:dyDescent="0.2">
      <c r="B4505" s="158"/>
    </row>
    <row r="4506" spans="2:2" ht="15" x14ac:dyDescent="0.2">
      <c r="B4506" s="158"/>
    </row>
    <row r="4507" spans="2:2" ht="15" x14ac:dyDescent="0.2">
      <c r="B4507" s="158"/>
    </row>
    <row r="4508" spans="2:2" ht="15" x14ac:dyDescent="0.2">
      <c r="B4508" s="158"/>
    </row>
    <row r="4509" spans="2:2" ht="15" x14ac:dyDescent="0.2">
      <c r="B4509" s="158"/>
    </row>
    <row r="4510" spans="2:2" ht="15" x14ac:dyDescent="0.2">
      <c r="B4510" s="158"/>
    </row>
    <row r="4511" spans="2:2" ht="15" x14ac:dyDescent="0.2">
      <c r="B4511" s="158"/>
    </row>
    <row r="4512" spans="2:2" ht="15" x14ac:dyDescent="0.2">
      <c r="B4512" s="158"/>
    </row>
    <row r="4513" spans="2:2" ht="15" x14ac:dyDescent="0.2">
      <c r="B4513" s="158"/>
    </row>
    <row r="4514" spans="2:2" ht="15" x14ac:dyDescent="0.2">
      <c r="B4514" s="158"/>
    </row>
    <row r="4515" spans="2:2" ht="15" x14ac:dyDescent="0.2">
      <c r="B4515" s="158"/>
    </row>
    <row r="4516" spans="2:2" ht="15" x14ac:dyDescent="0.2">
      <c r="B4516" s="158"/>
    </row>
    <row r="4517" spans="2:2" ht="15" x14ac:dyDescent="0.2">
      <c r="B4517" s="158"/>
    </row>
    <row r="4518" spans="2:2" ht="15" x14ac:dyDescent="0.2">
      <c r="B4518" s="158"/>
    </row>
    <row r="4519" spans="2:2" ht="15" x14ac:dyDescent="0.2">
      <c r="B4519" s="158"/>
    </row>
    <row r="4520" spans="2:2" ht="15" x14ac:dyDescent="0.2">
      <c r="B4520" s="158"/>
    </row>
    <row r="4521" spans="2:2" ht="15" x14ac:dyDescent="0.2">
      <c r="B4521" s="158"/>
    </row>
    <row r="4522" spans="2:2" ht="15" x14ac:dyDescent="0.2">
      <c r="B4522" s="158"/>
    </row>
    <row r="4523" spans="2:2" ht="15" x14ac:dyDescent="0.2">
      <c r="B4523" s="158"/>
    </row>
    <row r="4524" spans="2:2" ht="15" x14ac:dyDescent="0.2">
      <c r="B4524" s="158"/>
    </row>
    <row r="4525" spans="2:2" ht="15" x14ac:dyDescent="0.2">
      <c r="B4525" s="158"/>
    </row>
    <row r="4526" spans="2:2" ht="15" x14ac:dyDescent="0.2">
      <c r="B4526" s="158"/>
    </row>
    <row r="4527" spans="2:2" ht="15" x14ac:dyDescent="0.2">
      <c r="B4527" s="158"/>
    </row>
    <row r="4528" spans="2:2" ht="15" x14ac:dyDescent="0.2">
      <c r="B4528" s="158"/>
    </row>
    <row r="4529" spans="2:2" ht="15" x14ac:dyDescent="0.2">
      <c r="B4529" s="158"/>
    </row>
    <row r="4530" spans="2:2" ht="15" x14ac:dyDescent="0.2">
      <c r="B4530" s="158"/>
    </row>
    <row r="4531" spans="2:2" ht="15" x14ac:dyDescent="0.2">
      <c r="B4531" s="158"/>
    </row>
    <row r="4532" spans="2:2" ht="15" x14ac:dyDescent="0.2">
      <c r="B4532" s="158"/>
    </row>
    <row r="4533" spans="2:2" ht="15" x14ac:dyDescent="0.2">
      <c r="B4533" s="158"/>
    </row>
    <row r="4534" spans="2:2" ht="15" x14ac:dyDescent="0.2">
      <c r="B4534" s="158"/>
    </row>
    <row r="4535" spans="2:2" ht="15" x14ac:dyDescent="0.2">
      <c r="B4535" s="158"/>
    </row>
    <row r="4536" spans="2:2" ht="15" x14ac:dyDescent="0.2">
      <c r="B4536" s="158"/>
    </row>
    <row r="4537" spans="2:2" ht="15" x14ac:dyDescent="0.2">
      <c r="B4537" s="158"/>
    </row>
    <row r="4538" spans="2:2" ht="15" x14ac:dyDescent="0.2">
      <c r="B4538" s="158"/>
    </row>
    <row r="4539" spans="2:2" ht="15" x14ac:dyDescent="0.2">
      <c r="B4539" s="158"/>
    </row>
    <row r="4540" spans="2:2" ht="15" x14ac:dyDescent="0.2">
      <c r="B4540" s="158"/>
    </row>
    <row r="4541" spans="2:2" ht="15" x14ac:dyDescent="0.2">
      <c r="B4541" s="158"/>
    </row>
    <row r="4542" spans="2:2" ht="15" x14ac:dyDescent="0.2">
      <c r="B4542" s="158"/>
    </row>
    <row r="4543" spans="2:2" ht="15" x14ac:dyDescent="0.2">
      <c r="B4543" s="158"/>
    </row>
    <row r="4544" spans="2:2" ht="15" x14ac:dyDescent="0.2">
      <c r="B4544" s="158"/>
    </row>
    <row r="4545" spans="2:2" ht="15" x14ac:dyDescent="0.2">
      <c r="B4545" s="158"/>
    </row>
    <row r="4546" spans="2:2" ht="15" x14ac:dyDescent="0.2">
      <c r="B4546" s="158"/>
    </row>
    <row r="4547" spans="2:2" ht="15" x14ac:dyDescent="0.2">
      <c r="B4547" s="158"/>
    </row>
    <row r="4548" spans="2:2" ht="15" x14ac:dyDescent="0.2">
      <c r="B4548" s="158"/>
    </row>
    <row r="4549" spans="2:2" ht="15" x14ac:dyDescent="0.2">
      <c r="B4549" s="158"/>
    </row>
    <row r="4550" spans="2:2" ht="15" x14ac:dyDescent="0.2">
      <c r="B4550" s="158"/>
    </row>
    <row r="4551" spans="2:2" ht="15" x14ac:dyDescent="0.2">
      <c r="B4551" s="158"/>
    </row>
    <row r="4552" spans="2:2" ht="15" x14ac:dyDescent="0.2">
      <c r="B4552" s="158"/>
    </row>
    <row r="4553" spans="2:2" ht="15" x14ac:dyDescent="0.2">
      <c r="B4553" s="158"/>
    </row>
    <row r="4554" spans="2:2" ht="15" x14ac:dyDescent="0.2">
      <c r="B4554" s="158"/>
    </row>
    <row r="4555" spans="2:2" ht="15" x14ac:dyDescent="0.2">
      <c r="B4555" s="158"/>
    </row>
    <row r="4556" spans="2:2" ht="15" x14ac:dyDescent="0.2">
      <c r="B4556" s="158"/>
    </row>
    <row r="4557" spans="2:2" ht="15" x14ac:dyDescent="0.2">
      <c r="B4557" s="158"/>
    </row>
    <row r="4558" spans="2:2" ht="15" x14ac:dyDescent="0.2">
      <c r="B4558" s="158"/>
    </row>
    <row r="4559" spans="2:2" ht="15" x14ac:dyDescent="0.2">
      <c r="B4559" s="158"/>
    </row>
    <row r="4560" spans="2:2" ht="15" x14ac:dyDescent="0.2">
      <c r="B4560" s="158"/>
    </row>
    <row r="4561" spans="2:2" ht="15" x14ac:dyDescent="0.2">
      <c r="B4561" s="158"/>
    </row>
    <row r="4562" spans="2:2" ht="15" x14ac:dyDescent="0.2">
      <c r="B4562" s="158"/>
    </row>
    <row r="4563" spans="2:2" ht="15" x14ac:dyDescent="0.2">
      <c r="B4563" s="158"/>
    </row>
    <row r="4564" spans="2:2" ht="15" x14ac:dyDescent="0.2">
      <c r="B4564" s="158"/>
    </row>
    <row r="4565" spans="2:2" ht="15" x14ac:dyDescent="0.2">
      <c r="B4565" s="158"/>
    </row>
    <row r="4566" spans="2:2" ht="15" x14ac:dyDescent="0.2">
      <c r="B4566" s="158"/>
    </row>
    <row r="4567" spans="2:2" ht="15" x14ac:dyDescent="0.2">
      <c r="B4567" s="158"/>
    </row>
    <row r="4568" spans="2:2" ht="15" x14ac:dyDescent="0.2">
      <c r="B4568" s="158"/>
    </row>
    <row r="4569" spans="2:2" ht="15" x14ac:dyDescent="0.2">
      <c r="B4569" s="158"/>
    </row>
    <row r="4570" spans="2:2" ht="15" x14ac:dyDescent="0.2">
      <c r="B4570" s="158"/>
    </row>
    <row r="4571" spans="2:2" ht="15" x14ac:dyDescent="0.2">
      <c r="B4571" s="158"/>
    </row>
    <row r="4572" spans="2:2" ht="15" x14ac:dyDescent="0.2">
      <c r="B4572" s="158"/>
    </row>
    <row r="4573" spans="2:2" ht="15" x14ac:dyDescent="0.2">
      <c r="B4573" s="158"/>
    </row>
    <row r="4574" spans="2:2" ht="15" x14ac:dyDescent="0.2">
      <c r="B4574" s="158"/>
    </row>
    <row r="4575" spans="2:2" ht="15" x14ac:dyDescent="0.2">
      <c r="B4575" s="158"/>
    </row>
    <row r="4576" spans="2:2" ht="15" x14ac:dyDescent="0.2">
      <c r="B4576" s="158"/>
    </row>
    <row r="4577" spans="2:2" ht="15" x14ac:dyDescent="0.2">
      <c r="B4577" s="158"/>
    </row>
    <row r="4578" spans="2:2" ht="15" x14ac:dyDescent="0.2">
      <c r="B4578" s="158"/>
    </row>
    <row r="4579" spans="2:2" ht="15" x14ac:dyDescent="0.2">
      <c r="B4579" s="158"/>
    </row>
    <row r="4580" spans="2:2" ht="15" x14ac:dyDescent="0.2">
      <c r="B4580" s="158"/>
    </row>
    <row r="4581" spans="2:2" ht="15" x14ac:dyDescent="0.2">
      <c r="B4581" s="158"/>
    </row>
    <row r="4582" spans="2:2" ht="15" x14ac:dyDescent="0.2">
      <c r="B4582" s="158"/>
    </row>
    <row r="4583" spans="2:2" ht="15" x14ac:dyDescent="0.2">
      <c r="B4583" s="158"/>
    </row>
    <row r="4584" spans="2:2" ht="15" x14ac:dyDescent="0.2">
      <c r="B4584" s="158"/>
    </row>
    <row r="4585" spans="2:2" ht="15" x14ac:dyDescent="0.2">
      <c r="B4585" s="158"/>
    </row>
    <row r="4586" spans="2:2" ht="15" x14ac:dyDescent="0.2">
      <c r="B4586" s="158"/>
    </row>
    <row r="4587" spans="2:2" ht="15" x14ac:dyDescent="0.2">
      <c r="B4587" s="158"/>
    </row>
    <row r="4588" spans="2:2" ht="15" x14ac:dyDescent="0.2">
      <c r="B4588" s="158"/>
    </row>
    <row r="4589" spans="2:2" ht="15" x14ac:dyDescent="0.2">
      <c r="B4589" s="158"/>
    </row>
    <row r="4590" spans="2:2" ht="15" x14ac:dyDescent="0.2">
      <c r="B4590" s="158"/>
    </row>
    <row r="4591" spans="2:2" ht="15" x14ac:dyDescent="0.2">
      <c r="B4591" s="158"/>
    </row>
    <row r="4592" spans="2:2" ht="15" x14ac:dyDescent="0.2">
      <c r="B4592" s="158"/>
    </row>
    <row r="4593" spans="2:2" ht="15" x14ac:dyDescent="0.2">
      <c r="B4593" s="158"/>
    </row>
    <row r="4594" spans="2:2" ht="15" x14ac:dyDescent="0.2">
      <c r="B4594" s="158"/>
    </row>
    <row r="4595" spans="2:2" ht="15" x14ac:dyDescent="0.2">
      <c r="B4595" s="158"/>
    </row>
    <row r="4596" spans="2:2" ht="15" x14ac:dyDescent="0.2">
      <c r="B4596" s="158"/>
    </row>
    <row r="4597" spans="2:2" ht="15" x14ac:dyDescent="0.2">
      <c r="B4597" s="158"/>
    </row>
    <row r="4598" spans="2:2" ht="15" x14ac:dyDescent="0.2">
      <c r="B4598" s="158"/>
    </row>
    <row r="4599" spans="2:2" ht="15" x14ac:dyDescent="0.2">
      <c r="B4599" s="158"/>
    </row>
    <row r="4600" spans="2:2" ht="15" x14ac:dyDescent="0.2">
      <c r="B4600" s="158"/>
    </row>
    <row r="4601" spans="2:2" ht="15" x14ac:dyDescent="0.2">
      <c r="B4601" s="158"/>
    </row>
    <row r="4602" spans="2:2" ht="15" x14ac:dyDescent="0.2">
      <c r="B4602" s="158"/>
    </row>
    <row r="4603" spans="2:2" ht="15" x14ac:dyDescent="0.2">
      <c r="B4603" s="158"/>
    </row>
    <row r="4604" spans="2:2" ht="15" x14ac:dyDescent="0.2">
      <c r="B4604" s="158"/>
    </row>
    <row r="4605" spans="2:2" ht="15" x14ac:dyDescent="0.2">
      <c r="B4605" s="158"/>
    </row>
    <row r="4606" spans="2:2" ht="15" x14ac:dyDescent="0.2">
      <c r="B4606" s="158"/>
    </row>
    <row r="4607" spans="2:2" ht="15" x14ac:dyDescent="0.2">
      <c r="B4607" s="158"/>
    </row>
    <row r="4608" spans="2:2" ht="15" x14ac:dyDescent="0.2">
      <c r="B4608" s="158"/>
    </row>
    <row r="4609" spans="2:2" ht="15" x14ac:dyDescent="0.2">
      <c r="B4609" s="158"/>
    </row>
    <row r="4610" spans="2:2" ht="15" x14ac:dyDescent="0.2">
      <c r="B4610" s="158"/>
    </row>
    <row r="4611" spans="2:2" ht="15" x14ac:dyDescent="0.2">
      <c r="B4611" s="158"/>
    </row>
    <row r="4612" spans="2:2" ht="15" x14ac:dyDescent="0.2">
      <c r="B4612" s="158"/>
    </row>
    <row r="4613" spans="2:2" ht="15" x14ac:dyDescent="0.2">
      <c r="B4613" s="158"/>
    </row>
    <row r="4614" spans="2:2" ht="15" x14ac:dyDescent="0.2">
      <c r="B4614" s="158"/>
    </row>
    <row r="4615" spans="2:2" ht="15" x14ac:dyDescent="0.2">
      <c r="B4615" s="158"/>
    </row>
    <row r="4616" spans="2:2" ht="15" x14ac:dyDescent="0.2">
      <c r="B4616" s="158"/>
    </row>
    <row r="4617" spans="2:2" ht="15" x14ac:dyDescent="0.2">
      <c r="B4617" s="158"/>
    </row>
    <row r="4618" spans="2:2" ht="15" x14ac:dyDescent="0.2">
      <c r="B4618" s="158"/>
    </row>
    <row r="4619" spans="2:2" ht="15" x14ac:dyDescent="0.2">
      <c r="B4619" s="158"/>
    </row>
    <row r="4620" spans="2:2" ht="15" x14ac:dyDescent="0.2">
      <c r="B4620" s="158"/>
    </row>
    <row r="4621" spans="2:2" ht="15" x14ac:dyDescent="0.2">
      <c r="B4621" s="158"/>
    </row>
    <row r="4622" spans="2:2" ht="15" x14ac:dyDescent="0.2">
      <c r="B4622" s="158"/>
    </row>
    <row r="4623" spans="2:2" ht="15" x14ac:dyDescent="0.2">
      <c r="B4623" s="158"/>
    </row>
    <row r="4624" spans="2:2" ht="15" x14ac:dyDescent="0.2">
      <c r="B4624" s="158"/>
    </row>
    <row r="4625" spans="2:2" ht="15" x14ac:dyDescent="0.2">
      <c r="B4625" s="158"/>
    </row>
    <row r="4626" spans="2:2" ht="15" x14ac:dyDescent="0.2">
      <c r="B4626" s="158"/>
    </row>
    <row r="4627" spans="2:2" ht="15" x14ac:dyDescent="0.2">
      <c r="B4627" s="158"/>
    </row>
    <row r="4628" spans="2:2" ht="15" x14ac:dyDescent="0.2">
      <c r="B4628" s="158"/>
    </row>
    <row r="4629" spans="2:2" ht="15" x14ac:dyDescent="0.2">
      <c r="B4629" s="158"/>
    </row>
    <row r="4630" spans="2:2" ht="15" x14ac:dyDescent="0.2">
      <c r="B4630" s="158"/>
    </row>
    <row r="4631" spans="2:2" ht="15" x14ac:dyDescent="0.2">
      <c r="B4631" s="158"/>
    </row>
    <row r="4632" spans="2:2" ht="15" x14ac:dyDescent="0.2">
      <c r="B4632" s="158"/>
    </row>
    <row r="4633" spans="2:2" ht="15" x14ac:dyDescent="0.2">
      <c r="B4633" s="158"/>
    </row>
    <row r="4634" spans="2:2" ht="15" x14ac:dyDescent="0.2">
      <c r="B4634" s="158"/>
    </row>
    <row r="4635" spans="2:2" ht="15" x14ac:dyDescent="0.2">
      <c r="B4635" s="158"/>
    </row>
    <row r="4636" spans="2:2" ht="15" x14ac:dyDescent="0.2">
      <c r="B4636" s="158"/>
    </row>
    <row r="4637" spans="2:2" ht="15" x14ac:dyDescent="0.2">
      <c r="B4637" s="158"/>
    </row>
    <row r="4638" spans="2:2" ht="15" x14ac:dyDescent="0.2">
      <c r="B4638" s="158"/>
    </row>
    <row r="4639" spans="2:2" ht="15" x14ac:dyDescent="0.2">
      <c r="B4639" s="158"/>
    </row>
    <row r="4640" spans="2:2" ht="15" x14ac:dyDescent="0.2">
      <c r="B4640" s="158"/>
    </row>
    <row r="4641" spans="2:2" ht="15" x14ac:dyDescent="0.2">
      <c r="B4641" s="158"/>
    </row>
    <row r="4642" spans="2:2" ht="15" x14ac:dyDescent="0.2">
      <c r="B4642" s="158"/>
    </row>
    <row r="4643" spans="2:2" ht="15" x14ac:dyDescent="0.2">
      <c r="B4643" s="158"/>
    </row>
    <row r="4644" spans="2:2" ht="15" x14ac:dyDescent="0.2">
      <c r="B4644" s="158"/>
    </row>
    <row r="4645" spans="2:2" ht="15" x14ac:dyDescent="0.2">
      <c r="B4645" s="158"/>
    </row>
    <row r="4646" spans="2:2" ht="15" x14ac:dyDescent="0.2">
      <c r="B4646" s="158"/>
    </row>
    <row r="4647" spans="2:2" ht="15" x14ac:dyDescent="0.2">
      <c r="B4647" s="158"/>
    </row>
    <row r="4648" spans="2:2" ht="15" x14ac:dyDescent="0.2">
      <c r="B4648" s="158"/>
    </row>
    <row r="4649" spans="2:2" ht="15" x14ac:dyDescent="0.2">
      <c r="B4649" s="158"/>
    </row>
    <row r="4650" spans="2:2" ht="15" x14ac:dyDescent="0.2">
      <c r="B4650" s="158"/>
    </row>
    <row r="4651" spans="2:2" ht="15" x14ac:dyDescent="0.2">
      <c r="B4651" s="158"/>
    </row>
    <row r="4652" spans="2:2" ht="15" x14ac:dyDescent="0.2">
      <c r="B4652" s="158"/>
    </row>
    <row r="4653" spans="2:2" ht="15" x14ac:dyDescent="0.2">
      <c r="B4653" s="158"/>
    </row>
    <row r="4654" spans="2:2" ht="15" x14ac:dyDescent="0.2">
      <c r="B4654" s="158"/>
    </row>
    <row r="4655" spans="2:2" ht="15" x14ac:dyDescent="0.2">
      <c r="B4655" s="158"/>
    </row>
    <row r="4656" spans="2:2" ht="15" x14ac:dyDescent="0.2">
      <c r="B4656" s="158"/>
    </row>
    <row r="4657" spans="2:2" ht="15" x14ac:dyDescent="0.2">
      <c r="B4657" s="158"/>
    </row>
    <row r="4658" spans="2:2" ht="15" x14ac:dyDescent="0.2">
      <c r="B4658" s="158"/>
    </row>
    <row r="4659" spans="2:2" ht="15" x14ac:dyDescent="0.2">
      <c r="B4659" s="158"/>
    </row>
    <row r="4660" spans="2:2" ht="15" x14ac:dyDescent="0.2">
      <c r="B4660" s="158"/>
    </row>
    <row r="4661" spans="2:2" ht="15" x14ac:dyDescent="0.2">
      <c r="B4661" s="158"/>
    </row>
    <row r="4662" spans="2:2" ht="15" x14ac:dyDescent="0.2">
      <c r="B4662" s="158"/>
    </row>
    <row r="4663" spans="2:2" ht="15" x14ac:dyDescent="0.2">
      <c r="B4663" s="158"/>
    </row>
    <row r="4664" spans="2:2" ht="15" x14ac:dyDescent="0.2">
      <c r="B4664" s="158"/>
    </row>
    <row r="4665" spans="2:2" ht="15" x14ac:dyDescent="0.2">
      <c r="B4665" s="158"/>
    </row>
    <row r="4666" spans="2:2" ht="15" x14ac:dyDescent="0.2">
      <c r="B4666" s="158"/>
    </row>
    <row r="4667" spans="2:2" ht="15" x14ac:dyDescent="0.2">
      <c r="B4667" s="158"/>
    </row>
    <row r="4668" spans="2:2" ht="15" x14ac:dyDescent="0.2">
      <c r="B4668" s="158"/>
    </row>
    <row r="4669" spans="2:2" ht="15" x14ac:dyDescent="0.2">
      <c r="B4669" s="158"/>
    </row>
    <row r="4670" spans="2:2" ht="15" x14ac:dyDescent="0.2">
      <c r="B4670" s="158"/>
    </row>
    <row r="4671" spans="2:2" ht="15" x14ac:dyDescent="0.2">
      <c r="B4671" s="158"/>
    </row>
    <row r="4672" spans="2:2" ht="15" x14ac:dyDescent="0.2">
      <c r="B4672" s="158"/>
    </row>
    <row r="4673" spans="2:2" ht="15" x14ac:dyDescent="0.2">
      <c r="B4673" s="158"/>
    </row>
    <row r="4674" spans="2:2" ht="15" x14ac:dyDescent="0.2">
      <c r="B4674" s="158"/>
    </row>
    <row r="4675" spans="2:2" ht="15" x14ac:dyDescent="0.2">
      <c r="B4675" s="158"/>
    </row>
    <row r="4676" spans="2:2" ht="15" x14ac:dyDescent="0.2">
      <c r="B4676" s="158"/>
    </row>
    <row r="4677" spans="2:2" ht="15" x14ac:dyDescent="0.2">
      <c r="B4677" s="158"/>
    </row>
    <row r="4678" spans="2:2" ht="15" x14ac:dyDescent="0.2">
      <c r="B4678" s="158"/>
    </row>
    <row r="4679" spans="2:2" ht="15" x14ac:dyDescent="0.2">
      <c r="B4679" s="158"/>
    </row>
    <row r="4680" spans="2:2" ht="15" x14ac:dyDescent="0.2">
      <c r="B4680" s="158"/>
    </row>
    <row r="4681" spans="2:2" ht="15" x14ac:dyDescent="0.2">
      <c r="B4681" s="158"/>
    </row>
    <row r="4682" spans="2:2" ht="15" x14ac:dyDescent="0.2">
      <c r="B4682" s="158"/>
    </row>
    <row r="4683" spans="2:2" ht="15" x14ac:dyDescent="0.2">
      <c r="B4683" s="158"/>
    </row>
    <row r="4684" spans="2:2" ht="15" x14ac:dyDescent="0.2">
      <c r="B4684" s="158"/>
    </row>
    <row r="4685" spans="2:2" ht="15" x14ac:dyDescent="0.2">
      <c r="B4685" s="158"/>
    </row>
    <row r="4686" spans="2:2" ht="15" x14ac:dyDescent="0.2">
      <c r="B4686" s="158"/>
    </row>
    <row r="4687" spans="2:2" ht="15" x14ac:dyDescent="0.2">
      <c r="B4687" s="158"/>
    </row>
    <row r="4688" spans="2:2" ht="15" x14ac:dyDescent="0.2">
      <c r="B4688" s="158"/>
    </row>
    <row r="4689" spans="2:2" ht="15" x14ac:dyDescent="0.2">
      <c r="B4689" s="158"/>
    </row>
    <row r="4690" spans="2:2" ht="15" x14ac:dyDescent="0.2">
      <c r="B4690" s="158"/>
    </row>
    <row r="4691" spans="2:2" ht="15" x14ac:dyDescent="0.2">
      <c r="B4691" s="158"/>
    </row>
    <row r="4692" spans="2:2" ht="15" x14ac:dyDescent="0.2">
      <c r="B4692" s="158"/>
    </row>
    <row r="4693" spans="2:2" ht="15" x14ac:dyDescent="0.2">
      <c r="B4693" s="158"/>
    </row>
    <row r="4694" spans="2:2" ht="15" x14ac:dyDescent="0.2">
      <c r="B4694" s="158"/>
    </row>
    <row r="4695" spans="2:2" ht="15" x14ac:dyDescent="0.2">
      <c r="B4695" s="158"/>
    </row>
    <row r="4696" spans="2:2" ht="15" x14ac:dyDescent="0.2">
      <c r="B4696" s="158"/>
    </row>
    <row r="4697" spans="2:2" ht="15" x14ac:dyDescent="0.2">
      <c r="B4697" s="158"/>
    </row>
    <row r="4698" spans="2:2" ht="15" x14ac:dyDescent="0.2">
      <c r="B4698" s="158"/>
    </row>
    <row r="4699" spans="2:2" ht="15" x14ac:dyDescent="0.2">
      <c r="B4699" s="158"/>
    </row>
    <row r="4700" spans="2:2" ht="15" x14ac:dyDescent="0.2">
      <c r="B4700" s="158"/>
    </row>
    <row r="4701" spans="2:2" ht="15" x14ac:dyDescent="0.2">
      <c r="B4701" s="158"/>
    </row>
    <row r="4702" spans="2:2" ht="15" x14ac:dyDescent="0.2">
      <c r="B4702" s="158"/>
    </row>
    <row r="4703" spans="2:2" ht="15" x14ac:dyDescent="0.2">
      <c r="B4703" s="158"/>
    </row>
    <row r="4704" spans="2:2" ht="15" x14ac:dyDescent="0.2">
      <c r="B4704" s="158"/>
    </row>
    <row r="4705" spans="2:2" ht="15" x14ac:dyDescent="0.2">
      <c r="B4705" s="158"/>
    </row>
    <row r="4706" spans="2:2" ht="15" x14ac:dyDescent="0.2">
      <c r="B4706" s="158"/>
    </row>
    <row r="4707" spans="2:2" ht="15" x14ac:dyDescent="0.2">
      <c r="B4707" s="158"/>
    </row>
    <row r="4708" spans="2:2" ht="15" x14ac:dyDescent="0.2">
      <c r="B4708" s="158"/>
    </row>
    <row r="4709" spans="2:2" ht="15" x14ac:dyDescent="0.2">
      <c r="B4709" s="158"/>
    </row>
    <row r="4710" spans="2:2" ht="15" x14ac:dyDescent="0.2">
      <c r="B4710" s="158"/>
    </row>
    <row r="4711" spans="2:2" ht="15" x14ac:dyDescent="0.2">
      <c r="B4711" s="158"/>
    </row>
    <row r="4712" spans="2:2" ht="15" x14ac:dyDescent="0.2">
      <c r="B4712" s="158"/>
    </row>
    <row r="4713" spans="2:2" ht="15" x14ac:dyDescent="0.2">
      <c r="B4713" s="158"/>
    </row>
    <row r="4714" spans="2:2" ht="15" x14ac:dyDescent="0.2">
      <c r="B4714" s="158"/>
    </row>
    <row r="4715" spans="2:2" ht="15" x14ac:dyDescent="0.2">
      <c r="B4715" s="158"/>
    </row>
    <row r="4716" spans="2:2" ht="15" x14ac:dyDescent="0.2">
      <c r="B4716" s="158"/>
    </row>
    <row r="4717" spans="2:2" ht="15" x14ac:dyDescent="0.2">
      <c r="B4717" s="158"/>
    </row>
    <row r="4718" spans="2:2" ht="15" x14ac:dyDescent="0.2">
      <c r="B4718" s="158"/>
    </row>
    <row r="4719" spans="2:2" ht="15" x14ac:dyDescent="0.2">
      <c r="B4719" s="158"/>
    </row>
    <row r="4720" spans="2:2" ht="15" x14ac:dyDescent="0.2">
      <c r="B4720" s="158"/>
    </row>
    <row r="4721" spans="2:2" ht="15" x14ac:dyDescent="0.2">
      <c r="B4721" s="158"/>
    </row>
    <row r="4722" spans="2:2" ht="15" x14ac:dyDescent="0.2">
      <c r="B4722" s="158"/>
    </row>
    <row r="4723" spans="2:2" ht="15" x14ac:dyDescent="0.2">
      <c r="B4723" s="158"/>
    </row>
    <row r="4724" spans="2:2" ht="15" x14ac:dyDescent="0.2">
      <c r="B4724" s="158"/>
    </row>
    <row r="4725" spans="2:2" ht="15" x14ac:dyDescent="0.2">
      <c r="B4725" s="158"/>
    </row>
    <row r="4726" spans="2:2" ht="15" x14ac:dyDescent="0.2">
      <c r="B4726" s="158"/>
    </row>
    <row r="4727" spans="2:2" ht="15" x14ac:dyDescent="0.2">
      <c r="B4727" s="158"/>
    </row>
    <row r="4728" spans="2:2" ht="15" x14ac:dyDescent="0.2">
      <c r="B4728" s="158"/>
    </row>
    <row r="4729" spans="2:2" ht="15" x14ac:dyDescent="0.2">
      <c r="B4729" s="158"/>
    </row>
    <row r="4730" spans="2:2" ht="15" x14ac:dyDescent="0.2">
      <c r="B4730" s="158"/>
    </row>
    <row r="4731" spans="2:2" ht="15" x14ac:dyDescent="0.2">
      <c r="B4731" s="158"/>
    </row>
    <row r="4732" spans="2:2" ht="15" x14ac:dyDescent="0.2">
      <c r="B4732" s="158"/>
    </row>
    <row r="4733" spans="2:2" ht="15" x14ac:dyDescent="0.2">
      <c r="B4733" s="158"/>
    </row>
    <row r="4734" spans="2:2" ht="15" x14ac:dyDescent="0.2">
      <c r="B4734" s="158"/>
    </row>
    <row r="4735" spans="2:2" ht="15" x14ac:dyDescent="0.2">
      <c r="B4735" s="158"/>
    </row>
    <row r="4736" spans="2:2" ht="15" x14ac:dyDescent="0.2">
      <c r="B4736" s="158"/>
    </row>
    <row r="4737" spans="2:2" ht="15" x14ac:dyDescent="0.2">
      <c r="B4737" s="158"/>
    </row>
    <row r="4738" spans="2:2" ht="15" x14ac:dyDescent="0.2">
      <c r="B4738" s="158"/>
    </row>
    <row r="4739" spans="2:2" ht="15" x14ac:dyDescent="0.2">
      <c r="B4739" s="158"/>
    </row>
    <row r="4740" spans="2:2" ht="15" x14ac:dyDescent="0.2">
      <c r="B4740" s="158"/>
    </row>
    <row r="4741" spans="2:2" ht="15" x14ac:dyDescent="0.2">
      <c r="B4741" s="158"/>
    </row>
    <row r="4742" spans="2:2" ht="15" x14ac:dyDescent="0.2">
      <c r="B4742" s="158"/>
    </row>
    <row r="4743" spans="2:2" ht="15" x14ac:dyDescent="0.2">
      <c r="B4743" s="158"/>
    </row>
    <row r="4744" spans="2:2" ht="15" x14ac:dyDescent="0.2">
      <c r="B4744" s="158"/>
    </row>
    <row r="4745" spans="2:2" ht="15" x14ac:dyDescent="0.2">
      <c r="B4745" s="158"/>
    </row>
    <row r="4746" spans="2:2" ht="15" x14ac:dyDescent="0.2">
      <c r="B4746" s="158"/>
    </row>
    <row r="4747" spans="2:2" ht="15" x14ac:dyDescent="0.2">
      <c r="B4747" s="158"/>
    </row>
    <row r="4748" spans="2:2" ht="15" x14ac:dyDescent="0.2">
      <c r="B4748" s="158"/>
    </row>
    <row r="4749" spans="2:2" ht="15" x14ac:dyDescent="0.2">
      <c r="B4749" s="158"/>
    </row>
    <row r="4750" spans="2:2" ht="15" x14ac:dyDescent="0.2">
      <c r="B4750" s="158"/>
    </row>
    <row r="4751" spans="2:2" ht="15" x14ac:dyDescent="0.2">
      <c r="B4751" s="158"/>
    </row>
    <row r="4752" spans="2:2" ht="15" x14ac:dyDescent="0.2">
      <c r="B4752" s="158"/>
    </row>
    <row r="4753" spans="2:2" ht="15" x14ac:dyDescent="0.2">
      <c r="B4753" s="158"/>
    </row>
    <row r="4754" spans="2:2" ht="15" x14ac:dyDescent="0.2">
      <c r="B4754" s="158"/>
    </row>
    <row r="4755" spans="2:2" ht="15" x14ac:dyDescent="0.2">
      <c r="B4755" s="158"/>
    </row>
    <row r="4756" spans="2:2" ht="15" x14ac:dyDescent="0.2">
      <c r="B4756" s="158"/>
    </row>
    <row r="4757" spans="2:2" ht="15" x14ac:dyDescent="0.2">
      <c r="B4757" s="158"/>
    </row>
    <row r="4758" spans="2:2" ht="15" x14ac:dyDescent="0.2">
      <c r="B4758" s="158"/>
    </row>
    <row r="4759" spans="2:2" ht="15" x14ac:dyDescent="0.2">
      <c r="B4759" s="158"/>
    </row>
    <row r="4760" spans="2:2" ht="15" x14ac:dyDescent="0.2">
      <c r="B4760" s="158"/>
    </row>
    <row r="4761" spans="2:2" ht="15" x14ac:dyDescent="0.2">
      <c r="B4761" s="158"/>
    </row>
    <row r="4762" spans="2:2" ht="15" x14ac:dyDescent="0.2">
      <c r="B4762" s="158"/>
    </row>
    <row r="4763" spans="2:2" ht="15" x14ac:dyDescent="0.2">
      <c r="B4763" s="158"/>
    </row>
    <row r="4764" spans="2:2" ht="15" x14ac:dyDescent="0.2">
      <c r="B4764" s="158"/>
    </row>
    <row r="4765" spans="2:2" ht="15" x14ac:dyDescent="0.2">
      <c r="B4765" s="158"/>
    </row>
    <row r="4766" spans="2:2" ht="15" x14ac:dyDescent="0.2">
      <c r="B4766" s="158"/>
    </row>
    <row r="4767" spans="2:2" ht="15" x14ac:dyDescent="0.2">
      <c r="B4767" s="158"/>
    </row>
    <row r="4768" spans="2:2" ht="15" x14ac:dyDescent="0.2">
      <c r="B4768" s="158"/>
    </row>
    <row r="4769" spans="2:2" ht="15" x14ac:dyDescent="0.2">
      <c r="B4769" s="158"/>
    </row>
    <row r="4770" spans="2:2" ht="15" x14ac:dyDescent="0.2">
      <c r="B4770" s="158"/>
    </row>
    <row r="4771" spans="2:2" ht="15" x14ac:dyDescent="0.2">
      <c r="B4771" s="158"/>
    </row>
    <row r="4772" spans="2:2" ht="15" x14ac:dyDescent="0.2">
      <c r="B4772" s="158"/>
    </row>
    <row r="4773" spans="2:2" ht="15" x14ac:dyDescent="0.2">
      <c r="B4773" s="158"/>
    </row>
    <row r="4774" spans="2:2" ht="15" x14ac:dyDescent="0.2">
      <c r="B4774" s="158"/>
    </row>
    <row r="4775" spans="2:2" ht="15" x14ac:dyDescent="0.2">
      <c r="B4775" s="158"/>
    </row>
    <row r="4776" spans="2:2" ht="15" x14ac:dyDescent="0.2">
      <c r="B4776" s="158"/>
    </row>
    <row r="4777" spans="2:2" ht="15" x14ac:dyDescent="0.2">
      <c r="B4777" s="158"/>
    </row>
    <row r="4778" spans="2:2" ht="15" x14ac:dyDescent="0.2">
      <c r="B4778" s="158"/>
    </row>
    <row r="4779" spans="2:2" ht="15" x14ac:dyDescent="0.2">
      <c r="B4779" s="158"/>
    </row>
    <row r="4780" spans="2:2" ht="15" x14ac:dyDescent="0.2">
      <c r="B4780" s="158"/>
    </row>
    <row r="4781" spans="2:2" ht="15" x14ac:dyDescent="0.2">
      <c r="B4781" s="158"/>
    </row>
    <row r="4782" spans="2:2" ht="15" x14ac:dyDescent="0.2">
      <c r="B4782" s="158"/>
    </row>
    <row r="4783" spans="2:2" ht="15" x14ac:dyDescent="0.2">
      <c r="B4783" s="158"/>
    </row>
    <row r="4784" spans="2:2" ht="15" x14ac:dyDescent="0.2">
      <c r="B4784" s="158"/>
    </row>
    <row r="4785" spans="2:2" ht="15" x14ac:dyDescent="0.2">
      <c r="B4785" s="158"/>
    </row>
    <row r="4786" spans="2:2" ht="15" x14ac:dyDescent="0.2">
      <c r="B4786" s="158"/>
    </row>
    <row r="4787" spans="2:2" ht="15" x14ac:dyDescent="0.2">
      <c r="B4787" s="158"/>
    </row>
    <row r="4788" spans="2:2" ht="15" x14ac:dyDescent="0.2">
      <c r="B4788" s="158"/>
    </row>
    <row r="4789" spans="2:2" ht="15" x14ac:dyDescent="0.2">
      <c r="B4789" s="158"/>
    </row>
    <row r="4790" spans="2:2" ht="15" x14ac:dyDescent="0.2">
      <c r="B4790" s="158"/>
    </row>
    <row r="4791" spans="2:2" ht="15" x14ac:dyDescent="0.2">
      <c r="B4791" s="158"/>
    </row>
    <row r="4792" spans="2:2" ht="15" x14ac:dyDescent="0.2">
      <c r="B4792" s="158"/>
    </row>
    <row r="4793" spans="2:2" ht="15" x14ac:dyDescent="0.2">
      <c r="B4793" s="158"/>
    </row>
    <row r="4794" spans="2:2" ht="15" x14ac:dyDescent="0.2">
      <c r="B4794" s="158"/>
    </row>
    <row r="4795" spans="2:2" ht="15" x14ac:dyDescent="0.2">
      <c r="B4795" s="158"/>
    </row>
    <row r="4796" spans="2:2" ht="15" x14ac:dyDescent="0.2">
      <c r="B4796" s="158"/>
    </row>
    <row r="4797" spans="2:2" ht="15" x14ac:dyDescent="0.2">
      <c r="B4797" s="158"/>
    </row>
    <row r="4798" spans="2:2" ht="15" x14ac:dyDescent="0.2">
      <c r="B4798" s="158"/>
    </row>
    <row r="4799" spans="2:2" ht="15" x14ac:dyDescent="0.2">
      <c r="B4799" s="158"/>
    </row>
    <row r="4800" spans="2:2" ht="15" x14ac:dyDescent="0.2">
      <c r="B4800" s="158"/>
    </row>
    <row r="4801" spans="2:2" ht="15" x14ac:dyDescent="0.2">
      <c r="B4801" s="158"/>
    </row>
    <row r="4802" spans="2:2" ht="15" x14ac:dyDescent="0.2">
      <c r="B4802" s="158"/>
    </row>
    <row r="4803" spans="2:2" ht="15" x14ac:dyDescent="0.2">
      <c r="B4803" s="158"/>
    </row>
    <row r="4804" spans="2:2" ht="15" x14ac:dyDescent="0.2">
      <c r="B4804" s="158"/>
    </row>
    <row r="4805" spans="2:2" ht="15" x14ac:dyDescent="0.2">
      <c r="B4805" s="158"/>
    </row>
    <row r="4806" spans="2:2" ht="15" x14ac:dyDescent="0.2">
      <c r="B4806" s="158"/>
    </row>
    <row r="4807" spans="2:2" ht="15" x14ac:dyDescent="0.2">
      <c r="B4807" s="158"/>
    </row>
    <row r="4808" spans="2:2" ht="15" x14ac:dyDescent="0.2">
      <c r="B4808" s="158"/>
    </row>
    <row r="4809" spans="2:2" ht="15" x14ac:dyDescent="0.2">
      <c r="B4809" s="158"/>
    </row>
    <row r="4810" spans="2:2" ht="15" x14ac:dyDescent="0.2">
      <c r="B4810" s="158"/>
    </row>
    <row r="4811" spans="2:2" ht="15" x14ac:dyDescent="0.2">
      <c r="B4811" s="158"/>
    </row>
    <row r="4812" spans="2:2" ht="15" x14ac:dyDescent="0.2">
      <c r="B4812" s="158"/>
    </row>
    <row r="4813" spans="2:2" ht="15" x14ac:dyDescent="0.2">
      <c r="B4813" s="158"/>
    </row>
    <row r="4814" spans="2:2" ht="15" x14ac:dyDescent="0.2">
      <c r="B4814" s="158"/>
    </row>
    <row r="4815" spans="2:2" ht="15" x14ac:dyDescent="0.2">
      <c r="B4815" s="158"/>
    </row>
    <row r="4816" spans="2:2" ht="15" x14ac:dyDescent="0.2">
      <c r="B4816" s="158"/>
    </row>
    <row r="4817" spans="2:2" ht="15" x14ac:dyDescent="0.2">
      <c r="B4817" s="158"/>
    </row>
    <row r="4818" spans="2:2" ht="15" x14ac:dyDescent="0.2">
      <c r="B4818" s="158"/>
    </row>
    <row r="4819" spans="2:2" ht="15" x14ac:dyDescent="0.2">
      <c r="B4819" s="158"/>
    </row>
    <row r="4820" spans="2:2" ht="15" x14ac:dyDescent="0.2">
      <c r="B4820" s="158"/>
    </row>
    <row r="4821" spans="2:2" ht="15" x14ac:dyDescent="0.2">
      <c r="B4821" s="158"/>
    </row>
    <row r="4822" spans="2:2" ht="15" x14ac:dyDescent="0.2">
      <c r="B4822" s="158"/>
    </row>
    <row r="4823" spans="2:2" ht="15" x14ac:dyDescent="0.2">
      <c r="B4823" s="158"/>
    </row>
    <row r="4824" spans="2:2" ht="15" x14ac:dyDescent="0.2">
      <c r="B4824" s="158"/>
    </row>
    <row r="4825" spans="2:2" ht="15" x14ac:dyDescent="0.2">
      <c r="B4825" s="158"/>
    </row>
    <row r="4826" spans="2:2" ht="15" x14ac:dyDescent="0.2">
      <c r="B4826" s="158"/>
    </row>
    <row r="4827" spans="2:2" ht="15" x14ac:dyDescent="0.2">
      <c r="B4827" s="158"/>
    </row>
    <row r="4828" spans="2:2" ht="15" x14ac:dyDescent="0.2">
      <c r="B4828" s="158"/>
    </row>
    <row r="4829" spans="2:2" ht="15" x14ac:dyDescent="0.2">
      <c r="B4829" s="158"/>
    </row>
    <row r="4830" spans="2:2" ht="15" x14ac:dyDescent="0.2">
      <c r="B4830" s="158"/>
    </row>
    <row r="4831" spans="2:2" ht="15" x14ac:dyDescent="0.2">
      <c r="B4831" s="158"/>
    </row>
    <row r="4832" spans="2:2" ht="15" x14ac:dyDescent="0.2">
      <c r="B4832" s="158"/>
    </row>
    <row r="4833" spans="2:2" ht="15" x14ac:dyDescent="0.2">
      <c r="B4833" s="158"/>
    </row>
    <row r="4834" spans="2:2" ht="15" x14ac:dyDescent="0.2">
      <c r="B4834" s="158"/>
    </row>
    <row r="4835" spans="2:2" ht="15" x14ac:dyDescent="0.2">
      <c r="B4835" s="158"/>
    </row>
    <row r="4836" spans="2:2" ht="15" x14ac:dyDescent="0.2">
      <c r="B4836" s="158"/>
    </row>
    <row r="4837" spans="2:2" ht="15" x14ac:dyDescent="0.2">
      <c r="B4837" s="158"/>
    </row>
    <row r="4838" spans="2:2" ht="15" x14ac:dyDescent="0.2">
      <c r="B4838" s="158"/>
    </row>
    <row r="4839" spans="2:2" ht="15" x14ac:dyDescent="0.2">
      <c r="B4839" s="158"/>
    </row>
    <row r="4840" spans="2:2" ht="15" x14ac:dyDescent="0.2">
      <c r="B4840" s="158"/>
    </row>
    <row r="4841" spans="2:2" ht="15" x14ac:dyDescent="0.2">
      <c r="B4841" s="158"/>
    </row>
    <row r="4842" spans="2:2" ht="15" x14ac:dyDescent="0.2">
      <c r="B4842" s="158"/>
    </row>
    <row r="4843" spans="2:2" ht="15" x14ac:dyDescent="0.2">
      <c r="B4843" s="158"/>
    </row>
    <row r="4844" spans="2:2" ht="15" x14ac:dyDescent="0.2">
      <c r="B4844" s="158"/>
    </row>
    <row r="4845" spans="2:2" ht="15" x14ac:dyDescent="0.2">
      <c r="B4845" s="158"/>
    </row>
    <row r="4846" spans="2:2" ht="15" x14ac:dyDescent="0.2">
      <c r="B4846" s="158"/>
    </row>
    <row r="4847" spans="2:2" ht="15" x14ac:dyDescent="0.2">
      <c r="B4847" s="158"/>
    </row>
    <row r="4848" spans="2:2" ht="15" x14ac:dyDescent="0.2">
      <c r="B4848" s="158"/>
    </row>
    <row r="4849" spans="2:2" ht="15" x14ac:dyDescent="0.2">
      <c r="B4849" s="158"/>
    </row>
    <row r="4850" spans="2:2" ht="15" x14ac:dyDescent="0.2">
      <c r="B4850" s="158"/>
    </row>
    <row r="4851" spans="2:2" ht="15" x14ac:dyDescent="0.2">
      <c r="B4851" s="158"/>
    </row>
    <row r="4852" spans="2:2" ht="15" x14ac:dyDescent="0.2">
      <c r="B4852" s="158"/>
    </row>
    <row r="4853" spans="2:2" ht="15" x14ac:dyDescent="0.2">
      <c r="B4853" s="158"/>
    </row>
    <row r="4854" spans="2:2" ht="15" x14ac:dyDescent="0.2">
      <c r="B4854" s="158"/>
    </row>
    <row r="4855" spans="2:2" ht="15" x14ac:dyDescent="0.2">
      <c r="B4855" s="158"/>
    </row>
    <row r="4856" spans="2:2" ht="15" x14ac:dyDescent="0.2">
      <c r="B4856" s="158"/>
    </row>
    <row r="4857" spans="2:2" ht="15" x14ac:dyDescent="0.2">
      <c r="B4857" s="158"/>
    </row>
    <row r="4858" spans="2:2" ht="15" x14ac:dyDescent="0.2">
      <c r="B4858" s="158"/>
    </row>
    <row r="4859" spans="2:2" ht="15" x14ac:dyDescent="0.2">
      <c r="B4859" s="158"/>
    </row>
    <row r="4860" spans="2:2" ht="15" x14ac:dyDescent="0.2">
      <c r="B4860" s="158"/>
    </row>
    <row r="4861" spans="2:2" ht="15" x14ac:dyDescent="0.2">
      <c r="B4861" s="1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Estimated Returns</vt:lpstr>
      <vt:lpstr>Inputs</vt:lpstr>
      <vt:lpstr>Arbitrage</vt:lpstr>
      <vt:lpstr>Services Demand</vt:lpstr>
      <vt:lpstr>BTC 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2017-11-09T20:22:35Z</dcterms:modified>
</cp:coreProperties>
</file>