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Пример" sheetId="1" r:id="rId1"/>
    <sheet name="Задание 1" sheetId="2" r:id="rId2"/>
    <sheet name="Задание 2" sheetId="3" r:id="rId3"/>
    <sheet name="Задание 3" sheetId="4" r:id="rId4"/>
  </sheets>
  <definedNames>
    <definedName name="solver_adj" localSheetId="1" hidden="1">'Задание 1'!$C$12:$C$15</definedName>
    <definedName name="solver_adj" localSheetId="2" hidden="1">'Задание 2'!$C$12:$C$15</definedName>
    <definedName name="solver_adj" localSheetId="0" hidden="1">Пример!$C$12:$C$13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100</definedName>
    <definedName name="solver_itr" localSheetId="2" hidden="1">100</definedName>
    <definedName name="solver_itr" localSheetId="0" hidden="1">100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'Задание 1'!$C$9</definedName>
    <definedName name="solver_opt" localSheetId="2" hidden="1">'Задание 2'!$C$9</definedName>
    <definedName name="solver_opt" localSheetId="0" hidden="1">Пример!$C$9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tim" localSheetId="1" hidden="1">100</definedName>
    <definedName name="solver_tim" localSheetId="2" hidden="1">100</definedName>
    <definedName name="solver_tim" localSheetId="0" hidden="1">100</definedName>
    <definedName name="solver_tol" localSheetId="1" hidden="1">0.05</definedName>
    <definedName name="solver_tol" localSheetId="2" hidden="1">0.05</definedName>
    <definedName name="solver_tol" localSheetId="0" hidden="1">0.05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M7" i="2"/>
  <c r="N7"/>
  <c r="O7"/>
  <c r="P7"/>
  <c r="P6" s="1"/>
  <c r="L7"/>
  <c r="B10" i="4"/>
  <c r="B12" s="1"/>
  <c r="C10"/>
  <c r="D10"/>
  <c r="E10"/>
  <c r="E12" s="1"/>
  <c r="F10"/>
  <c r="G10"/>
  <c r="H10"/>
  <c r="I10"/>
  <c r="I12" s="1"/>
  <c r="J10"/>
  <c r="J12" s="1"/>
  <c r="K10"/>
  <c r="B11"/>
  <c r="C11"/>
  <c r="D11"/>
  <c r="E11"/>
  <c r="F11"/>
  <c r="G11"/>
  <c r="G12" s="1"/>
  <c r="H11"/>
  <c r="I11"/>
  <c r="J11"/>
  <c r="K11"/>
  <c r="C9"/>
  <c r="D9"/>
  <c r="E9"/>
  <c r="F9"/>
  <c r="G9"/>
  <c r="H9"/>
  <c r="I9"/>
  <c r="J9"/>
  <c r="K9"/>
  <c r="B9"/>
  <c r="B3"/>
  <c r="C3"/>
  <c r="C5" s="1"/>
  <c r="D3"/>
  <c r="D5" s="1"/>
  <c r="E3"/>
  <c r="F3"/>
  <c r="G3"/>
  <c r="G5" s="1"/>
  <c r="H3"/>
  <c r="I3"/>
  <c r="J3"/>
  <c r="K3"/>
  <c r="K5" s="1"/>
  <c r="B4"/>
  <c r="C4"/>
  <c r="D4"/>
  <c r="E4"/>
  <c r="F4"/>
  <c r="G4"/>
  <c r="H4"/>
  <c r="I4"/>
  <c r="I5" s="1"/>
  <c r="J4"/>
  <c r="K4"/>
  <c r="C2"/>
  <c r="D2"/>
  <c r="E2"/>
  <c r="F2"/>
  <c r="G2"/>
  <c r="H2"/>
  <c r="I2"/>
  <c r="J2"/>
  <c r="K2"/>
  <c r="B2"/>
  <c r="L23" i="3"/>
  <c r="C19"/>
  <c r="C18"/>
  <c r="H20"/>
  <c r="G20"/>
  <c r="L19"/>
  <c r="K19"/>
  <c r="J19"/>
  <c r="J20" s="1"/>
  <c r="I19"/>
  <c r="I20" s="1"/>
  <c r="H19"/>
  <c r="G19"/>
  <c r="F19"/>
  <c r="E19"/>
  <c r="D19"/>
  <c r="L18"/>
  <c r="L20" s="1"/>
  <c r="K18"/>
  <c r="K20" s="1"/>
  <c r="J18"/>
  <c r="I18"/>
  <c r="H18"/>
  <c r="G18"/>
  <c r="F18"/>
  <c r="F20" s="1"/>
  <c r="E18"/>
  <c r="E20" s="1"/>
  <c r="D18"/>
  <c r="D20" s="1"/>
  <c r="C20"/>
  <c r="C20" i="2"/>
  <c r="D20"/>
  <c r="E20"/>
  <c r="F20"/>
  <c r="G20"/>
  <c r="H20"/>
  <c r="I20"/>
  <c r="J20"/>
  <c r="K20"/>
  <c r="C19"/>
  <c r="D19"/>
  <c r="E19"/>
  <c r="F19"/>
  <c r="G19"/>
  <c r="H19"/>
  <c r="I19"/>
  <c r="J19"/>
  <c r="K19"/>
  <c r="L19"/>
  <c r="D18"/>
  <c r="E18"/>
  <c r="F18"/>
  <c r="G18"/>
  <c r="H18"/>
  <c r="I18"/>
  <c r="J18"/>
  <c r="K18"/>
  <c r="L18"/>
  <c r="L20" s="1"/>
  <c r="L23" s="1"/>
  <c r="C18"/>
  <c r="L7" i="3"/>
  <c r="L8" s="1"/>
  <c r="K7"/>
  <c r="K8" s="1"/>
  <c r="J7"/>
  <c r="J8" s="1"/>
  <c r="I7"/>
  <c r="I8" s="1"/>
  <c r="H7"/>
  <c r="G7"/>
  <c r="G8" s="1"/>
  <c r="F7"/>
  <c r="F8" s="1"/>
  <c r="D7"/>
  <c r="D8" s="1"/>
  <c r="C7"/>
  <c r="C8" s="1"/>
  <c r="E7"/>
  <c r="E8" s="1"/>
  <c r="H8"/>
  <c r="D7" i="2"/>
  <c r="D8" s="1"/>
  <c r="E7"/>
  <c r="E8" s="1"/>
  <c r="F7"/>
  <c r="F8" s="1"/>
  <c r="G7"/>
  <c r="G8" s="1"/>
  <c r="H7"/>
  <c r="H8" s="1"/>
  <c r="I7"/>
  <c r="I8" s="1"/>
  <c r="J7"/>
  <c r="J8" s="1"/>
  <c r="K7"/>
  <c r="K8" s="1"/>
  <c r="L8"/>
  <c r="C7"/>
  <c r="C8" s="1"/>
  <c r="L7" i="1"/>
  <c r="L8" s="1"/>
  <c r="D7"/>
  <c r="D8" s="1"/>
  <c r="E7"/>
  <c r="E8" s="1"/>
  <c r="F7"/>
  <c r="F8" s="1"/>
  <c r="G7"/>
  <c r="G8" s="1"/>
  <c r="H7"/>
  <c r="H8" s="1"/>
  <c r="I7"/>
  <c r="I8" s="1"/>
  <c r="J7"/>
  <c r="J8" s="1"/>
  <c r="K7"/>
  <c r="K8" s="1"/>
  <c r="C7"/>
  <c r="C8" s="1"/>
  <c r="E5" i="4" l="1"/>
  <c r="F5"/>
  <c r="H5"/>
  <c r="B5"/>
  <c r="J7" s="1"/>
  <c r="F12"/>
  <c r="J23" i="2"/>
  <c r="H12" i="4"/>
  <c r="K12"/>
  <c r="C12"/>
  <c r="D12"/>
  <c r="J5"/>
  <c r="I14"/>
  <c r="J23" i="3"/>
  <c r="K23"/>
  <c r="K23" i="2"/>
  <c r="C9" i="3"/>
  <c r="C9" i="2"/>
  <c r="C9" i="1"/>
  <c r="K7" i="4" l="1"/>
  <c r="I7"/>
  <c r="J14"/>
  <c r="K14"/>
  <c r="B16"/>
</calcChain>
</file>

<file path=xl/sharedStrings.xml><?xml version="1.0" encoding="utf-8"?>
<sst xmlns="http://schemas.openxmlformats.org/spreadsheetml/2006/main" count="27" uniqueCount="12">
  <si>
    <r>
      <t>х</t>
    </r>
    <r>
      <rPr>
        <i/>
        <vertAlign val="subscript"/>
        <sz val="14"/>
        <color theme="1"/>
        <rFont val="Times New Roman"/>
        <family val="1"/>
        <charset val="204"/>
      </rPr>
      <t>i</t>
    </r>
  </si>
  <si>
    <r>
      <t>у</t>
    </r>
    <r>
      <rPr>
        <vertAlign val="subscript"/>
        <sz val="14"/>
        <color theme="1"/>
        <rFont val="Times New Roman"/>
        <family val="1"/>
        <charset val="204"/>
      </rPr>
      <t>i</t>
    </r>
  </si>
  <si>
    <t>b</t>
  </si>
  <si>
    <t>a</t>
  </si>
  <si>
    <t>x1</t>
  </si>
  <si>
    <t>x2</t>
  </si>
  <si>
    <t>x3</t>
  </si>
  <si>
    <t>x4</t>
  </si>
  <si>
    <t>мин</t>
  </si>
  <si>
    <t>макс</t>
  </si>
  <si>
    <t>среднее</t>
  </si>
  <si>
    <t>ср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</si>
</sst>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justify" wrapText="1"/>
    </xf>
    <xf numFmtId="0" fontId="3" fillId="0" borderId="2" xfId="0" applyFont="1" applyBorder="1" applyAlignment="1">
      <alignment horizontal="justify" wrapText="1"/>
    </xf>
    <xf numFmtId="0" fontId="1" fillId="0" borderId="3" xfId="0" applyFont="1" applyBorder="1" applyAlignment="1">
      <alignment horizontal="justify" wrapText="1"/>
    </xf>
    <xf numFmtId="0" fontId="3" fillId="0" borderId="4" xfId="0" applyFont="1" applyBorder="1" applyAlignment="1">
      <alignment horizontal="justify" wrapText="1"/>
    </xf>
    <xf numFmtId="0" fontId="0" fillId="0" borderId="0" xfId="0" applyBorder="1"/>
    <xf numFmtId="0" fontId="1" fillId="0" borderId="0" xfId="0" applyFont="1" applyBorder="1" applyAlignment="1">
      <alignment horizontal="justify" wrapText="1"/>
    </xf>
    <xf numFmtId="0" fontId="3" fillId="0" borderId="0" xfId="0" applyFont="1" applyBorder="1" applyAlignment="1">
      <alignment horizontal="justify" wrapText="1"/>
    </xf>
    <xf numFmtId="0" fontId="0" fillId="0" borderId="0" xfId="0" applyFont="1" applyBorder="1"/>
    <xf numFmtId="0" fontId="0" fillId="0" borderId="0" xfId="0" applyFont="1"/>
    <xf numFmtId="0" fontId="5" fillId="0" borderId="0" xfId="0" applyFont="1" applyBorder="1" applyAlignment="1">
      <alignment horizontal="justify" wrapText="1"/>
    </xf>
    <xf numFmtId="0" fontId="0" fillId="0" borderId="0" xfId="0" applyFont="1" applyBorder="1" applyAlignment="1">
      <alignment horizontal="justify" wrapText="1"/>
    </xf>
    <xf numFmtId="0" fontId="5" fillId="0" borderId="0" xfId="0" applyFont="1" applyFill="1" applyBorder="1" applyAlignment="1">
      <alignment horizontal="justify" wrapText="1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" fontId="0" fillId="0" borderId="0" xfId="0" applyNumberFormat="1"/>
    <xf numFmtId="4" fontId="1" fillId="0" borderId="1" xfId="0" applyNumberFormat="1" applyFont="1" applyBorder="1" applyAlignment="1">
      <alignment horizontal="justify" wrapText="1"/>
    </xf>
    <xf numFmtId="4" fontId="1" fillId="0" borderId="3" xfId="0" applyNumberFormat="1" applyFont="1" applyBorder="1" applyAlignment="1">
      <alignment horizontal="justify" wrapText="1"/>
    </xf>
    <xf numFmtId="4" fontId="0" fillId="0" borderId="0" xfId="0" applyNumberFormat="1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center" vertical="top"/>
    </xf>
    <xf numFmtId="4" fontId="5" fillId="0" borderId="0" xfId="0" applyNumberFormat="1" applyFont="1" applyBorder="1" applyAlignment="1">
      <alignment horizontal="center" wrapText="1"/>
    </xf>
    <xf numFmtId="4" fontId="0" fillId="0" borderId="0" xfId="0" applyNumberFormat="1" applyFont="1" applyBorder="1" applyAlignment="1">
      <alignment horizontal="center" vertical="top" wrapText="1"/>
    </xf>
    <xf numFmtId="4" fontId="0" fillId="0" borderId="0" xfId="0" applyNumberFormat="1" applyFont="1" applyBorder="1" applyAlignment="1">
      <alignment horizontal="center" wrapText="1"/>
    </xf>
    <xf numFmtId="4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3" fillId="0" borderId="2" xfId="0" applyNumberFormat="1" applyFont="1" applyBorder="1" applyAlignment="1">
      <alignment horizontal="justify" wrapText="1"/>
    </xf>
    <xf numFmtId="0" fontId="3" fillId="0" borderId="4" xfId="0" applyNumberFormat="1" applyFont="1" applyBorder="1" applyAlignment="1">
      <alignment horizontal="justify" wrapText="1"/>
    </xf>
    <xf numFmtId="0" fontId="3" fillId="0" borderId="1" xfId="0" applyNumberFormat="1" applyFont="1" applyBorder="1" applyAlignment="1">
      <alignment horizontal="justify" wrapText="1"/>
    </xf>
    <xf numFmtId="0" fontId="3" fillId="0" borderId="0" xfId="0" applyNumberFormat="1" applyFont="1" applyFill="1" applyBorder="1" applyAlignment="1">
      <alignment horizontal="justify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4766185476815392E-2"/>
          <c:y val="4.214129483814523E-2"/>
          <c:w val="0.74035870516185476"/>
          <c:h val="0.832619568387284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Пример!$C$6:$L$6</c:f>
              <c:numCache>
                <c:formatCode>General</c:formatCode>
                <c:ptCount val="10"/>
                <c:pt idx="0">
                  <c:v>20</c:v>
                </c:pt>
                <c:pt idx="1">
                  <c:v>29</c:v>
                </c:pt>
                <c:pt idx="2">
                  <c:v>25</c:v>
                </c:pt>
                <c:pt idx="3">
                  <c:v>27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23</c:v>
                </c:pt>
                <c:pt idx="8">
                  <c:v>36</c:v>
                </c:pt>
                <c:pt idx="9">
                  <c:v>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Пример!$C$7:$L$7</c:f>
              <c:numCache>
                <c:formatCode>General</c:formatCode>
                <c:ptCount val="10"/>
                <c:pt idx="0">
                  <c:v>23.000118457152663</c:v>
                </c:pt>
                <c:pt idx="1">
                  <c:v>24.000059234180906</c:v>
                </c:pt>
                <c:pt idx="2">
                  <c:v>25.000000011209149</c:v>
                </c:pt>
                <c:pt idx="3">
                  <c:v>25.999940788237392</c:v>
                </c:pt>
                <c:pt idx="4">
                  <c:v>26.999881565265635</c:v>
                </c:pt>
                <c:pt idx="5">
                  <c:v>27.999822342293875</c:v>
                </c:pt>
                <c:pt idx="6">
                  <c:v>28.999763119322118</c:v>
                </c:pt>
                <c:pt idx="7">
                  <c:v>29.999703896350361</c:v>
                </c:pt>
                <c:pt idx="8">
                  <c:v>30.999644673378604</c:v>
                </c:pt>
                <c:pt idx="9">
                  <c:v>31.999585450406848</c:v>
                </c:pt>
              </c:numCache>
            </c:numRef>
          </c:val>
        </c:ser>
        <c:marker val="1"/>
        <c:axId val="55621120"/>
        <c:axId val="58034048"/>
      </c:lineChart>
      <c:catAx>
        <c:axId val="55621120"/>
        <c:scaling>
          <c:orientation val="minMax"/>
        </c:scaling>
        <c:axPos val="b"/>
        <c:tickLblPos val="nextTo"/>
        <c:crossAx val="58034048"/>
        <c:crosses val="autoZero"/>
        <c:auto val="1"/>
        <c:lblAlgn val="ctr"/>
        <c:lblOffset val="100"/>
      </c:catAx>
      <c:valAx>
        <c:axId val="58034048"/>
        <c:scaling>
          <c:orientation val="minMax"/>
        </c:scaling>
        <c:axPos val="l"/>
        <c:majorGridlines/>
        <c:numFmt formatCode="General" sourceLinked="1"/>
        <c:tickLblPos val="nextTo"/>
        <c:crossAx val="5562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'Задание 1'!$C$5:$L$5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'Задание 1'!$C$6:$L$6</c:f>
              <c:numCache>
                <c:formatCode>General</c:formatCode>
                <c:ptCount val="10"/>
                <c:pt idx="0">
                  <c:v>20</c:v>
                </c:pt>
                <c:pt idx="1">
                  <c:v>29</c:v>
                </c:pt>
                <c:pt idx="2">
                  <c:v>25</c:v>
                </c:pt>
                <c:pt idx="3">
                  <c:v>27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23</c:v>
                </c:pt>
                <c:pt idx="8">
                  <c:v>36</c:v>
                </c:pt>
                <c:pt idx="9">
                  <c:v>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'Задание 1'!$C$5:$L$5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'Задание 1'!$C$7:$L$7</c:f>
              <c:numCache>
                <c:formatCode>#,##0.00</c:formatCode>
                <c:ptCount val="10"/>
                <c:pt idx="0">
                  <c:v>19.735134490584759</c:v>
                </c:pt>
                <c:pt idx="1">
                  <c:v>25.444416329531283</c:v>
                </c:pt>
                <c:pt idx="2">
                  <c:v>27.862637784196842</c:v>
                </c:pt>
                <c:pt idx="3">
                  <c:v>27.934554855240833</c:v>
                </c:pt>
                <c:pt idx="4">
                  <c:v>26.604923543322656</c:v>
                </c:pt>
                <c:pt idx="5">
                  <c:v>24.818499849101698</c:v>
                </c:pt>
                <c:pt idx="6">
                  <c:v>23.520039773237393</c:v>
                </c:pt>
                <c:pt idx="7">
                  <c:v>23.654299316389086</c:v>
                </c:pt>
                <c:pt idx="8">
                  <c:v>26.166034479216194</c:v>
                </c:pt>
                <c:pt idx="9">
                  <c:v>32.000001262378134</c:v>
                </c:pt>
              </c:numCache>
            </c:numRef>
          </c:val>
        </c:ser>
        <c:marker val="1"/>
        <c:axId val="107126144"/>
        <c:axId val="107459712"/>
      </c:lineChart>
      <c:catAx>
        <c:axId val="107126144"/>
        <c:scaling>
          <c:orientation val="minMax"/>
        </c:scaling>
        <c:axPos val="b"/>
        <c:numFmt formatCode="General" sourceLinked="1"/>
        <c:tickLblPos val="nextTo"/>
        <c:crossAx val="107459712"/>
        <c:crosses val="autoZero"/>
        <c:auto val="1"/>
        <c:lblAlgn val="ctr"/>
        <c:lblOffset val="100"/>
      </c:catAx>
      <c:valAx>
        <c:axId val="107459712"/>
        <c:scaling>
          <c:orientation val="minMax"/>
        </c:scaling>
        <c:axPos val="l"/>
        <c:majorGridlines/>
        <c:numFmt formatCode="General" sourceLinked="1"/>
        <c:tickLblPos val="nextTo"/>
        <c:crossAx val="10712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8.607174103237096E-2"/>
          <c:y val="3.7437382737590875E-2"/>
          <c:w val="0.72627537182852142"/>
          <c:h val="0.78321047877079708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'Задание 1'!$C$5:$P$5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'Задание 1'!$C$6:$P$6</c:f>
              <c:numCache>
                <c:formatCode>General</c:formatCode>
                <c:ptCount val="14"/>
                <c:pt idx="0">
                  <c:v>20</c:v>
                </c:pt>
                <c:pt idx="1">
                  <c:v>29</c:v>
                </c:pt>
                <c:pt idx="2">
                  <c:v>25</c:v>
                </c:pt>
                <c:pt idx="3">
                  <c:v>27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23</c:v>
                </c:pt>
                <c:pt idx="8">
                  <c:v>36</c:v>
                </c:pt>
                <c:pt idx="9">
                  <c:v>32</c:v>
                </c:pt>
                <c:pt idx="13">
                  <c:v>107.45330461156203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'Задание 1'!$C$5:$P$5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'Задание 1'!$C$7:$P$7</c:f>
              <c:numCache>
                <c:formatCode>#,##0.00</c:formatCode>
                <c:ptCount val="14"/>
                <c:pt idx="0">
                  <c:v>19.735134490584759</c:v>
                </c:pt>
                <c:pt idx="1">
                  <c:v>25.444416329531283</c:v>
                </c:pt>
                <c:pt idx="2">
                  <c:v>27.862637784196842</c:v>
                </c:pt>
                <c:pt idx="3">
                  <c:v>27.934554855240833</c:v>
                </c:pt>
                <c:pt idx="4">
                  <c:v>26.604923543322656</c:v>
                </c:pt>
                <c:pt idx="5">
                  <c:v>24.818499849101698</c:v>
                </c:pt>
                <c:pt idx="6">
                  <c:v>23.520039773237393</c:v>
                </c:pt>
                <c:pt idx="7">
                  <c:v>23.654299316389086</c:v>
                </c:pt>
                <c:pt idx="8">
                  <c:v>26.166034479216194</c:v>
                </c:pt>
                <c:pt idx="9">
                  <c:v>32.000001262378134</c:v>
                </c:pt>
                <c:pt idx="10">
                  <c:v>42.100955666534276</c:v>
                </c:pt>
                <c:pt idx="11">
                  <c:v>57.41365369234407</c:v>
                </c:pt>
                <c:pt idx="12">
                  <c:v>78.8828513404668</c:v>
                </c:pt>
                <c:pt idx="13">
                  <c:v>107.45330461156203</c:v>
                </c:pt>
              </c:numCache>
            </c:numRef>
          </c:val>
        </c:ser>
        <c:marker val="1"/>
        <c:axId val="155910144"/>
        <c:axId val="155912064"/>
      </c:lineChart>
      <c:catAx>
        <c:axId val="155910144"/>
        <c:scaling>
          <c:orientation val="minMax"/>
        </c:scaling>
        <c:axPos val="b"/>
        <c:numFmt formatCode="General" sourceLinked="1"/>
        <c:tickLblPos val="nextTo"/>
        <c:crossAx val="155912064"/>
        <c:crosses val="autoZero"/>
        <c:auto val="1"/>
        <c:lblAlgn val="ctr"/>
        <c:lblOffset val="100"/>
      </c:catAx>
      <c:valAx>
        <c:axId val="155912064"/>
        <c:scaling>
          <c:orientation val="minMax"/>
        </c:scaling>
        <c:axPos val="l"/>
        <c:majorGridlines/>
        <c:numFmt formatCode="General" sourceLinked="1"/>
        <c:tickLblPos val="nextTo"/>
        <c:crossAx val="15591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34711286089225"/>
          <c:y val="0.421068869256575"/>
          <c:w val="0.14043066491688538"/>
          <c:h val="0.16710282128308404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8.0321741032370955E-2"/>
          <c:y val="5.6030183727034118E-2"/>
          <c:w val="0.74035870516185476"/>
          <c:h val="0.832619568387284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'Задание 2'!$C$6:$L$6</c:f>
              <c:numCache>
                <c:formatCode>General</c:formatCode>
                <c:ptCount val="10"/>
                <c:pt idx="0">
                  <c:v>20</c:v>
                </c:pt>
                <c:pt idx="1">
                  <c:v>29</c:v>
                </c:pt>
                <c:pt idx="2">
                  <c:v>25</c:v>
                </c:pt>
                <c:pt idx="3">
                  <c:v>27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23</c:v>
                </c:pt>
                <c:pt idx="8">
                  <c:v>36</c:v>
                </c:pt>
                <c:pt idx="9">
                  <c:v>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'Задание 2'!$C$7:$L$7</c:f>
              <c:numCache>
                <c:formatCode>General</c:formatCode>
                <c:ptCount val="10"/>
                <c:pt idx="0">
                  <c:v>24.999597783267621</c:v>
                </c:pt>
                <c:pt idx="1">
                  <c:v>29.00202725238292</c:v>
                </c:pt>
                <c:pt idx="2">
                  <c:v>24.999597783267621</c:v>
                </c:pt>
                <c:pt idx="3">
                  <c:v>29.00202725238292</c:v>
                </c:pt>
                <c:pt idx="4">
                  <c:v>24.999597783267621</c:v>
                </c:pt>
                <c:pt idx="5">
                  <c:v>29.00202725238292</c:v>
                </c:pt>
                <c:pt idx="6">
                  <c:v>24.999597783267621</c:v>
                </c:pt>
                <c:pt idx="7">
                  <c:v>29.00202725238292</c:v>
                </c:pt>
                <c:pt idx="8">
                  <c:v>24.999597783267621</c:v>
                </c:pt>
                <c:pt idx="9">
                  <c:v>29.00202725238292</c:v>
                </c:pt>
              </c:numCache>
            </c:numRef>
          </c:val>
        </c:ser>
        <c:marker val="1"/>
        <c:axId val="105268352"/>
        <c:axId val="107123072"/>
      </c:lineChart>
      <c:catAx>
        <c:axId val="105268352"/>
        <c:scaling>
          <c:orientation val="minMax"/>
        </c:scaling>
        <c:axPos val="b"/>
        <c:tickLblPos val="nextTo"/>
        <c:crossAx val="107123072"/>
        <c:crosses val="autoZero"/>
        <c:auto val="1"/>
        <c:lblAlgn val="ctr"/>
        <c:lblOffset val="100"/>
      </c:catAx>
      <c:valAx>
        <c:axId val="107123072"/>
        <c:scaling>
          <c:orientation val="minMax"/>
        </c:scaling>
        <c:axPos val="l"/>
        <c:majorGridlines/>
        <c:numFmt formatCode="General" sourceLinked="1"/>
        <c:tickLblPos val="nextTo"/>
        <c:crossAx val="10526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'Задание 3'!$B$5:$K$5</c:f>
              <c:numCache>
                <c:formatCode>0.00</c:formatCode>
                <c:ptCount val="10"/>
                <c:pt idx="0">
                  <c:v>7.0153738077795125E-2</c:v>
                </c:pt>
                <c:pt idx="1">
                  <c:v>12.642175237703796</c:v>
                </c:pt>
                <c:pt idx="2">
                  <c:v>8.1946950835114052</c:v>
                </c:pt>
                <c:pt idx="3">
                  <c:v>0.87339277745421462</c:v>
                </c:pt>
                <c:pt idx="4">
                  <c:v>2.5757795799113481</c:v>
                </c:pt>
                <c:pt idx="5">
                  <c:v>103.66294532274213</c:v>
                </c:pt>
                <c:pt idx="6">
                  <c:v>2.1902822727992275</c:v>
                </c:pt>
                <c:pt idx="7">
                  <c:v>0.42810759542722471</c:v>
                </c:pt>
                <c:pt idx="8">
                  <c:v>96.706877863964721</c:v>
                </c:pt>
                <c:pt idx="9">
                  <c:v>1.5935985543880954E-12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'Задание 3'!$I$7</c:f>
              <c:numCache>
                <c:formatCode>#,##0.00</c:formatCode>
                <c:ptCount val="1"/>
                <c:pt idx="0">
                  <c:v>103.66294532274213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'Задание 3'!$J$7</c:f>
              <c:numCache>
                <c:formatCode>#,##0.00</c:formatCode>
                <c:ptCount val="1"/>
                <c:pt idx="0">
                  <c:v>1.5935985543880954E-12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'Задание 3'!$K$7</c:f>
              <c:numCache>
                <c:formatCode>#,##0.00</c:formatCode>
                <c:ptCount val="1"/>
                <c:pt idx="0">
                  <c:v>22.734440947159346</c:v>
                </c:pt>
              </c:numCache>
            </c:numRef>
          </c:val>
        </c:ser>
        <c:marker val="1"/>
        <c:axId val="57474432"/>
        <c:axId val="151496192"/>
      </c:lineChart>
      <c:catAx>
        <c:axId val="57474432"/>
        <c:scaling>
          <c:orientation val="minMax"/>
        </c:scaling>
        <c:axPos val="b"/>
        <c:tickLblPos val="nextTo"/>
        <c:crossAx val="151496192"/>
        <c:crosses val="autoZero"/>
        <c:auto val="1"/>
        <c:lblAlgn val="ctr"/>
        <c:lblOffset val="100"/>
      </c:catAx>
      <c:valAx>
        <c:axId val="151496192"/>
        <c:scaling>
          <c:orientation val="minMax"/>
        </c:scaling>
        <c:axPos val="l"/>
        <c:majorGridlines/>
        <c:numFmt formatCode="0.00" sourceLinked="1"/>
        <c:tickLblPos val="nextTo"/>
        <c:crossAx val="5747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2116885389326335"/>
          <c:y val="5.1400554097404488E-2"/>
          <c:w val="0.69117825896762908"/>
          <c:h val="0.832619568387284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'Задание 3'!$B$12:$K$12</c:f>
              <c:numCache>
                <c:formatCode>0.00</c:formatCode>
                <c:ptCount val="10"/>
                <c:pt idx="0">
                  <c:v>24.99597799445451</c:v>
                </c:pt>
                <c:pt idx="1">
                  <c:v>4.1097522240544019E-6</c:v>
                </c:pt>
                <c:pt idx="2">
                  <c:v>1.6177829980559671E-7</c:v>
                </c:pt>
                <c:pt idx="3">
                  <c:v>4.0081131192839035</c:v>
                </c:pt>
                <c:pt idx="4">
                  <c:v>1.6177829980559671E-7</c:v>
                </c:pt>
                <c:pt idx="5">
                  <c:v>35.975677081157187</c:v>
                </c:pt>
                <c:pt idx="6">
                  <c:v>1.6177829980559671E-7</c:v>
                </c:pt>
                <c:pt idx="7">
                  <c:v>36.024331138347264</c:v>
                </c:pt>
                <c:pt idx="8">
                  <c:v>121.00884892989063</c:v>
                </c:pt>
                <c:pt idx="9">
                  <c:v>8.9878405954547045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'Задание 3'!$I$14</c:f>
              <c:numCache>
                <c:formatCode>0.00</c:formatCode>
                <c:ptCount val="1"/>
                <c:pt idx="0">
                  <c:v>121.00884892989063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'Задание 3'!$J$14</c:f>
              <c:numCache>
                <c:formatCode>#,##0.00</c:formatCode>
                <c:ptCount val="1"/>
                <c:pt idx="0">
                  <c:v>1.6177829980559671E-7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'Задание 3'!$K$14</c:f>
              <c:numCache>
                <c:formatCode>#,##0.00</c:formatCode>
                <c:ptCount val="1"/>
                <c:pt idx="0">
                  <c:v>23.100079345367533</c:v>
                </c:pt>
              </c:numCache>
            </c:numRef>
          </c:val>
        </c:ser>
        <c:marker val="1"/>
        <c:axId val="157695360"/>
        <c:axId val="159242496"/>
      </c:lineChart>
      <c:catAx>
        <c:axId val="157695360"/>
        <c:scaling>
          <c:orientation val="minMax"/>
        </c:scaling>
        <c:axPos val="b"/>
        <c:tickLblPos val="nextTo"/>
        <c:crossAx val="159242496"/>
        <c:crosses val="autoZero"/>
        <c:auto val="1"/>
        <c:lblAlgn val="ctr"/>
        <c:lblOffset val="100"/>
      </c:catAx>
      <c:valAx>
        <c:axId val="159242496"/>
        <c:scaling>
          <c:orientation val="minMax"/>
        </c:scaling>
        <c:axPos val="l"/>
        <c:majorGridlines/>
        <c:numFmt formatCode="0.00" sourceLinked="1"/>
        <c:tickLblPos val="nextTo"/>
        <c:crossAx val="15769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17</xdr:row>
      <xdr:rowOff>57150</xdr:rowOff>
    </xdr:from>
    <xdr:to>
      <xdr:col>8</xdr:col>
      <xdr:colOff>47625</xdr:colOff>
      <xdr:row>31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23</xdr:row>
      <xdr:rowOff>104775</xdr:rowOff>
    </xdr:from>
    <xdr:to>
      <xdr:col>8</xdr:col>
      <xdr:colOff>571500</xdr:colOff>
      <xdr:row>37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449035</xdr:colOff>
      <xdr:row>23</xdr:row>
      <xdr:rowOff>108858</xdr:rowOff>
    </xdr:from>
    <xdr:to>
      <xdr:col>16</xdr:col>
      <xdr:colOff>204107</xdr:colOff>
      <xdr:row>38</xdr:row>
      <xdr:rowOff>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Прямая соединительная линия 2"/>
        <cdr:cNvSpPr/>
      </cdr:nvSpPr>
      <cdr:spPr>
        <a:xfrm xmlns:a="http://schemas.openxmlformats.org/drawingml/2006/main">
          <a:off x="-7007678" y="-4708072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22</xdr:row>
      <xdr:rowOff>104775</xdr:rowOff>
    </xdr:from>
    <xdr:to>
      <xdr:col>7</xdr:col>
      <xdr:colOff>428625</xdr:colOff>
      <xdr:row>36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104775</xdr:rowOff>
    </xdr:from>
    <xdr:to>
      <xdr:col>7</xdr:col>
      <xdr:colOff>304800</xdr:colOff>
      <xdr:row>39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25</xdr:row>
      <xdr:rowOff>104775</xdr:rowOff>
    </xdr:from>
    <xdr:to>
      <xdr:col>14</xdr:col>
      <xdr:colOff>590550</xdr:colOff>
      <xdr:row>39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25"/>
  <sheetViews>
    <sheetView workbookViewId="0">
      <selection activeCell="J26" sqref="J26"/>
    </sheetView>
  </sheetViews>
  <sheetFormatPr defaultRowHeight="15"/>
  <sheetData>
    <row r="2" spans="1:15" ht="19.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5"/>
    </row>
    <row r="3" spans="1:15" ht="19.5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5"/>
    </row>
    <row r="4" spans="1:15" ht="15.75" thickBot="1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1:15" ht="21" thickBot="1">
      <c r="B5" s="1" t="s">
        <v>0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2">
        <v>2021</v>
      </c>
    </row>
    <row r="6" spans="1:15" ht="21" thickBot="1">
      <c r="B6" s="3" t="s">
        <v>1</v>
      </c>
      <c r="C6" s="4">
        <v>20</v>
      </c>
      <c r="D6" s="4">
        <v>29</v>
      </c>
      <c r="E6" s="4">
        <v>25</v>
      </c>
      <c r="F6" s="4">
        <v>27</v>
      </c>
      <c r="G6" s="4">
        <v>25</v>
      </c>
      <c r="H6" s="4">
        <v>35</v>
      </c>
      <c r="I6" s="4">
        <v>25</v>
      </c>
      <c r="J6" s="4">
        <v>23</v>
      </c>
      <c r="K6" s="4">
        <v>36</v>
      </c>
      <c r="L6" s="4">
        <v>32</v>
      </c>
    </row>
    <row r="7" spans="1:15">
      <c r="B7" s="16"/>
      <c r="C7" s="16">
        <f>C4*$C$12+$C$13</f>
        <v>23.000118457152663</v>
      </c>
      <c r="D7" s="16">
        <f t="shared" ref="D7:L7" si="0">D4*$C$12+$C$13</f>
        <v>24.000059234180906</v>
      </c>
      <c r="E7" s="16">
        <f t="shared" si="0"/>
        <v>25.000000011209149</v>
      </c>
      <c r="F7" s="16">
        <f t="shared" si="0"/>
        <v>25.999940788237392</v>
      </c>
      <c r="G7" s="16">
        <f t="shared" si="0"/>
        <v>26.999881565265635</v>
      </c>
      <c r="H7" s="16">
        <f t="shared" si="0"/>
        <v>27.999822342293875</v>
      </c>
      <c r="I7" s="16">
        <f t="shared" si="0"/>
        <v>28.999763119322118</v>
      </c>
      <c r="J7" s="16">
        <f t="shared" si="0"/>
        <v>29.999703896350361</v>
      </c>
      <c r="K7" s="16">
        <f t="shared" si="0"/>
        <v>30.999644673378604</v>
      </c>
      <c r="L7" s="16">
        <f t="shared" si="0"/>
        <v>31.999585450406848</v>
      </c>
      <c r="M7" s="9"/>
    </row>
    <row r="8" spans="1:15">
      <c r="A8" s="5"/>
      <c r="B8" s="17"/>
      <c r="C8" s="18">
        <f>ABS(C6-C7)</f>
        <v>3.0001184571526629</v>
      </c>
      <c r="D8" s="18">
        <f t="shared" ref="D8:L8" si="1">ABS(D6-D7)</f>
        <v>4.999940765819094</v>
      </c>
      <c r="E8" s="18">
        <f t="shared" si="1"/>
        <v>1.1209149164415066E-8</v>
      </c>
      <c r="F8" s="18">
        <f t="shared" si="1"/>
        <v>1.0000592117626077</v>
      </c>
      <c r="G8" s="18">
        <f t="shared" si="1"/>
        <v>1.9998815652656354</v>
      </c>
      <c r="H8" s="18">
        <f t="shared" si="1"/>
        <v>7.000177657706125</v>
      </c>
      <c r="I8" s="18">
        <f t="shared" si="1"/>
        <v>3.9997631193221181</v>
      </c>
      <c r="J8" s="18">
        <f t="shared" si="1"/>
        <v>6.9997038963503613</v>
      </c>
      <c r="K8" s="18">
        <f t="shared" si="1"/>
        <v>5.0003553266213956</v>
      </c>
      <c r="L8" s="18">
        <f t="shared" si="1"/>
        <v>4.1454959315245787E-4</v>
      </c>
      <c r="M8" s="8"/>
      <c r="N8" s="5"/>
    </row>
    <row r="9" spans="1:15">
      <c r="A9" s="5"/>
      <c r="B9" s="19"/>
      <c r="C9" s="20">
        <f>SUM(C8:L8)</f>
        <v>34.000414560802305</v>
      </c>
      <c r="D9" s="20"/>
      <c r="E9" s="20"/>
      <c r="F9" s="20"/>
      <c r="G9" s="20"/>
      <c r="H9" s="20"/>
      <c r="I9" s="20"/>
      <c r="J9" s="20"/>
      <c r="K9" s="20"/>
      <c r="L9" s="20"/>
      <c r="M9" s="11"/>
      <c r="N9" s="5"/>
    </row>
    <row r="10" spans="1:15">
      <c r="A10" s="5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1"/>
      <c r="N10" s="5"/>
    </row>
    <row r="11" spans="1:15">
      <c r="A11" s="5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0"/>
      <c r="N11" s="5"/>
    </row>
    <row r="12" spans="1:15">
      <c r="A12" s="5"/>
      <c r="B12" s="19" t="s">
        <v>3</v>
      </c>
      <c r="C12" s="19">
        <v>0.99994077702824291</v>
      </c>
      <c r="D12" s="19"/>
      <c r="E12" s="19"/>
      <c r="F12" s="19"/>
      <c r="G12" s="19"/>
      <c r="H12" s="19"/>
      <c r="I12" s="19"/>
      <c r="J12" s="19"/>
      <c r="K12" s="19"/>
      <c r="L12" s="19"/>
      <c r="M12" s="10"/>
      <c r="N12" s="5"/>
    </row>
    <row r="13" spans="1:15">
      <c r="A13" s="5"/>
      <c r="B13" s="22" t="s">
        <v>2</v>
      </c>
      <c r="C13" s="17">
        <v>22.00017768012442</v>
      </c>
      <c r="D13" s="17"/>
      <c r="E13" s="17"/>
      <c r="F13" s="17"/>
      <c r="G13" s="17"/>
      <c r="H13" s="17"/>
      <c r="I13" s="17"/>
      <c r="J13" s="17"/>
      <c r="K13" s="17"/>
      <c r="L13" s="17"/>
      <c r="M13" s="8"/>
      <c r="N13" s="5"/>
    </row>
    <row r="14" spans="1:15" ht="19.5" customHeight="1">
      <c r="B14" s="17"/>
      <c r="C14" s="17"/>
      <c r="D14" s="17"/>
      <c r="E14" s="17"/>
      <c r="F14" s="17"/>
      <c r="G14" s="16"/>
      <c r="H14" s="16"/>
      <c r="I14" s="16"/>
      <c r="J14" s="16"/>
      <c r="K14" s="16"/>
      <c r="L14" s="16"/>
      <c r="M14" s="9"/>
    </row>
    <row r="15" spans="1:15" ht="15.75" customHeight="1">
      <c r="B15" s="23"/>
      <c r="C15" s="17"/>
      <c r="D15" s="17"/>
      <c r="E15" s="17"/>
      <c r="F15" s="17"/>
      <c r="G15" s="16"/>
      <c r="H15" s="17"/>
      <c r="I15" s="16"/>
      <c r="J15" s="17"/>
      <c r="K15" s="16"/>
      <c r="L15" s="17"/>
      <c r="M15" s="9"/>
      <c r="N15" s="5"/>
      <c r="O15" s="5"/>
    </row>
    <row r="16" spans="1:15">
      <c r="B16" s="23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8"/>
      <c r="N16" s="5"/>
      <c r="O16" s="5"/>
    </row>
    <row r="17" spans="2:13">
      <c r="B17" s="15"/>
      <c r="C17" s="14"/>
      <c r="D17" s="14"/>
      <c r="E17" s="14"/>
      <c r="F17" s="14"/>
      <c r="G17" s="13"/>
      <c r="H17" s="13"/>
      <c r="I17" s="13"/>
      <c r="J17" s="13"/>
      <c r="K17" s="13"/>
      <c r="L17" s="13"/>
      <c r="M17" s="9"/>
    </row>
    <row r="18" spans="2:13">
      <c r="B18" s="12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>
      <c r="B19" s="9"/>
      <c r="C19" s="8"/>
      <c r="D19" s="8"/>
      <c r="E19" s="8"/>
      <c r="F19" s="8"/>
      <c r="G19" s="9"/>
      <c r="H19" s="9"/>
      <c r="I19" s="9"/>
      <c r="J19" s="9"/>
      <c r="K19" s="9"/>
      <c r="L19" s="9"/>
      <c r="M19" s="9"/>
    </row>
    <row r="20" spans="2:13">
      <c r="B20" s="9"/>
      <c r="C20" s="8"/>
      <c r="D20" s="8"/>
      <c r="E20" s="8"/>
      <c r="F20" s="8"/>
      <c r="G20" s="9"/>
      <c r="H20" s="9"/>
      <c r="I20" s="9"/>
      <c r="J20" s="9"/>
      <c r="K20" s="9"/>
      <c r="L20" s="9"/>
      <c r="M20" s="9"/>
    </row>
    <row r="21" spans="2:13">
      <c r="B21" s="9"/>
      <c r="C21" s="8"/>
      <c r="D21" s="8"/>
      <c r="E21" s="8"/>
      <c r="F21" s="8"/>
      <c r="G21" s="9"/>
      <c r="H21" s="9"/>
      <c r="I21" s="9"/>
      <c r="J21" s="9"/>
      <c r="K21" s="9"/>
      <c r="L21" s="9"/>
      <c r="M21" s="9"/>
    </row>
    <row r="22" spans="2:13">
      <c r="B22" s="9"/>
      <c r="C22" s="8"/>
      <c r="D22" s="8"/>
      <c r="E22" s="8"/>
      <c r="F22" s="8"/>
      <c r="G22" s="9"/>
      <c r="H22" s="9"/>
      <c r="I22" s="9"/>
      <c r="J22" s="9"/>
      <c r="K22" s="9"/>
      <c r="L22" s="9"/>
      <c r="M22" s="9"/>
    </row>
    <row r="23" spans="2:13">
      <c r="B23" s="9"/>
      <c r="C23" s="8"/>
      <c r="D23" s="8"/>
      <c r="E23" s="8"/>
      <c r="F23" s="8"/>
      <c r="G23" s="9"/>
      <c r="H23" s="9"/>
      <c r="I23" s="9"/>
      <c r="J23" s="9"/>
      <c r="K23" s="9"/>
      <c r="L23" s="9"/>
      <c r="M23" s="9"/>
    </row>
    <row r="24" spans="2:13">
      <c r="C24" s="5"/>
      <c r="D24" s="5"/>
      <c r="E24" s="5"/>
      <c r="F24" s="5"/>
    </row>
    <row r="25" spans="2:13">
      <c r="C25" s="5"/>
      <c r="D25" s="5"/>
      <c r="E25" s="5"/>
      <c r="F25" s="5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:P23"/>
  <sheetViews>
    <sheetView tabSelected="1" zoomScale="70" zoomScaleNormal="70" workbookViewId="0">
      <selection activeCell="P10" sqref="P10"/>
    </sheetView>
  </sheetViews>
  <sheetFormatPr defaultRowHeight="15"/>
  <cols>
    <col min="3" max="9" width="11.28515625" bestFit="1" customWidth="1"/>
    <col min="10" max="10" width="13" customWidth="1"/>
    <col min="11" max="12" width="11.28515625" bestFit="1" customWidth="1"/>
  </cols>
  <sheetData>
    <row r="4" spans="2:16" ht="15.75" thickBot="1">
      <c r="B4" s="25"/>
      <c r="C4" s="36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</row>
    <row r="5" spans="2:16" ht="21" thickBot="1">
      <c r="B5" s="26" t="s">
        <v>0</v>
      </c>
      <c r="C5" s="39">
        <v>2012</v>
      </c>
      <c r="D5" s="39">
        <v>2013</v>
      </c>
      <c r="E5" s="39">
        <v>2014</v>
      </c>
      <c r="F5" s="39">
        <v>2015</v>
      </c>
      <c r="G5" s="39">
        <v>2016</v>
      </c>
      <c r="H5" s="39">
        <v>2017</v>
      </c>
      <c r="I5" s="39">
        <v>2018</v>
      </c>
      <c r="J5" s="39">
        <v>2019</v>
      </c>
      <c r="K5" s="39">
        <v>2020</v>
      </c>
      <c r="L5" s="39">
        <v>2021</v>
      </c>
      <c r="M5" s="39">
        <v>2022</v>
      </c>
      <c r="N5" s="39">
        <v>2023</v>
      </c>
      <c r="O5" s="39">
        <v>2024</v>
      </c>
      <c r="P5" s="39">
        <v>2025</v>
      </c>
    </row>
    <row r="6" spans="2:16" ht="21" thickBot="1">
      <c r="B6" s="27" t="s">
        <v>1</v>
      </c>
      <c r="C6" s="40">
        <v>20</v>
      </c>
      <c r="D6" s="40">
        <v>29</v>
      </c>
      <c r="E6" s="40">
        <v>25</v>
      </c>
      <c r="F6" s="40">
        <v>27</v>
      </c>
      <c r="G6" s="40">
        <v>25</v>
      </c>
      <c r="H6" s="40">
        <v>35</v>
      </c>
      <c r="I6" s="40">
        <v>25</v>
      </c>
      <c r="J6" s="40">
        <v>23</v>
      </c>
      <c r="K6" s="40">
        <v>36</v>
      </c>
      <c r="L6" s="40">
        <v>32</v>
      </c>
      <c r="N6" s="42"/>
      <c r="O6" s="42"/>
      <c r="P6" s="41">
        <f>P7</f>
        <v>107.45330461156203</v>
      </c>
    </row>
    <row r="7" spans="2:16">
      <c r="B7" s="28"/>
      <c r="C7" s="28">
        <f>$C$12+$C$13*C4+$C$14*C4^2+$C$15*C4^3</f>
        <v>19.735134490584759</v>
      </c>
      <c r="D7" s="28">
        <f t="shared" ref="D7:L7" si="0">$C$12+$C$13*D4+$C$14*D4^2+$C$15*D4^3</f>
        <v>25.444416329531283</v>
      </c>
      <c r="E7" s="28">
        <f t="shared" si="0"/>
        <v>27.862637784196842</v>
      </c>
      <c r="F7" s="28">
        <f t="shared" si="0"/>
        <v>27.934554855240833</v>
      </c>
      <c r="G7" s="28">
        <f t="shared" si="0"/>
        <v>26.604923543322656</v>
      </c>
      <c r="H7" s="28">
        <f t="shared" si="0"/>
        <v>24.818499849101698</v>
      </c>
      <c r="I7" s="28">
        <f t="shared" si="0"/>
        <v>23.520039773237393</v>
      </c>
      <c r="J7" s="28">
        <f t="shared" si="0"/>
        <v>23.654299316389086</v>
      </c>
      <c r="K7" s="28">
        <f t="shared" si="0"/>
        <v>26.166034479216194</v>
      </c>
      <c r="L7" s="28">
        <f>$C$12+$C$13*L4+$C$14*L4^2+$C$15*L4^3</f>
        <v>32.000001262378134</v>
      </c>
      <c r="M7" s="28">
        <f t="shared" ref="M7:P7" si="1">$C$12+$C$13*M4+$C$14*M4^2+$C$15*M4^3</f>
        <v>42.100955666534276</v>
      </c>
      <c r="N7" s="28">
        <f t="shared" si="1"/>
        <v>57.41365369234407</v>
      </c>
      <c r="O7" s="28">
        <f t="shared" si="1"/>
        <v>78.8828513404668</v>
      </c>
      <c r="P7" s="28">
        <f t="shared" si="1"/>
        <v>107.45330461156203</v>
      </c>
    </row>
    <row r="8" spans="2:16">
      <c r="B8" s="29"/>
      <c r="C8" s="30">
        <f>ABS(C6-C7)</f>
        <v>0.26486550941524101</v>
      </c>
      <c r="D8" s="30">
        <f t="shared" ref="D8:L8" si="2">ABS(D6-D7)</f>
        <v>3.5555836704687174</v>
      </c>
      <c r="E8" s="30">
        <f t="shared" si="2"/>
        <v>2.862637784196842</v>
      </c>
      <c r="F8" s="30">
        <f t="shared" si="2"/>
        <v>0.93455485524083315</v>
      </c>
      <c r="G8" s="30">
        <f t="shared" si="2"/>
        <v>1.6049235433226556</v>
      </c>
      <c r="H8" s="30">
        <f t="shared" si="2"/>
        <v>10.181500150898302</v>
      </c>
      <c r="I8" s="30">
        <f t="shared" si="2"/>
        <v>1.4799602267626071</v>
      </c>
      <c r="J8" s="30">
        <f t="shared" si="2"/>
        <v>0.65429931638908556</v>
      </c>
      <c r="K8" s="30">
        <f t="shared" si="2"/>
        <v>9.8339655207838064</v>
      </c>
      <c r="L8" s="30">
        <f t="shared" si="2"/>
        <v>1.2623781344700546E-6</v>
      </c>
    </row>
    <row r="9" spans="2:16">
      <c r="B9" s="31"/>
      <c r="C9" s="32">
        <f>SUM(C8:L8)</f>
        <v>31.372291839856224</v>
      </c>
      <c r="D9" s="32"/>
      <c r="E9" s="32"/>
      <c r="F9" s="32"/>
      <c r="G9" s="32"/>
      <c r="H9" s="32"/>
      <c r="I9" s="32"/>
      <c r="J9" s="32"/>
      <c r="K9" s="32"/>
      <c r="L9" s="32"/>
    </row>
    <row r="10" spans="2:16">
      <c r="B10" s="31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2:16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2:16">
      <c r="B12" s="31" t="s">
        <v>4</v>
      </c>
      <c r="C12" s="31">
        <v>9.7900362666978751</v>
      </c>
      <c r="D12" s="31"/>
      <c r="E12" s="31"/>
      <c r="F12" s="31"/>
      <c r="G12" s="31"/>
      <c r="H12" s="31"/>
      <c r="I12" s="31"/>
      <c r="J12" s="31"/>
      <c r="K12" s="31"/>
      <c r="L12" s="31"/>
    </row>
    <row r="13" spans="2:16">
      <c r="B13" s="34" t="s">
        <v>5</v>
      </c>
      <c r="C13" s="29">
        <v>12.377925083243532</v>
      </c>
      <c r="D13" s="29"/>
      <c r="E13" s="29"/>
      <c r="F13" s="29"/>
      <c r="G13" s="29"/>
      <c r="H13" s="29"/>
      <c r="I13" s="29"/>
      <c r="J13" s="29"/>
      <c r="K13" s="29"/>
      <c r="L13" s="29"/>
    </row>
    <row r="14" spans="2:16">
      <c r="B14" s="31" t="s">
        <v>6</v>
      </c>
      <c r="C14" s="35">
        <v>-2.5902861927998799</v>
      </c>
      <c r="D14" s="25"/>
      <c r="E14" s="25"/>
      <c r="F14" s="25"/>
      <c r="G14" s="25"/>
      <c r="H14" s="25"/>
      <c r="I14" s="25"/>
      <c r="J14" s="25"/>
      <c r="K14" s="25"/>
      <c r="L14" s="25"/>
    </row>
    <row r="15" spans="2:16">
      <c r="B15" s="34" t="s">
        <v>7</v>
      </c>
      <c r="C15" s="35">
        <v>0.15745933344323293</v>
      </c>
      <c r="D15" s="25"/>
      <c r="E15" s="25"/>
      <c r="F15" s="25"/>
      <c r="G15" s="25"/>
      <c r="H15" s="25"/>
      <c r="I15" s="25"/>
      <c r="J15" s="25"/>
      <c r="K15" s="25"/>
      <c r="L15" s="25"/>
    </row>
    <row r="18" spans="3:12">
      <c r="C18" s="25">
        <f>C6</f>
        <v>20</v>
      </c>
      <c r="D18" s="25">
        <f t="shared" ref="D18:L19" si="3">D6</f>
        <v>29</v>
      </c>
      <c r="E18" s="25">
        <f t="shared" si="3"/>
        <v>25</v>
      </c>
      <c r="F18" s="25">
        <f t="shared" si="3"/>
        <v>27</v>
      </c>
      <c r="G18" s="25">
        <f t="shared" si="3"/>
        <v>25</v>
      </c>
      <c r="H18" s="25">
        <f t="shared" si="3"/>
        <v>35</v>
      </c>
      <c r="I18" s="25">
        <f t="shared" si="3"/>
        <v>25</v>
      </c>
      <c r="J18" s="25">
        <f t="shared" si="3"/>
        <v>23</v>
      </c>
      <c r="K18" s="25">
        <f t="shared" si="3"/>
        <v>36</v>
      </c>
      <c r="L18" s="25">
        <f t="shared" si="3"/>
        <v>32</v>
      </c>
    </row>
    <row r="19" spans="3:12">
      <c r="C19" s="25">
        <f>C7</f>
        <v>19.735134490584759</v>
      </c>
      <c r="D19" s="25">
        <f t="shared" si="3"/>
        <v>25.444416329531283</v>
      </c>
      <c r="E19" s="25">
        <f t="shared" si="3"/>
        <v>27.862637784196842</v>
      </c>
      <c r="F19" s="25">
        <f t="shared" si="3"/>
        <v>27.934554855240833</v>
      </c>
      <c r="G19" s="25">
        <f t="shared" si="3"/>
        <v>26.604923543322656</v>
      </c>
      <c r="H19" s="25">
        <f t="shared" si="3"/>
        <v>24.818499849101698</v>
      </c>
      <c r="I19" s="25">
        <f t="shared" si="3"/>
        <v>23.520039773237393</v>
      </c>
      <c r="J19" s="25">
        <f t="shared" si="3"/>
        <v>23.654299316389086</v>
      </c>
      <c r="K19" s="25">
        <f t="shared" si="3"/>
        <v>26.166034479216194</v>
      </c>
      <c r="L19" s="25">
        <f t="shared" si="3"/>
        <v>32.000001262378134</v>
      </c>
    </row>
    <row r="20" spans="3:12">
      <c r="C20" s="25">
        <f>(C18-C19)^2</f>
        <v>7.0153738077795125E-2</v>
      </c>
      <c r="D20" s="25">
        <f t="shared" ref="D20:L20" si="4">(D18-D19)^2</f>
        <v>12.642175237703796</v>
      </c>
      <c r="E20" s="25">
        <f t="shared" si="4"/>
        <v>8.1946950835114052</v>
      </c>
      <c r="F20" s="25">
        <f t="shared" si="4"/>
        <v>0.87339277745421462</v>
      </c>
      <c r="G20" s="25">
        <f t="shared" si="4"/>
        <v>2.5757795799113481</v>
      </c>
      <c r="H20" s="25">
        <f t="shared" si="4"/>
        <v>103.66294532274213</v>
      </c>
      <c r="I20" s="25">
        <f t="shared" si="4"/>
        <v>2.1902822727992275</v>
      </c>
      <c r="J20" s="25">
        <f t="shared" si="4"/>
        <v>0.42810759542722471</v>
      </c>
      <c r="K20" s="25">
        <f t="shared" si="4"/>
        <v>96.706877863964721</v>
      </c>
      <c r="L20" s="25">
        <f t="shared" si="4"/>
        <v>1.5935985543880954E-12</v>
      </c>
    </row>
    <row r="21" spans="3:12"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3:12">
      <c r="C22" s="25"/>
      <c r="D22" s="25"/>
      <c r="E22" s="25"/>
      <c r="F22" s="25"/>
      <c r="G22" s="25"/>
      <c r="H22" s="25"/>
      <c r="I22" s="25"/>
      <c r="J22" s="25" t="s">
        <v>8</v>
      </c>
      <c r="K22" s="25" t="s">
        <v>9</v>
      </c>
      <c r="L22" s="25" t="s">
        <v>10</v>
      </c>
    </row>
    <row r="23" spans="3:12">
      <c r="C23" s="25"/>
      <c r="D23" s="25"/>
      <c r="E23" s="25"/>
      <c r="F23" s="25"/>
      <c r="G23" s="25"/>
      <c r="H23" s="25"/>
      <c r="I23" s="25"/>
      <c r="J23" s="25">
        <f>MIN(C20:L20)</f>
        <v>1.5935985543880954E-12</v>
      </c>
      <c r="K23" s="25">
        <f>MAX(C20:L20)</f>
        <v>103.66294532274213</v>
      </c>
      <c r="L23" s="25">
        <f>AVERAGE(C20:L20)</f>
        <v>22.734440947159346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L23"/>
  <sheetViews>
    <sheetView workbookViewId="0">
      <selection activeCell="J27" sqref="J27"/>
    </sheetView>
  </sheetViews>
  <sheetFormatPr defaultRowHeight="15"/>
  <cols>
    <col min="3" max="7" width="10.7109375" bestFit="1" customWidth="1"/>
    <col min="8" max="8" width="12.85546875" bestFit="1" customWidth="1"/>
    <col min="9" max="12" width="10.7109375" bestFit="1" customWidth="1"/>
  </cols>
  <sheetData>
    <row r="4" spans="2:12" ht="15.75" thickBot="1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2:12" ht="21" thickBot="1">
      <c r="B5" s="1" t="s">
        <v>0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2">
        <v>2021</v>
      </c>
    </row>
    <row r="6" spans="2:12" ht="21" thickBot="1">
      <c r="B6" s="3" t="s">
        <v>1</v>
      </c>
      <c r="C6" s="4">
        <v>20</v>
      </c>
      <c r="D6" s="4">
        <v>29</v>
      </c>
      <c r="E6" s="4">
        <v>25</v>
      </c>
      <c r="F6" s="4">
        <v>27</v>
      </c>
      <c r="G6" s="4">
        <v>25</v>
      </c>
      <c r="H6" s="4">
        <v>35</v>
      </c>
      <c r="I6" s="4">
        <v>25</v>
      </c>
      <c r="J6" s="4">
        <v>23</v>
      </c>
      <c r="K6" s="4">
        <v>36</v>
      </c>
      <c r="L6" s="4">
        <v>32</v>
      </c>
    </row>
    <row r="7" spans="2:12">
      <c r="B7" s="16"/>
      <c r="C7" s="16">
        <f>$C$12+$C$13*COS(PI()*C4)+$C$14*COS(2*PI()*C4)^2+$C$15*COS(3*PI()*C4)</f>
        <v>24.999597783267621</v>
      </c>
      <c r="D7" s="16">
        <f>$C$12+$C$13*COS(PI()*D4)+$C$14*COS(2*PI()*D4)^2+$C$15*COS(3*PI()*D4)</f>
        <v>29.00202725238292</v>
      </c>
      <c r="E7" s="16">
        <f>$C$12+$C$13*COS(PI()*E4)+$C$14*COS(2*PI()*E4)^2+$C$15*COS(3*PI()*E4)</f>
        <v>24.999597783267621</v>
      </c>
      <c r="F7" s="16">
        <f>$C$12+$C$13*COS(PI()*F4)+$C$14*COS(2*PI()*F4)^2+$C$15*COS(3*PI()*F4)</f>
        <v>29.00202725238292</v>
      </c>
      <c r="G7" s="16">
        <f>$C$12+$C$13*COS(PI()*G4)+$C$14*COS(2*PI()*G4)^2+$C$15*COS(3*PI()*G4)</f>
        <v>24.999597783267621</v>
      </c>
      <c r="H7" s="16">
        <f>$C$12+$C$13*COS(PI()*H4)+$C$14*COS(2*PI()*H4)^2+$C$15*COS(3*PI()*H4)</f>
        <v>29.00202725238292</v>
      </c>
      <c r="I7" s="16">
        <f>$C$12+$C$13*COS(PI()*I4)+$C$14*COS(2*PI()*I4)^2+$C$15*COS(3*PI()*I4)</f>
        <v>24.999597783267621</v>
      </c>
      <c r="J7" s="16">
        <f>$C$12+$C$13*COS(PI()*J4)+$C$14*COS(2*PI()*J4)^2+$C$15*COS(3*PI()*J4)</f>
        <v>29.00202725238292</v>
      </c>
      <c r="K7" s="16">
        <f>$C$12+$C$13*COS(PI()*K4)+$C$14*COS(2*PI()*K4)^2+$C$15*COS(3*PI()*K4)</f>
        <v>24.999597783267621</v>
      </c>
      <c r="L7" s="16">
        <f>$C$12+$C$13*COS(PI()*L4)+$C$14*COS(2*PI()*L4)^2+$C$15*COS(3*PI()*L4)</f>
        <v>29.00202725238292</v>
      </c>
    </row>
    <row r="8" spans="2:12">
      <c r="B8" s="17"/>
      <c r="C8" s="18">
        <f>ABS(C6-C7)</f>
        <v>4.9995977832676211</v>
      </c>
      <c r="D8" s="18">
        <f t="shared" ref="D8:L8" si="0">ABS(D6-D7)</f>
        <v>2.0272523829198974E-3</v>
      </c>
      <c r="E8" s="18">
        <f t="shared" si="0"/>
        <v>4.0221673237894606E-4</v>
      </c>
      <c r="F8" s="18">
        <f t="shared" si="0"/>
        <v>2.0020272523829199</v>
      </c>
      <c r="G8" s="18">
        <f t="shared" si="0"/>
        <v>4.0221673237894606E-4</v>
      </c>
      <c r="H8" s="18">
        <f t="shared" si="0"/>
        <v>5.9979727476170801</v>
      </c>
      <c r="I8" s="18">
        <f t="shared" si="0"/>
        <v>4.0221673237894606E-4</v>
      </c>
      <c r="J8" s="18">
        <f t="shared" si="0"/>
        <v>6.0020272523829199</v>
      </c>
      <c r="K8" s="18">
        <f t="shared" si="0"/>
        <v>11.000402216732379</v>
      </c>
      <c r="L8" s="18">
        <f t="shared" si="0"/>
        <v>2.9979727476170801</v>
      </c>
    </row>
    <row r="9" spans="2:12">
      <c r="B9" s="19"/>
      <c r="C9" s="20">
        <f>SUM(C8:L8)</f>
        <v>33.003233902580057</v>
      </c>
      <c r="D9" s="20"/>
      <c r="E9" s="20"/>
      <c r="F9" s="20"/>
      <c r="G9" s="20"/>
      <c r="H9" s="20"/>
      <c r="I9" s="20"/>
      <c r="J9" s="20"/>
      <c r="K9" s="20"/>
      <c r="L9" s="20"/>
    </row>
    <row r="10" spans="2:12"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2:12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2:12">
      <c r="B12" s="19" t="s">
        <v>4</v>
      </c>
      <c r="C12" s="19">
        <v>13.500406258912635</v>
      </c>
      <c r="D12" s="19"/>
      <c r="E12" s="19"/>
      <c r="F12" s="19"/>
      <c r="G12" s="19"/>
      <c r="H12" s="19"/>
      <c r="I12" s="19"/>
      <c r="J12" s="19"/>
      <c r="K12" s="19"/>
      <c r="L12" s="19"/>
    </row>
    <row r="13" spans="2:12">
      <c r="B13" s="22" t="s">
        <v>5</v>
      </c>
      <c r="C13" s="17">
        <v>1.0006073672788245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2:12">
      <c r="B14" s="19" t="s">
        <v>6</v>
      </c>
      <c r="C14" s="24">
        <v>13.500406258912635</v>
      </c>
    </row>
    <row r="15" spans="2:12">
      <c r="B15" s="22" t="s">
        <v>7</v>
      </c>
      <c r="C15" s="24">
        <v>1.0006073672788252</v>
      </c>
    </row>
    <row r="18" spans="3:12">
      <c r="C18" s="25">
        <f>C6</f>
        <v>20</v>
      </c>
      <c r="D18" s="25">
        <f t="shared" ref="D18:L19" si="1">D6</f>
        <v>29</v>
      </c>
      <c r="E18" s="25">
        <f t="shared" si="1"/>
        <v>25</v>
      </c>
      <c r="F18" s="25">
        <f t="shared" si="1"/>
        <v>27</v>
      </c>
      <c r="G18" s="25">
        <f t="shared" si="1"/>
        <v>25</v>
      </c>
      <c r="H18" s="25">
        <f t="shared" si="1"/>
        <v>35</v>
      </c>
      <c r="I18" s="25">
        <f t="shared" si="1"/>
        <v>25</v>
      </c>
      <c r="J18" s="25">
        <f t="shared" si="1"/>
        <v>23</v>
      </c>
      <c r="K18" s="25">
        <f t="shared" si="1"/>
        <v>36</v>
      </c>
      <c r="L18" s="25">
        <f t="shared" si="1"/>
        <v>32</v>
      </c>
    </row>
    <row r="19" spans="3:12">
      <c r="C19" s="25">
        <f>C7</f>
        <v>24.999597783267621</v>
      </c>
      <c r="D19" s="25">
        <f t="shared" si="1"/>
        <v>29.00202725238292</v>
      </c>
      <c r="E19" s="25">
        <f t="shared" si="1"/>
        <v>24.999597783267621</v>
      </c>
      <c r="F19" s="25">
        <f t="shared" si="1"/>
        <v>29.00202725238292</v>
      </c>
      <c r="G19" s="25">
        <f t="shared" si="1"/>
        <v>24.999597783267621</v>
      </c>
      <c r="H19" s="25">
        <f t="shared" si="1"/>
        <v>29.00202725238292</v>
      </c>
      <c r="I19" s="25">
        <f t="shared" si="1"/>
        <v>24.999597783267621</v>
      </c>
      <c r="J19" s="25">
        <f t="shared" si="1"/>
        <v>29.00202725238292</v>
      </c>
      <c r="K19" s="25">
        <f t="shared" si="1"/>
        <v>24.999597783267621</v>
      </c>
      <c r="L19" s="25">
        <f t="shared" si="1"/>
        <v>29.00202725238292</v>
      </c>
    </row>
    <row r="20" spans="3:12">
      <c r="C20" s="25">
        <f>(C18-C19)^2</f>
        <v>24.99597799445451</v>
      </c>
      <c r="D20" s="25">
        <f t="shared" ref="D20:L20" si="2">(D18-D19)^2</f>
        <v>4.1097522240544019E-6</v>
      </c>
      <c r="E20" s="25">
        <f t="shared" si="2"/>
        <v>1.6177829980559671E-7</v>
      </c>
      <c r="F20" s="25">
        <f t="shared" si="2"/>
        <v>4.0081131192839035</v>
      </c>
      <c r="G20" s="25">
        <f t="shared" si="2"/>
        <v>1.6177829980559671E-7</v>
      </c>
      <c r="H20" s="25">
        <f t="shared" si="2"/>
        <v>35.975677081157187</v>
      </c>
      <c r="I20" s="25">
        <f t="shared" si="2"/>
        <v>1.6177829980559671E-7</v>
      </c>
      <c r="J20" s="25">
        <f t="shared" si="2"/>
        <v>36.024331138347264</v>
      </c>
      <c r="K20" s="25">
        <f t="shared" si="2"/>
        <v>121.00884892989063</v>
      </c>
      <c r="L20" s="25">
        <f t="shared" si="2"/>
        <v>8.9878405954547045</v>
      </c>
    </row>
    <row r="21" spans="3:12"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3:12">
      <c r="C22" s="25"/>
      <c r="D22" s="25"/>
      <c r="E22" s="25"/>
      <c r="F22" s="25"/>
      <c r="G22" s="25"/>
      <c r="H22" s="25"/>
      <c r="I22" s="25"/>
      <c r="J22" s="25" t="s">
        <v>8</v>
      </c>
      <c r="K22" s="25" t="s">
        <v>9</v>
      </c>
      <c r="L22" s="25" t="s">
        <v>10</v>
      </c>
    </row>
    <row r="23" spans="3:12">
      <c r="C23" s="25"/>
      <c r="D23" s="25"/>
      <c r="E23" s="25"/>
      <c r="F23" s="25"/>
      <c r="G23" s="25"/>
      <c r="H23" s="25"/>
      <c r="I23" s="25"/>
      <c r="J23" s="25">
        <f>MIN(C20:L20)</f>
        <v>1.6177829980559671E-7</v>
      </c>
      <c r="K23" s="25">
        <f>MAX(C20:L20)</f>
        <v>121.00884892989063</v>
      </c>
      <c r="L23" s="25">
        <f>AVERAGE(C20:L20)</f>
        <v>23.100079345367533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K16"/>
  <sheetViews>
    <sheetView workbookViewId="0">
      <selection activeCell="J20" sqref="J20"/>
    </sheetView>
  </sheetViews>
  <sheetFormatPr defaultRowHeight="15"/>
  <sheetData>
    <row r="2" spans="2:11">
      <c r="B2" s="36">
        <f>'Задание 1'!C5</f>
        <v>2012</v>
      </c>
      <c r="C2" s="36">
        <f>'Задание 1'!D5</f>
        <v>2013</v>
      </c>
      <c r="D2" s="36">
        <f>'Задание 1'!E5</f>
        <v>2014</v>
      </c>
      <c r="E2" s="36">
        <f>'Задание 1'!F5</f>
        <v>2015</v>
      </c>
      <c r="F2" s="36">
        <f>'Задание 1'!G5</f>
        <v>2016</v>
      </c>
      <c r="G2" s="36">
        <f>'Задание 1'!H5</f>
        <v>2017</v>
      </c>
      <c r="H2" s="36">
        <f>'Задание 1'!I5</f>
        <v>2018</v>
      </c>
      <c r="I2" s="36">
        <f>'Задание 1'!J5</f>
        <v>2019</v>
      </c>
      <c r="J2" s="36">
        <f>'Задание 1'!K5</f>
        <v>2020</v>
      </c>
      <c r="K2" s="36">
        <f>'Задание 1'!L5</f>
        <v>2021</v>
      </c>
    </row>
    <row r="3" spans="2:11">
      <c r="B3" s="36">
        <f>'Задание 1'!C6</f>
        <v>20</v>
      </c>
      <c r="C3" s="36">
        <f>'Задание 1'!D6</f>
        <v>29</v>
      </c>
      <c r="D3" s="36">
        <f>'Задание 1'!E6</f>
        <v>25</v>
      </c>
      <c r="E3" s="36">
        <f>'Задание 1'!F6</f>
        <v>27</v>
      </c>
      <c r="F3" s="36">
        <f>'Задание 1'!G6</f>
        <v>25</v>
      </c>
      <c r="G3" s="36">
        <f>'Задание 1'!H6</f>
        <v>35</v>
      </c>
      <c r="H3" s="36">
        <f>'Задание 1'!I6</f>
        <v>25</v>
      </c>
      <c r="I3" s="36">
        <f>'Задание 1'!J6</f>
        <v>23</v>
      </c>
      <c r="J3" s="36">
        <f>'Задание 1'!K6</f>
        <v>36</v>
      </c>
      <c r="K3" s="36">
        <f>'Задание 1'!L6</f>
        <v>32</v>
      </c>
    </row>
    <row r="4" spans="2:11">
      <c r="B4" s="25">
        <f>'Задание 1'!C7</f>
        <v>19.735134490584759</v>
      </c>
      <c r="C4" s="25">
        <f>'Задание 1'!D7</f>
        <v>25.444416329531283</v>
      </c>
      <c r="D4" s="25">
        <f>'Задание 1'!E7</f>
        <v>27.862637784196842</v>
      </c>
      <c r="E4" s="25">
        <f>'Задание 1'!F7</f>
        <v>27.934554855240833</v>
      </c>
      <c r="F4" s="25">
        <f>'Задание 1'!G7</f>
        <v>26.604923543322656</v>
      </c>
      <c r="G4" s="25">
        <f>'Задание 1'!H7</f>
        <v>24.818499849101698</v>
      </c>
      <c r="H4" s="25">
        <f>'Задание 1'!I7</f>
        <v>23.520039773237393</v>
      </c>
      <c r="I4" s="25">
        <f>'Задание 1'!J7</f>
        <v>23.654299316389086</v>
      </c>
      <c r="J4" s="25">
        <f>'Задание 1'!K7</f>
        <v>26.166034479216194</v>
      </c>
      <c r="K4" s="25">
        <f>'Задание 1'!L7</f>
        <v>32.000001262378134</v>
      </c>
    </row>
    <row r="5" spans="2:11">
      <c r="B5" s="37">
        <f>(B3-B4)^2</f>
        <v>7.0153738077795125E-2</v>
      </c>
      <c r="C5" s="37">
        <f t="shared" ref="C5:K5" si="0">(C3-C4)^2</f>
        <v>12.642175237703796</v>
      </c>
      <c r="D5" s="37">
        <f t="shared" si="0"/>
        <v>8.1946950835114052</v>
      </c>
      <c r="E5" s="37">
        <f t="shared" si="0"/>
        <v>0.87339277745421462</v>
      </c>
      <c r="F5" s="37">
        <f t="shared" si="0"/>
        <v>2.5757795799113481</v>
      </c>
      <c r="G5" s="37">
        <f t="shared" si="0"/>
        <v>103.66294532274213</v>
      </c>
      <c r="H5" s="37">
        <f t="shared" si="0"/>
        <v>2.1902822727992275</v>
      </c>
      <c r="I5" s="37">
        <f t="shared" si="0"/>
        <v>0.42810759542722471</v>
      </c>
      <c r="J5" s="37">
        <f t="shared" si="0"/>
        <v>96.706877863964721</v>
      </c>
      <c r="K5" s="37">
        <f t="shared" si="0"/>
        <v>1.5935985543880954E-12</v>
      </c>
    </row>
    <row r="6" spans="2:11">
      <c r="I6" t="s">
        <v>9</v>
      </c>
      <c r="J6" t="s">
        <v>8</v>
      </c>
      <c r="K6" t="s">
        <v>11</v>
      </c>
    </row>
    <row r="7" spans="2:11">
      <c r="I7" s="25">
        <f>MAX(B5:K5)</f>
        <v>103.66294532274213</v>
      </c>
      <c r="J7" s="25">
        <f>MIN(B5:K5)</f>
        <v>1.5935985543880954E-12</v>
      </c>
      <c r="K7" s="25">
        <f>AVERAGE(B5:K5)</f>
        <v>22.734440947159346</v>
      </c>
    </row>
    <row r="9" spans="2:11">
      <c r="B9">
        <f>'Задание 2'!C5</f>
        <v>2012</v>
      </c>
      <c r="C9">
        <f>'Задание 2'!D5</f>
        <v>2013</v>
      </c>
      <c r="D9">
        <f>'Задание 2'!E5</f>
        <v>2014</v>
      </c>
      <c r="E9">
        <f>'Задание 2'!F5</f>
        <v>2015</v>
      </c>
      <c r="F9">
        <f>'Задание 2'!G5</f>
        <v>2016</v>
      </c>
      <c r="G9">
        <f>'Задание 2'!H5</f>
        <v>2017</v>
      </c>
      <c r="H9">
        <f>'Задание 2'!I5</f>
        <v>2018</v>
      </c>
      <c r="I9">
        <f>'Задание 2'!J5</f>
        <v>2019</v>
      </c>
      <c r="J9">
        <f>'Задание 2'!K5</f>
        <v>2020</v>
      </c>
      <c r="K9">
        <f>'Задание 2'!L5</f>
        <v>2021</v>
      </c>
    </row>
    <row r="10" spans="2:11">
      <c r="B10">
        <f>'Задание 2'!C6</f>
        <v>20</v>
      </c>
      <c r="C10">
        <f>'Задание 2'!D6</f>
        <v>29</v>
      </c>
      <c r="D10">
        <f>'Задание 2'!E6</f>
        <v>25</v>
      </c>
      <c r="E10">
        <f>'Задание 2'!F6</f>
        <v>27</v>
      </c>
      <c r="F10">
        <f>'Задание 2'!G6</f>
        <v>25</v>
      </c>
      <c r="G10">
        <f>'Задание 2'!H6</f>
        <v>35</v>
      </c>
      <c r="H10">
        <f>'Задание 2'!I6</f>
        <v>25</v>
      </c>
      <c r="I10">
        <f>'Задание 2'!J6</f>
        <v>23</v>
      </c>
      <c r="J10">
        <f>'Задание 2'!K6</f>
        <v>36</v>
      </c>
      <c r="K10">
        <f>'Задание 2'!L6</f>
        <v>32</v>
      </c>
    </row>
    <row r="11" spans="2:11">
      <c r="B11" s="37">
        <f>'Задание 2'!C7</f>
        <v>24.999597783267621</v>
      </c>
      <c r="C11" s="37">
        <f>'Задание 2'!D7</f>
        <v>29.00202725238292</v>
      </c>
      <c r="D11" s="37">
        <f>'Задание 2'!E7</f>
        <v>24.999597783267621</v>
      </c>
      <c r="E11" s="37">
        <f>'Задание 2'!F7</f>
        <v>29.00202725238292</v>
      </c>
      <c r="F11" s="37">
        <f>'Задание 2'!G7</f>
        <v>24.999597783267621</v>
      </c>
      <c r="G11" s="37">
        <f>'Задание 2'!H7</f>
        <v>29.00202725238292</v>
      </c>
      <c r="H11" s="37">
        <f>'Задание 2'!I7</f>
        <v>24.999597783267621</v>
      </c>
      <c r="I11" s="37">
        <f>'Задание 2'!J7</f>
        <v>29.00202725238292</v>
      </c>
      <c r="J11" s="37">
        <f>'Задание 2'!K7</f>
        <v>24.999597783267621</v>
      </c>
      <c r="K11" s="37">
        <f>'Задание 2'!L7</f>
        <v>29.00202725238292</v>
      </c>
    </row>
    <row r="12" spans="2:11">
      <c r="B12" s="37">
        <f>(B10-B11)^2</f>
        <v>24.99597799445451</v>
      </c>
      <c r="C12" s="37">
        <f t="shared" ref="C12:K12" si="1">(C10-C11)^2</f>
        <v>4.1097522240544019E-6</v>
      </c>
      <c r="D12" s="37">
        <f t="shared" si="1"/>
        <v>1.6177829980559671E-7</v>
      </c>
      <c r="E12" s="37">
        <f t="shared" si="1"/>
        <v>4.0081131192839035</v>
      </c>
      <c r="F12" s="37">
        <f t="shared" si="1"/>
        <v>1.6177829980559671E-7</v>
      </c>
      <c r="G12" s="37">
        <f t="shared" si="1"/>
        <v>35.975677081157187</v>
      </c>
      <c r="H12" s="37">
        <f t="shared" si="1"/>
        <v>1.6177829980559671E-7</v>
      </c>
      <c r="I12" s="37">
        <f t="shared" si="1"/>
        <v>36.024331138347264</v>
      </c>
      <c r="J12" s="37">
        <f t="shared" si="1"/>
        <v>121.00884892989063</v>
      </c>
      <c r="K12" s="37">
        <f t="shared" si="1"/>
        <v>8.9878405954547045</v>
      </c>
    </row>
    <row r="13" spans="2:11">
      <c r="I13" t="s">
        <v>9</v>
      </c>
      <c r="J13" t="s">
        <v>8</v>
      </c>
    </row>
    <row r="14" spans="2:11">
      <c r="I14" s="37">
        <f>MAX(B12:K12)</f>
        <v>121.00884892989063</v>
      </c>
      <c r="J14" s="25">
        <f>MIN(B12:K12)</f>
        <v>1.6177829980559671E-7</v>
      </c>
      <c r="K14" s="25">
        <f>AVERAGE(B12:K12)</f>
        <v>23.100079345367533</v>
      </c>
    </row>
    <row r="16" spans="2:11" ht="20.25" customHeight="1">
      <c r="B16" s="38" t="str">
        <f>IF($I$7&lt;$I$14,"Сглаживающая функция вида (1) описывает явление лучше, чем (2)","Сглаживающая функция вида (2) описывает явление лучше, чем (1)")</f>
        <v>Сглаживающая функция вида (1) описывает явление лучше, чем (2)</v>
      </c>
      <c r="C16" s="38"/>
      <c r="D16" s="38"/>
      <c r="E16" s="38"/>
      <c r="F16" s="38"/>
      <c r="G16" s="38"/>
      <c r="H16" s="38"/>
      <c r="I16" s="38"/>
      <c r="J16" s="38"/>
      <c r="K16" s="38"/>
    </row>
  </sheetData>
  <mergeCells count="1">
    <mergeCell ref="B16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</vt:lpstr>
      <vt:lpstr>Задание 1</vt:lpstr>
      <vt:lpstr>Задание 2</vt:lpstr>
      <vt:lpstr>Задание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2022-10-04T09:35:33Z</dcterms:modified>
</cp:coreProperties>
</file>