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F2627915-95AF-4709-9403-60B57CBA44E8}" xr6:coauthVersionLast="47" xr6:coauthVersionMax="47" xr10:uidLastSave="{00000000-0000-0000-0000-000000000000}"/>
  <bookViews>
    <workbookView xWindow="28680" yWindow="-120" windowWidth="29040" windowHeight="158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36" i="11" l="1"/>
  <c r="H34" i="11"/>
  <c r="H32" i="11"/>
  <c r="H30" i="11"/>
  <c r="H7" i="11"/>
  <c r="H35" i="11"/>
  <c r="H33" i="11"/>
  <c r="H31" i="11"/>
  <c r="H29" i="11"/>
  <c r="H23" i="11"/>
  <c r="H15" i="11"/>
  <c r="H8" i="11"/>
  <c r="I5" i="11"/>
  <c r="E9" i="11"/>
  <c r="F9" i="11" l="1"/>
  <c r="I6" i="11"/>
  <c r="E10" i="11" l="1"/>
  <c r="F10" i="11" s="1"/>
  <c r="H9" i="11"/>
  <c r="J5" i="11"/>
  <c r="K5" i="11" s="1"/>
  <c r="L5" i="11" s="1"/>
  <c r="M5" i="11" s="1"/>
  <c r="N5" i="11" s="1"/>
  <c r="O5" i="11" s="1"/>
  <c r="P5" i="11" s="1"/>
  <c r="I4" i="11"/>
  <c r="E11" i="11" l="1"/>
  <c r="F11" i="11" s="1"/>
  <c r="H10" i="11"/>
  <c r="P4" i="11"/>
  <c r="Q5" i="11"/>
  <c r="R5" i="11" s="1"/>
  <c r="S5" i="11" s="1"/>
  <c r="T5" i="11" s="1"/>
  <c r="U5" i="11" s="1"/>
  <c r="V5" i="11" s="1"/>
  <c r="W5" i="11" s="1"/>
  <c r="J6" i="11"/>
  <c r="E12" i="11" l="1"/>
  <c r="H11" i="11"/>
  <c r="W4" i="11"/>
  <c r="X5" i="11"/>
  <c r="Y5" i="11" s="1"/>
  <c r="Z5" i="11" s="1"/>
  <c r="AA5" i="11" s="1"/>
  <c r="AB5" i="11" s="1"/>
  <c r="AC5" i="11" s="1"/>
  <c r="AD5" i="11" s="1"/>
  <c r="K6" i="11"/>
  <c r="F12" i="11" l="1"/>
  <c r="E13" i="11" s="1"/>
  <c r="AE5" i="11"/>
  <c r="AF5" i="11" s="1"/>
  <c r="AG5" i="11" s="1"/>
  <c r="AH5" i="11" s="1"/>
  <c r="AI5" i="11" s="1"/>
  <c r="AJ5" i="11" s="1"/>
  <c r="AD4" i="11"/>
  <c r="L6" i="11"/>
  <c r="H12" i="11" l="1"/>
  <c r="F13" i="11"/>
  <c r="AK5" i="11"/>
  <c r="AL5" i="11" s="1"/>
  <c r="AM5" i="11" s="1"/>
  <c r="AN5" i="11" s="1"/>
  <c r="AO5" i="11" s="1"/>
  <c r="AP5" i="11" s="1"/>
  <c r="AQ5" i="11" s="1"/>
  <c r="M6" i="11"/>
  <c r="H13" i="11" l="1"/>
  <c r="E14" i="11"/>
  <c r="F14" i="11" s="1"/>
  <c r="E16" i="11" s="1"/>
  <c r="F16" i="11" s="1"/>
  <c r="E17" i="11" s="1"/>
  <c r="F17" i="11" s="1"/>
  <c r="AR5" i="11"/>
  <c r="AS5" i="11" s="1"/>
  <c r="AK4" i="11"/>
  <c r="N6" i="11"/>
  <c r="H16" i="11" l="1"/>
  <c r="H17" i="11"/>
  <c r="E18" i="11"/>
  <c r="F18" i="11" s="1"/>
  <c r="E19" i="11" s="1"/>
  <c r="AT5" i="11"/>
  <c r="AS6" i="11"/>
  <c r="AR4" i="11"/>
  <c r="O6" i="11"/>
  <c r="H18" i="11" l="1"/>
  <c r="AU5" i="11"/>
  <c r="AT6" i="11"/>
  <c r="F19" i="11" l="1"/>
  <c r="AV5" i="11"/>
  <c r="AU6" i="11"/>
  <c r="P6" i="11"/>
  <c r="Q6" i="11"/>
  <c r="H19" i="11" l="1"/>
  <c r="E20" i="11"/>
  <c r="F20" i="11" s="1"/>
  <c r="AW5" i="11"/>
  <c r="AV6" i="11"/>
  <c r="R6" i="11"/>
  <c r="H20" i="11" l="1"/>
  <c r="E21" i="11"/>
  <c r="F21" i="11" s="1"/>
  <c r="E22" i="11" s="1"/>
  <c r="F22" i="11" s="1"/>
  <c r="E24" i="11" s="1"/>
  <c r="F24" i="11" s="1"/>
  <c r="AX5" i="11"/>
  <c r="AY5" i="11" s="1"/>
  <c r="AW6" i="11"/>
  <c r="S6" i="11"/>
  <c r="E25" i="11" l="1"/>
  <c r="F25" i="11" s="1"/>
  <c r="H24" i="11"/>
  <c r="AY6" i="11"/>
  <c r="AZ5" i="11"/>
  <c r="AY4" i="11"/>
  <c r="AX6" i="11"/>
  <c r="T6" i="11"/>
  <c r="E26" i="11" l="1"/>
  <c r="H25" i="11"/>
  <c r="BA5" i="11"/>
  <c r="AZ6" i="11"/>
  <c r="U6" i="11"/>
  <c r="F26" i="11" l="1"/>
  <c r="E28" i="11"/>
  <c r="F28" i="11" s="1"/>
  <c r="H28" i="11" s="1"/>
  <c r="BA6" i="11"/>
  <c r="BB5" i="11"/>
  <c r="V6" i="11"/>
  <c r="E27" i="11" l="1"/>
  <c r="F27" i="11" s="1"/>
  <c r="H27" i="11" s="1"/>
  <c r="H26" i="1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<sst xmlns="http://schemas.openxmlformats.org/spreadsheetml/2006/main" count="98" uniqueCount="71">
  <si>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</si>
  <si>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</si>
  <si>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</si>
  <si>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</si>
  <si>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</si>
  <si>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</si>
  <si>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</si>
  <si>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</si>
  <si>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</si>
  <si>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</si>
  <si>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</si>
  <si>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</si>
  <si>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</si>
  <si>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TAREFA</t>
  </si>
  <si>
    <t>Tarefa 1</t>
  </si>
  <si>
    <t>Tarefa 2</t>
  </si>
  <si>
    <t>Tarefa 3</t>
  </si>
  <si>
    <t>Tarefa 4</t>
  </si>
  <si>
    <t>Tarefa 5</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</si>
  <si>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</si>
  <si>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</si>
  <si>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</si>
  <si>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</si>
  <si>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</si>
  <si>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</si>
  <si>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</si>
  <si>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</si>
  <si>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</si>
  <si>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</si>
  <si>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</si>
  <si>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</si>
  <si>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</si>
  <si>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</si>
  <si>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</si>
  <si>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2 planilhas nesta pasta de trabalho. 
CronogramaDeProjeto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</si>
  <si>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</si>
  <si>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</si>
  <si>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</si>
  <si>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</si>
  <si>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</si>
  <si>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</si>
  <si>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</si>
  <si>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</si>
  <si>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</si>
  <si>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Esta linha marca o final do Cronograma de projeto. NÃO insira nada nessa linha. 
Insira novas linhas ACIMA desta linha para continuar a construção do cronograma de projeto.</t>
  </si>
  <si>
    <t>Inventário LGPD Automatizado</t>
  </si>
  <si>
    <t>CPTM</t>
  </si>
  <si>
    <t>Marcelo B. Pellicer</t>
  </si>
  <si>
    <t>Aplicação Inicial (POC)</t>
  </si>
  <si>
    <t>Criar aplicativo frontend</t>
  </si>
  <si>
    <t>Uriel</t>
  </si>
  <si>
    <t>Criar REST API</t>
  </si>
  <si>
    <t>Configurar e integrar MongoDB</t>
  </si>
  <si>
    <t>Integrar frontend e backend</t>
  </si>
  <si>
    <t>Alterações para login seguro</t>
  </si>
  <si>
    <t>Preparações para implantação em produção</t>
  </si>
  <si>
    <t>Alterações solicitada em 04/03</t>
  </si>
  <si>
    <t>Criação de autenticação Single Sign-On</t>
  </si>
  <si>
    <t>Integração com ITSM na tela de login</t>
  </si>
  <si>
    <t>Controle de acessos sob demanda</t>
  </si>
  <si>
    <t>Alterações estéticas-funcionais no formulário</t>
  </si>
  <si>
    <t>Visão de comentários</t>
  </si>
  <si>
    <t>Continuar e alterar processo existente</t>
  </si>
  <si>
    <t>Dashboard</t>
  </si>
  <si>
    <t>Implantação do Aplicativo em Produção</t>
  </si>
  <si>
    <t>Implantação em ambiente de homologação</t>
  </si>
  <si>
    <t>Uriel/DFIO</t>
  </si>
  <si>
    <t>Validação da aplicação</t>
  </si>
  <si>
    <t>Comitê LGPD</t>
  </si>
  <si>
    <t>Eventuais correções pontuais</t>
  </si>
  <si>
    <t>Implantação em ambiente de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</si>
</sst>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d\,\ d/m/yyyy"/>
    <numFmt numFmtId="167" formatCode="[$-416]d\-mmm\-yyyy;@"/>
    <numFmt numFmtId="168" formatCode="d"/>
    <numFmt numFmtId="169" formatCode="d/m/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2"/>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169" fontId="8" fillId="3" borderId="2" xfId="10" applyNumberFormat="1" applyFill="1">
      <alignment horizontal="center" vertical="center"/>
    </xf>
    <xf numFmtId="169" fontId="8" fillId="4" borderId="2" xfId="10" applyNumberFormat="1" applyFill="1">
      <alignment horizontal="center" vertical="center"/>
    </xf>
    <xf numFmtId="169" fontId="8" fillId="11" borderId="2" xfId="10" applyNumberFormat="1" applyFill="1">
      <alignment horizontal="center" vertical="center"/>
    </xf>
    <xf numFmtId="169" fontId="8" fillId="10"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0" borderId="2" xfId="10" applyNumberFormat="1">
      <alignment horizontal="center" vertical="center"/>
    </xf>
    <xf numFmtId="169" fontId="0" fillId="2" borderId="2" xfId="0" applyNumberFormat="1" applyFont="1" applyFill="1" applyBorder="1" applyAlignment="1">
      <alignment horizontal="center" vertical="center"/>
    </xf>
    <xf numFmtId="0" fontId="34" fillId="2" borderId="2" xfId="0" applyFont="1" applyFill="1" applyBorder="1" applyAlignment="1">
      <alignment horizontal="center" vertical="center"/>
    </xf>
    <xf numFmtId="0" fontId="35" fillId="0" borderId="0" xfId="7" applyFont="1">
      <alignment vertical="top"/>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B1" zoomScaleNormal="100" zoomScalePageLayoutView="70" workbookViewId="0">
      <pane ySplit="6" topLeftCell="A13" activePane="bottomLeft" state="frozen"/>
      <selection pane="bottomLeft" activeCell="D19" sqref="D19"/>
    </sheetView>
  </sheetViews>
  <sheetFormatPr defaultRowHeight="30" customHeight="1" x14ac:dyDescent="0.25"/>
  <cols>
    <col min="1" max="1" width="2.7109375" style="42" customWidth="1"/>
    <col min="2" max="2" width="56.85546875" bestFit="1" customWidth="1"/>
    <col min="3" max="3" width="30.7109375" customWidth="1"/>
    <col min="4" max="4" width="10.7109375" customWidth="1"/>
    <col min="5" max="5" width="10.42578125" style="5" customWidth="1"/>
    <col min="6" max="6" width="10.42578125" customWidth="1"/>
    <col min="7" max="7" width="2.7109375" customWidth="1"/>
    <col min="8" max="8" width="8.5703125" hidden="1" customWidth="1"/>
    <col min="9" max="64" width="2.5703125" customWidth="1"/>
    <col min="69" max="70" width="10.28515625"/>
  </cols>
  <sheetData>
    <row r="1" spans="1:64" ht="30" customHeight="1" x14ac:dyDescent="0.45">
      <c r="A1" s="43" t="s">
        <v>0</v>
      </c>
      <c r="B1" s="47" t="s">
        <v>45</v>
      </c>
      <c r="C1" s="1"/>
      <c r="D1" s="2"/>
      <c r="E1" s="4"/>
      <c r="F1" s="33"/>
      <c r="H1" s="2"/>
      <c r="I1" s="11" t="s">
        <v>29</v>
      </c>
    </row>
    <row r="2" spans="1:64" ht="30" customHeight="1" x14ac:dyDescent="0.3">
      <c r="A2" s="42" t="s">
        <v>1</v>
      </c>
      <c r="B2" s="48" t="s">
        <v>46</v>
      </c>
      <c r="I2" s="45" t="s">
        <v>30</v>
      </c>
    </row>
    <row r="3" spans="1:64" ht="30" customHeight="1" x14ac:dyDescent="0.25">
      <c r="A3" s="42" t="s">
        <v>2</v>
      </c>
      <c r="B3" s="79" t="s">
        <v>47</v>
      </c>
      <c r="C3" s="86" t="s">
        <v>21</v>
      </c>
      <c r="D3" s="87"/>
      <c r="E3" s="92">
        <f>DATE(2022,1,31)</f>
        <v>44592</v>
      </c>
      <c r="F3" s="92"/>
    </row>
    <row r="4" spans="1:64" ht="30" customHeight="1" x14ac:dyDescent="0.25">
      <c r="A4" s="43" t="s">
        <v>3</v>
      </c>
      <c r="C4" s="86" t="s">
        <v>22</v>
      </c>
      <c r="D4" s="87"/>
      <c r="E4" s="7">
        <v>5</v>
      </c>
      <c r="I4" s="89">
        <f>I5</f>
        <v>44620</v>
      </c>
      <c r="J4" s="90"/>
      <c r="K4" s="90"/>
      <c r="L4" s="90"/>
      <c r="M4" s="90"/>
      <c r="N4" s="90"/>
      <c r="O4" s="91"/>
      <c r="P4" s="89">
        <f>P5</f>
        <v>44627</v>
      </c>
      <c r="Q4" s="90"/>
      <c r="R4" s="90"/>
      <c r="S4" s="90"/>
      <c r="T4" s="90"/>
      <c r="U4" s="90"/>
      <c r="V4" s="91"/>
      <c r="W4" s="89">
        <f>W5</f>
        <v>44634</v>
      </c>
      <c r="X4" s="90"/>
      <c r="Y4" s="90"/>
      <c r="Z4" s="90"/>
      <c r="AA4" s="90"/>
      <c r="AB4" s="90"/>
      <c r="AC4" s="91"/>
      <c r="AD4" s="89">
        <f>AD5</f>
        <v>44641</v>
      </c>
      <c r="AE4" s="90"/>
      <c r="AF4" s="90"/>
      <c r="AG4" s="90"/>
      <c r="AH4" s="90"/>
      <c r="AI4" s="90"/>
      <c r="AJ4" s="91"/>
      <c r="AK4" s="89">
        <f>AK5</f>
        <v>44648</v>
      </c>
      <c r="AL4" s="90"/>
      <c r="AM4" s="90"/>
      <c r="AN4" s="90"/>
      <c r="AO4" s="90"/>
      <c r="AP4" s="90"/>
      <c r="AQ4" s="91"/>
      <c r="AR4" s="89">
        <f>AR5</f>
        <v>44655</v>
      </c>
      <c r="AS4" s="90"/>
      <c r="AT4" s="90"/>
      <c r="AU4" s="90"/>
      <c r="AV4" s="90"/>
      <c r="AW4" s="90"/>
      <c r="AX4" s="91"/>
      <c r="AY4" s="89">
        <f>AY5</f>
        <v>44662</v>
      </c>
      <c r="AZ4" s="90"/>
      <c r="BA4" s="90"/>
      <c r="BB4" s="90"/>
      <c r="BC4" s="90"/>
      <c r="BD4" s="90"/>
      <c r="BE4" s="91"/>
      <c r="BF4" s="89">
        <f>BF5</f>
        <v>44669</v>
      </c>
      <c r="BG4" s="90"/>
      <c r="BH4" s="90"/>
      <c r="BI4" s="90"/>
      <c r="BJ4" s="90"/>
      <c r="BK4" s="90"/>
      <c r="BL4" s="91"/>
    </row>
    <row r="5" spans="1:64" ht="15" customHeight="1" x14ac:dyDescent="0.25">
      <c r="A5" s="43" t="s">
        <v>4</v>
      </c>
      <c r="B5" s="88"/>
      <c r="C5" s="88"/>
      <c r="D5" s="88"/>
      <c r="E5" s="88"/>
      <c r="F5" s="88"/>
      <c r="G5" s="88"/>
      <c r="I5" s="61">
        <f>Início_do_projeto-WEEKDAY(Início_do_projeto,1)+2+7*(Semana_de_exibição-1)</f>
        <v>44620</v>
      </c>
      <c r="J5" s="62">
        <f>I5+1</f>
        <v>44621</v>
      </c>
      <c r="K5" s="62">
        <f t="shared" ref="K5:AX5" si="0">J5+1</f>
        <v>44622</v>
      </c>
      <c r="L5" s="62">
        <f t="shared" si="0"/>
        <v>44623</v>
      </c>
      <c r="M5" s="62">
        <f t="shared" si="0"/>
        <v>44624</v>
      </c>
      <c r="N5" s="62">
        <f t="shared" si="0"/>
        <v>44625</v>
      </c>
      <c r="O5" s="63">
        <f t="shared" si="0"/>
        <v>44626</v>
      </c>
      <c r="P5" s="61">
        <f>O5+1</f>
        <v>44627</v>
      </c>
      <c r="Q5" s="62">
        <f>P5+1</f>
        <v>44628</v>
      </c>
      <c r="R5" s="62">
        <f t="shared" si="0"/>
        <v>44629</v>
      </c>
      <c r="S5" s="62">
        <f t="shared" si="0"/>
        <v>44630</v>
      </c>
      <c r="T5" s="62">
        <f t="shared" si="0"/>
        <v>44631</v>
      </c>
      <c r="U5" s="62">
        <f t="shared" si="0"/>
        <v>44632</v>
      </c>
      <c r="V5" s="63">
        <f t="shared" si="0"/>
        <v>44633</v>
      </c>
      <c r="W5" s="61">
        <f>V5+1</f>
        <v>44634</v>
      </c>
      <c r="X5" s="62">
        <f>W5+1</f>
        <v>44635</v>
      </c>
      <c r="Y5" s="62">
        <f t="shared" si="0"/>
        <v>44636</v>
      </c>
      <c r="Z5" s="62">
        <f t="shared" si="0"/>
        <v>44637</v>
      </c>
      <c r="AA5" s="62">
        <f t="shared" si="0"/>
        <v>44638</v>
      </c>
      <c r="AB5" s="62">
        <f t="shared" si="0"/>
        <v>44639</v>
      </c>
      <c r="AC5" s="63">
        <f t="shared" si="0"/>
        <v>44640</v>
      </c>
      <c r="AD5" s="61">
        <f>AC5+1</f>
        <v>44641</v>
      </c>
      <c r="AE5" s="62">
        <f>AD5+1</f>
        <v>44642</v>
      </c>
      <c r="AF5" s="62">
        <f t="shared" si="0"/>
        <v>44643</v>
      </c>
      <c r="AG5" s="62">
        <f t="shared" si="0"/>
        <v>44644</v>
      </c>
      <c r="AH5" s="62">
        <f t="shared" si="0"/>
        <v>44645</v>
      </c>
      <c r="AI5" s="62">
        <f t="shared" si="0"/>
        <v>44646</v>
      </c>
      <c r="AJ5" s="63">
        <f t="shared" si="0"/>
        <v>44647</v>
      </c>
      <c r="AK5" s="61">
        <f>AJ5+1</f>
        <v>44648</v>
      </c>
      <c r="AL5" s="62">
        <f>AK5+1</f>
        <v>44649</v>
      </c>
      <c r="AM5" s="62">
        <f t="shared" si="0"/>
        <v>44650</v>
      </c>
      <c r="AN5" s="62">
        <f t="shared" si="0"/>
        <v>44651</v>
      </c>
      <c r="AO5" s="62">
        <f t="shared" si="0"/>
        <v>44652</v>
      </c>
      <c r="AP5" s="62">
        <f t="shared" si="0"/>
        <v>44653</v>
      </c>
      <c r="AQ5" s="63">
        <f t="shared" si="0"/>
        <v>44654</v>
      </c>
      <c r="AR5" s="61">
        <f>AQ5+1</f>
        <v>44655</v>
      </c>
      <c r="AS5" s="62">
        <f>AR5+1</f>
        <v>44656</v>
      </c>
      <c r="AT5" s="62">
        <f t="shared" si="0"/>
        <v>44657</v>
      </c>
      <c r="AU5" s="62">
        <f t="shared" si="0"/>
        <v>44658</v>
      </c>
      <c r="AV5" s="62">
        <f t="shared" si="0"/>
        <v>44659</v>
      </c>
      <c r="AW5" s="62">
        <f t="shared" si="0"/>
        <v>44660</v>
      </c>
      <c r="AX5" s="63">
        <f t="shared" si="0"/>
        <v>44661</v>
      </c>
      <c r="AY5" s="61">
        <f>AX5+1</f>
        <v>44662</v>
      </c>
      <c r="AZ5" s="62">
        <f>AY5+1</f>
        <v>44663</v>
      </c>
      <c r="BA5" s="62">
        <f t="shared" ref="BA5:BE5" si="1">AZ5+1</f>
        <v>44664</v>
      </c>
      <c r="BB5" s="62">
        <f t="shared" si="1"/>
        <v>44665</v>
      </c>
      <c r="BC5" s="62">
        <f t="shared" si="1"/>
        <v>44666</v>
      </c>
      <c r="BD5" s="62">
        <f t="shared" si="1"/>
        <v>44667</v>
      </c>
      <c r="BE5" s="63">
        <f t="shared" si="1"/>
        <v>44668</v>
      </c>
      <c r="BF5" s="61">
        <f>BE5+1</f>
        <v>44669</v>
      </c>
      <c r="BG5" s="62">
        <f>BF5+1</f>
        <v>44670</v>
      </c>
      <c r="BH5" s="62">
        <f t="shared" ref="BH5:BL5" si="2">BG5+1</f>
        <v>44671</v>
      </c>
      <c r="BI5" s="62">
        <f t="shared" si="2"/>
        <v>44672</v>
      </c>
      <c r="BJ5" s="62">
        <f t="shared" si="2"/>
        <v>44673</v>
      </c>
      <c r="BK5" s="62">
        <f t="shared" si="2"/>
        <v>44674</v>
      </c>
      <c r="BL5" s="63">
        <f t="shared" si="2"/>
        <v>44675</v>
      </c>
    </row>
    <row r="6" spans="1:64" ht="30" customHeight="1" thickBot="1" x14ac:dyDescent="0.3">
      <c r="A6" s="43" t="s">
        <v>5</v>
      </c>
      <c r="B6" s="8" t="s">
        <v>13</v>
      </c>
      <c r="C6" s="9" t="s">
        <v>23</v>
      </c>
      <c r="D6" s="9" t="s">
        <v>24</v>
      </c>
      <c r="E6" s="9" t="s">
        <v>25</v>
      </c>
      <c r="F6" s="9" t="s">
        <v>27</v>
      </c>
      <c r="G6" s="9"/>
      <c r="H6" s="9" t="s">
        <v>28</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
      <c r="A7" s="42" t="s">
        <v>6</v>
      </c>
      <c r="C7" s="46"/>
      <c r="E7"/>
      <c r="H7" t="str">
        <f t="shared" ref="H7:H36" si="6">IF(OR(ISBLANK(Início_do_projeto),ISBLANK(término_da_tarefa)),"",término_da_tarefa-Início_do_projeto+1)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43" t="s">
        <v>7</v>
      </c>
      <c r="B8" s="15" t="s">
        <v>48</v>
      </c>
      <c r="C8" s="49"/>
      <c r="D8" s="16"/>
      <c r="E8" s="68"/>
      <c r="F8" s="69"/>
      <c r="G8" s="14"/>
      <c r="H8" s="14" t="str">
        <f t="shared" si="6"/>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3" t="s">
        <v>8</v>
      </c>
      <c r="B9" s="80" t="s">
        <v>49</v>
      </c>
      <c r="C9" s="81" t="s">
        <v>50</v>
      </c>
      <c r="D9" s="17">
        <v>1</v>
      </c>
      <c r="E9" s="64">
        <f>Início_do_projeto</f>
        <v>44592</v>
      </c>
      <c r="F9" s="64">
        <f>E9+14</f>
        <v>44606</v>
      </c>
      <c r="G9" s="14"/>
      <c r="H9" s="14">
        <f t="shared" si="6"/>
        <v>15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3" t="s">
        <v>9</v>
      </c>
      <c r="B10" s="80" t="s">
        <v>51</v>
      </c>
      <c r="C10" s="81" t="s">
        <v>50</v>
      </c>
      <c r="D10" s="17">
        <v>1</v>
      </c>
      <c r="E10" s="64">
        <f>F9</f>
        <v>44606</v>
      </c>
      <c r="F10" s="64">
        <f>E10+1</f>
        <v>44607</v>
      </c>
      <c r="G10" s="14"/>
      <c r="H10" s="14">
        <f t="shared" si="6"/>
        <v>16</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2"/>
      <c r="B11" s="80" t="s">
        <v>52</v>
      </c>
      <c r="C11" s="81" t="s">
        <v>50</v>
      </c>
      <c r="D11" s="17">
        <v>1</v>
      </c>
      <c r="E11" s="64">
        <f>F10</f>
        <v>44607</v>
      </c>
      <c r="F11" s="64">
        <f>E11+6</f>
        <v>44613</v>
      </c>
      <c r="G11" s="14"/>
      <c r="H11" s="14">
        <f t="shared" si="6"/>
        <v>22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2"/>
      <c r="B12" s="80" t="s">
        <v>53</v>
      </c>
      <c r="C12" s="81" t="s">
        <v>50</v>
      </c>
      <c r="D12" s="17">
        <v>1</v>
      </c>
      <c r="E12" s="64">
        <f>F11</f>
        <v>44613</v>
      </c>
      <c r="F12" s="64">
        <f>E12+3</f>
        <v>44616</v>
      </c>
      <c r="G12" s="14"/>
      <c r="H12" s="14">
        <f t="shared" si="6"/>
        <v>25</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2"/>
      <c r="B13" s="80" t="s">
        <v>54</v>
      </c>
      <c r="C13" s="81" t="s">
        <v>50</v>
      </c>
      <c r="D13" s="17">
        <v>1</v>
      </c>
      <c r="E13" s="64">
        <f>F12</f>
        <v>44616</v>
      </c>
      <c r="F13" s="64">
        <f>E13+7</f>
        <v>44623</v>
      </c>
      <c r="G13" s="14"/>
      <c r="H13" s="14">
        <f t="shared" si="6"/>
        <v>32</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2"/>
      <c r="B14" s="80" t="s">
        <v>55</v>
      </c>
      <c r="C14" s="81" t="s">
        <v>50</v>
      </c>
      <c r="D14" s="17">
        <v>0.5</v>
      </c>
      <c r="E14" s="64">
        <f>F13</f>
        <v>44623</v>
      </c>
      <c r="F14" s="64">
        <f>E14+1</f>
        <v>44624</v>
      </c>
      <c r="G14" s="14"/>
      <c r="H14" s="14"/>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3" t="s">
        <v>10</v>
      </c>
      <c r="B15" s="18" t="s">
        <v>56</v>
      </c>
      <c r="C15" s="50"/>
      <c r="D15" s="19"/>
      <c r="E15" s="70"/>
      <c r="F15" s="71"/>
      <c r="G15" s="14"/>
      <c r="H15" s="14" t="str">
        <f t="shared" si="6"/>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3"/>
      <c r="B16" s="82" t="s">
        <v>57</v>
      </c>
      <c r="C16" s="83" t="s">
        <v>50</v>
      </c>
      <c r="D16" s="20">
        <v>1</v>
      </c>
      <c r="E16" s="65">
        <f>F14+3</f>
        <v>44627</v>
      </c>
      <c r="F16" s="65">
        <f>E16+4</f>
        <v>44631</v>
      </c>
      <c r="G16" s="14"/>
      <c r="H16" s="14">
        <f t="shared" si="6"/>
        <v>40</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2"/>
      <c r="B17" s="82" t="s">
        <v>58</v>
      </c>
      <c r="C17" s="83" t="s">
        <v>50</v>
      </c>
      <c r="D17" s="20">
        <v>0.2</v>
      </c>
      <c r="E17" s="65">
        <f t="shared" ref="E17:E22" si="7">F16</f>
        <v>44631</v>
      </c>
      <c r="F17" s="65">
        <f>E17+3</f>
        <v>44634</v>
      </c>
      <c r="G17" s="14"/>
      <c r="H17" s="14">
        <f t="shared" si="6"/>
        <v>43</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2"/>
      <c r="B18" s="82" t="s">
        <v>59</v>
      </c>
      <c r="C18" s="83" t="s">
        <v>50</v>
      </c>
      <c r="D18" s="20">
        <v>0.5</v>
      </c>
      <c r="E18" s="65">
        <f t="shared" si="7"/>
        <v>44634</v>
      </c>
      <c r="F18" s="65">
        <f>E18+7</f>
        <v>44641</v>
      </c>
      <c r="G18" s="14"/>
      <c r="H18" s="14">
        <f t="shared" si="6"/>
        <v>50</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2"/>
      <c r="B19" s="82" t="s">
        <v>60</v>
      </c>
      <c r="C19" s="83" t="s">
        <v>50</v>
      </c>
      <c r="D19" s="20">
        <v>0</v>
      </c>
      <c r="E19" s="65">
        <f t="shared" si="7"/>
        <v>44641</v>
      </c>
      <c r="F19" s="65">
        <f>E19+2</f>
        <v>44643</v>
      </c>
      <c r="G19" s="14"/>
      <c r="H19" s="14">
        <f t="shared" si="6"/>
        <v>52</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2"/>
      <c r="B20" s="82" t="s">
        <v>61</v>
      </c>
      <c r="C20" s="83" t="s">
        <v>50</v>
      </c>
      <c r="D20" s="20">
        <v>0</v>
      </c>
      <c r="E20" s="65">
        <f t="shared" si="7"/>
        <v>44643</v>
      </c>
      <c r="F20" s="65">
        <f>E20+7</f>
        <v>44650</v>
      </c>
      <c r="G20" s="14"/>
      <c r="H20" s="14">
        <f t="shared" si="6"/>
        <v>59</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2"/>
      <c r="B21" s="82" t="s">
        <v>62</v>
      </c>
      <c r="C21" s="83" t="s">
        <v>50</v>
      </c>
      <c r="D21" s="20">
        <v>0</v>
      </c>
      <c r="E21" s="65">
        <f t="shared" si="7"/>
        <v>44650</v>
      </c>
      <c r="F21" s="65">
        <f>E21+2</f>
        <v>44652</v>
      </c>
      <c r="G21" s="14"/>
      <c r="H21" s="14"/>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2"/>
      <c r="B22" s="82" t="s">
        <v>63</v>
      </c>
      <c r="C22" s="83" t="s">
        <v>50</v>
      </c>
      <c r="D22" s="20">
        <v>0</v>
      </c>
      <c r="E22" s="65">
        <f t="shared" si="7"/>
        <v>44652</v>
      </c>
      <c r="F22" s="65">
        <f>E22+7</f>
        <v>44659</v>
      </c>
      <c r="G22" s="14"/>
      <c r="H22" s="14"/>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2" t="s">
        <v>11</v>
      </c>
      <c r="B23" s="21" t="s">
        <v>64</v>
      </c>
      <c r="C23" s="51"/>
      <c r="D23" s="22"/>
      <c r="E23" s="72"/>
      <c r="F23" s="73"/>
      <c r="G23" s="14"/>
      <c r="H23" s="14" t="str">
        <f t="shared" si="6"/>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2"/>
      <c r="B24" s="84" t="s">
        <v>65</v>
      </c>
      <c r="C24" s="85" t="s">
        <v>66</v>
      </c>
      <c r="D24" s="23">
        <v>0</v>
      </c>
      <c r="E24" s="66">
        <f>F22</f>
        <v>44659</v>
      </c>
      <c r="F24" s="66">
        <f>E24+2</f>
        <v>44661</v>
      </c>
      <c r="G24" s="14"/>
      <c r="H24" s="14">
        <f t="shared" si="6"/>
        <v>70</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2"/>
      <c r="B25" s="84" t="s">
        <v>67</v>
      </c>
      <c r="C25" s="85" t="s">
        <v>68</v>
      </c>
      <c r="D25" s="23">
        <v>0</v>
      </c>
      <c r="E25" s="66">
        <f>F24</f>
        <v>44661</v>
      </c>
      <c r="F25" s="66">
        <f>E25+7</f>
        <v>44668</v>
      </c>
      <c r="G25" s="14"/>
      <c r="H25" s="14">
        <f t="shared" si="6"/>
        <v>77</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2"/>
      <c r="B26" s="84" t="s">
        <v>69</v>
      </c>
      <c r="C26" s="85" t="s">
        <v>50</v>
      </c>
      <c r="D26" s="23">
        <v>0</v>
      </c>
      <c r="E26" s="66">
        <f>F25</f>
        <v>44668</v>
      </c>
      <c r="F26" s="66">
        <f>E26+2</f>
        <v>44670</v>
      </c>
      <c r="G26" s="14"/>
      <c r="H26" s="14">
        <f t="shared" si="6"/>
        <v>79</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2"/>
      <c r="B27" s="84" t="s">
        <v>70</v>
      </c>
      <c r="C27" s="85" t="s">
        <v>66</v>
      </c>
      <c r="D27" s="23">
        <v>0</v>
      </c>
      <c r="E27" s="66">
        <f>F26</f>
        <v>44670</v>
      </c>
      <c r="F27" s="66">
        <f>E27+2</f>
        <v>44672</v>
      </c>
      <c r="G27" s="14"/>
      <c r="H27" s="14">
        <f t="shared" si="6"/>
        <v>81</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hidden="1" customHeight="1" thickBot="1" x14ac:dyDescent="0.3">
      <c r="A28" s="42"/>
      <c r="B28" s="56" t="s">
        <v>18</v>
      </c>
      <c r="C28" s="52"/>
      <c r="D28" s="23"/>
      <c r="E28" s="66">
        <f>E26</f>
        <v>44668</v>
      </c>
      <c r="F28" s="66">
        <f>E28+4</f>
        <v>44672</v>
      </c>
      <c r="G28" s="14"/>
      <c r="H28" s="14">
        <f t="shared" si="6"/>
        <v>81</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hidden="1" customHeight="1" thickBot="1" x14ac:dyDescent="0.3">
      <c r="A29" s="42" t="s">
        <v>11</v>
      </c>
      <c r="B29" s="24" t="s">
        <v>19</v>
      </c>
      <c r="C29" s="53"/>
      <c r="D29" s="25"/>
      <c r="E29" s="74"/>
      <c r="F29" s="75"/>
      <c r="G29" s="14"/>
      <c r="H29" s="14" t="str">
        <f t="shared" si="6"/>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hidden="1" customHeight="1" thickBot="1" x14ac:dyDescent="0.3">
      <c r="A30" s="42"/>
      <c r="B30" s="57" t="s">
        <v>14</v>
      </c>
      <c r="C30" s="54"/>
      <c r="D30" s="26"/>
      <c r="E30" s="67" t="s">
        <v>26</v>
      </c>
      <c r="F30" s="67" t="s">
        <v>26</v>
      </c>
      <c r="G30" s="14"/>
      <c r="H30" s="14" t="e">
        <f t="shared" si="6"/>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hidden="1" customHeight="1" thickBot="1" x14ac:dyDescent="0.3">
      <c r="A31" s="42"/>
      <c r="B31" s="57" t="s">
        <v>15</v>
      </c>
      <c r="C31" s="54"/>
      <c r="D31" s="26"/>
      <c r="E31" s="67" t="s">
        <v>26</v>
      </c>
      <c r="F31" s="67" t="s">
        <v>26</v>
      </c>
      <c r="G31" s="14"/>
      <c r="H31" s="14" t="e">
        <f t="shared" si="6"/>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hidden="1" customHeight="1" thickBot="1" x14ac:dyDescent="0.3">
      <c r="A32" s="42"/>
      <c r="B32" s="57" t="s">
        <v>16</v>
      </c>
      <c r="C32" s="54"/>
      <c r="D32" s="26"/>
      <c r="E32" s="67" t="s">
        <v>26</v>
      </c>
      <c r="F32" s="67" t="s">
        <v>26</v>
      </c>
      <c r="G32" s="14"/>
      <c r="H32" s="14" t="e">
        <f t="shared" si="6"/>
        <v>#VALUE!</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hidden="1" customHeight="1" thickBot="1" x14ac:dyDescent="0.3">
      <c r="A33" s="42"/>
      <c r="B33" s="57" t="s">
        <v>17</v>
      </c>
      <c r="C33" s="54"/>
      <c r="D33" s="26"/>
      <c r="E33" s="67" t="s">
        <v>26</v>
      </c>
      <c r="F33" s="67" t="s">
        <v>26</v>
      </c>
      <c r="G33" s="14"/>
      <c r="H33" s="14" t="e">
        <f t="shared" si="6"/>
        <v>#VALUE!</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hidden="1" customHeight="1" thickBot="1" x14ac:dyDescent="0.3">
      <c r="A34" s="42"/>
      <c r="B34" s="57" t="s">
        <v>18</v>
      </c>
      <c r="C34" s="54"/>
      <c r="D34" s="26"/>
      <c r="E34" s="67" t="s">
        <v>26</v>
      </c>
      <c r="F34" s="67" t="s">
        <v>26</v>
      </c>
      <c r="G34" s="14"/>
      <c r="H34" s="14" t="e">
        <f t="shared" si="6"/>
        <v>#VALUE!</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
      <c r="A35" s="42" t="s">
        <v>12</v>
      </c>
      <c r="B35" s="58"/>
      <c r="C35" s="55"/>
      <c r="D35" s="13"/>
      <c r="E35" s="76"/>
      <c r="F35" s="76"/>
      <c r="G35" s="14"/>
      <c r="H35" s="14" t="str">
        <f t="shared" si="6"/>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
      <c r="A36" s="43" t="s">
        <v>44</v>
      </c>
      <c r="B36" s="27" t="s">
        <v>20</v>
      </c>
      <c r="C36" s="78"/>
      <c r="D36" s="28"/>
      <c r="E36" s="77"/>
      <c r="F36" s="77"/>
      <c r="G36" s="29"/>
      <c r="H36" s="29" t="str">
        <f t="shared" si="6"/>
        <v/>
      </c>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row>
    <row r="37" spans="1:64" ht="30" customHeight="1" x14ac:dyDescent="0.25">
      <c r="G37" s="6"/>
    </row>
    <row r="38" spans="1:64" ht="30" customHeight="1" x14ac:dyDescent="0.25">
      <c r="C38" s="11"/>
      <c r="F38" s="44"/>
    </row>
    <row r="39" spans="1:64" ht="30" customHeight="1" x14ac:dyDescent="0.25">
      <c r="C39"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29</v>
      </c>
      <c r="B2" s="35"/>
    </row>
    <row r="3" spans="1:2" s="40" customFormat="1" ht="27" customHeight="1" x14ac:dyDescent="0.25">
      <c r="A3" s="41" t="s">
        <v>30</v>
      </c>
      <c r="B3" s="41"/>
    </row>
    <row r="4" spans="1:2" s="37" customFormat="1" ht="26.25" x14ac:dyDescent="0.4">
      <c r="A4" s="38" t="s">
        <v>31</v>
      </c>
    </row>
    <row r="5" spans="1:2" ht="74.099999999999994" customHeight="1" x14ac:dyDescent="0.2">
      <c r="A5" s="39" t="s">
        <v>32</v>
      </c>
    </row>
    <row r="6" spans="1:2" ht="26.25" customHeight="1" x14ac:dyDescent="0.2">
      <c r="A6" s="38" t="s">
        <v>33</v>
      </c>
    </row>
    <row r="7" spans="1:2" s="34" customFormat="1" ht="222.75" customHeight="1" x14ac:dyDescent="0.25">
      <c r="A7" s="59" t="s">
        <v>34</v>
      </c>
    </row>
    <row r="8" spans="1:2" s="37" customFormat="1" ht="26.25" x14ac:dyDescent="0.4">
      <c r="A8" s="38" t="s">
        <v>35</v>
      </c>
    </row>
    <row r="9" spans="1:2" ht="60" x14ac:dyDescent="0.2">
      <c r="A9" s="39" t="s">
        <v>36</v>
      </c>
    </row>
    <row r="10" spans="1:2" s="34" customFormat="1" ht="27.95" customHeight="1" x14ac:dyDescent="0.25">
      <c r="A10" s="60" t="s">
        <v>37</v>
      </c>
    </row>
    <row r="11" spans="1:2" s="37" customFormat="1" ht="26.25" x14ac:dyDescent="0.4">
      <c r="A11" s="38" t="s">
        <v>38</v>
      </c>
    </row>
    <row r="12" spans="1:2" ht="30" x14ac:dyDescent="0.2">
      <c r="A12" s="39" t="s">
        <v>39</v>
      </c>
    </row>
    <row r="13" spans="1:2" s="34" customFormat="1" ht="27.95" customHeight="1" x14ac:dyDescent="0.25">
      <c r="A13" s="60" t="s">
        <v>40</v>
      </c>
    </row>
    <row r="14" spans="1:2" s="37" customFormat="1" ht="26.25" x14ac:dyDescent="0.4">
      <c r="A14" s="38" t="s">
        <v>41</v>
      </c>
    </row>
    <row r="15" spans="1:2" ht="75" customHeight="1" x14ac:dyDescent="0.2">
      <c r="A15" s="39" t="s">
        <v>42</v>
      </c>
    </row>
    <row r="16" spans="1:2" ht="90" x14ac:dyDescent="0.2">
      <c r="A16" s="39"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2022-03-21T21:09:50Z</dcterms:modified>
</cp:coreProperties>
</file>