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eclipse-workspace-DL\DeepCry\"/>
    </mc:Choice>
  </mc:AlternateContent>
  <xr:revisionPtr revIDLastSave="0" documentId="13_ncr:1_{6956DA48-D9E0-46F4-AEDC-2A0A73A260C0}" xr6:coauthVersionLast="47" xr6:coauthVersionMax="47" xr10:uidLastSave="{00000000-0000-0000-0000-000000000000}"/>
  <bookViews>
    <workbookView xWindow="-120" yWindow="-120" windowWidth="29040" windowHeight="15720" xr2:uid="{1E25E791-C3DE-40D1-9025-2F217CB87AF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I21" i="1"/>
  <c r="H21" i="1"/>
  <c r="I20" i="1"/>
  <c r="H20" i="1"/>
  <c r="I19" i="1"/>
  <c r="H19" i="1"/>
  <c r="J19" i="1" s="1"/>
  <c r="K19" i="1" s="1"/>
  <c r="I18" i="1"/>
  <c r="H18" i="1"/>
  <c r="I17" i="1"/>
  <c r="H17" i="1"/>
  <c r="I16" i="1"/>
  <c r="H16" i="1"/>
  <c r="I15" i="1"/>
  <c r="H15" i="1"/>
  <c r="J15" i="1" s="1"/>
  <c r="K15" i="1" s="1"/>
  <c r="I14" i="1"/>
  <c r="H14" i="1"/>
  <c r="I3" i="1"/>
  <c r="I4" i="1"/>
  <c r="I5" i="1"/>
  <c r="I6" i="1"/>
  <c r="I7" i="1"/>
  <c r="I8" i="1"/>
  <c r="I9" i="1"/>
  <c r="K9" i="1" s="1"/>
  <c r="I10" i="1"/>
  <c r="K10" i="1" s="1"/>
  <c r="I11" i="1"/>
  <c r="K11" i="1" s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J16" i="1" l="1"/>
  <c r="K16" i="1" s="1"/>
  <c r="J20" i="1"/>
  <c r="K20" i="1" s="1"/>
  <c r="N14" i="1"/>
  <c r="J17" i="1"/>
  <c r="K17" i="1" s="1"/>
  <c r="J21" i="1"/>
  <c r="K21" i="1" s="1"/>
  <c r="J14" i="1"/>
  <c r="K14" i="1" s="1"/>
  <c r="J18" i="1"/>
  <c r="K18" i="1" s="1"/>
  <c r="J22" i="1"/>
  <c r="K22" i="1" s="1"/>
  <c r="J23" i="1"/>
  <c r="K23" i="1" s="1"/>
  <c r="K2" i="1"/>
  <c r="K8" i="1"/>
  <c r="K7" i="1"/>
  <c r="K6" i="1"/>
  <c r="K5" i="1"/>
  <c r="K4" i="1"/>
  <c r="K3" i="1"/>
  <c r="N2" i="1"/>
  <c r="N4" i="1" s="1"/>
  <c r="N3" i="1"/>
  <c r="N5" i="1"/>
  <c r="N17" i="1" l="1"/>
  <c r="N15" i="1"/>
  <c r="N16" i="1" s="1"/>
</calcChain>
</file>

<file path=xl/sharedStrings.xml><?xml version="1.0" encoding="utf-8"?>
<sst xmlns="http://schemas.openxmlformats.org/spreadsheetml/2006/main" count="55" uniqueCount="29">
  <si>
    <t>SNR</t>
  </si>
  <si>
    <t>duration</t>
  </si>
  <si>
    <t>cry contained</t>
  </si>
  <si>
    <t>detected</t>
  </si>
  <si>
    <t>error</t>
  </si>
  <si>
    <t>precision</t>
  </si>
  <si>
    <t>recall</t>
  </si>
  <si>
    <t>f1</t>
  </si>
  <si>
    <t>TP/TP+FP</t>
  </si>
  <si>
    <t>TP/TP+FN</t>
  </si>
  <si>
    <t>2*P*R/P+R</t>
  </si>
  <si>
    <t>TP</t>
  </si>
  <si>
    <t>FP</t>
  </si>
  <si>
    <t>FN</t>
  </si>
  <si>
    <t>accuracy</t>
  </si>
  <si>
    <t>TP+TN/TOTAL</t>
  </si>
  <si>
    <t>TN</t>
  </si>
  <si>
    <t>Subintensive-annoyed-1child#2-23_01.wav</t>
  </si>
  <si>
    <t>Subintensive-annoyed-1child#2-23_02.wav</t>
  </si>
  <si>
    <t>Subintensive-annoyed-1child#2-23_03.wav</t>
  </si>
  <si>
    <t>Subintensive-annoyed-1child#2-23_04.wav</t>
  </si>
  <si>
    <t>Subintensive-hunger-1child-21_02.wav</t>
  </si>
  <si>
    <t>Subintensive-hunger-1child-21_04.wav</t>
  </si>
  <si>
    <t>Subintensive-pathological_brain-1child#1-23_06.wav</t>
  </si>
  <si>
    <t>Subintensive-pathological_brain-2children#1#2-23_05.wav</t>
  </si>
  <si>
    <t>Subintensive-unknown-1child-21_01.wav</t>
  </si>
  <si>
    <t>Subintensive-wakeup-1child-21_05.wav</t>
  </si>
  <si>
    <t>Accuracy detection</t>
  </si>
  <si>
    <t>Accuracy classification anomalies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</si>
</sst>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6653-92AE-4EEA-A9F1-7E657C056D36}">
  <dimension ref="A1:N23"/>
  <sheetViews>
    <sheetView tabSelected="1" topLeftCell="B1" workbookViewId="0">
      <selection activeCell="L25" sqref="L25"/>
    </sheetView>
  </sheetViews>
  <sheetFormatPr defaultRowHeight="15" x14ac:dyDescent="0.25"/>
  <cols>
    <col min="2" max="2" width="39.85546875" bestFit="1" customWidth="1"/>
    <col min="3" max="3" width="14.42578125" customWidth="1"/>
    <col min="5" max="5" width="21.7109375" customWidth="1"/>
    <col min="6" max="6" width="12.42578125" customWidth="1"/>
    <col min="7" max="7" width="10.28515625" customWidth="1"/>
    <col min="8" max="8" width="4.5703125" customWidth="1"/>
    <col min="9" max="9" width="5.7109375" customWidth="1"/>
    <col min="10" max="10" width="6" bestFit="1" customWidth="1"/>
    <col min="11" max="11" width="15.5703125" customWidth="1"/>
    <col min="12" max="12" width="47.140625" customWidth="1"/>
    <col min="13" max="13" width="17.42578125" customWidth="1"/>
    <col min="14" max="14" width="20.5703125" customWidth="1"/>
  </cols>
  <sheetData>
    <row r="1" spans="1:1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  <c r="K1" t="s">
        <v>16</v>
      </c>
      <c r="L1" t="s">
        <v>27</v>
      </c>
    </row>
    <row r="2" spans="1:14" x14ac:dyDescent="0.25">
      <c r="A2">
        <v>1</v>
      </c>
      <c r="B2" t="s">
        <v>17</v>
      </c>
      <c r="C2">
        <v>4.9000000000000004</v>
      </c>
      <c r="D2">
        <v>16</v>
      </c>
      <c r="E2">
        <v>0.55000000000000004</v>
      </c>
      <c r="F2">
        <v>0</v>
      </c>
      <c r="G2">
        <v>0</v>
      </c>
      <c r="H2">
        <f>F2-G2</f>
        <v>0</v>
      </c>
      <c r="I2">
        <f>G2</f>
        <v>0</v>
      </c>
      <c r="J2">
        <f>E2-H2</f>
        <v>0.55000000000000004</v>
      </c>
      <c r="K2">
        <f>D2-H2-I2-J2</f>
        <v>15.45</v>
      </c>
      <c r="L2" t="s">
        <v>5</v>
      </c>
      <c r="M2" t="s">
        <v>8</v>
      </c>
      <c r="N2" s="1">
        <f>SUM(H2:H11)/(SUM(H2:H11)+SUM(I2:I11))</f>
        <v>0.90317583268783885</v>
      </c>
    </row>
    <row r="3" spans="1:14" x14ac:dyDescent="0.25">
      <c r="A3">
        <v>2</v>
      </c>
      <c r="B3" t="s">
        <v>18</v>
      </c>
      <c r="C3">
        <v>4.67</v>
      </c>
      <c r="D3">
        <v>53</v>
      </c>
      <c r="E3">
        <v>19</v>
      </c>
      <c r="F3">
        <v>1.4</v>
      </c>
      <c r="G3">
        <v>0</v>
      </c>
      <c r="H3">
        <f t="shared" ref="H3:H11" si="0">F3-G3</f>
        <v>1.4</v>
      </c>
      <c r="I3">
        <f t="shared" ref="I3:I11" si="1">G3</f>
        <v>0</v>
      </c>
      <c r="J3">
        <f t="shared" ref="J3:J11" si="2">E3-H3</f>
        <v>17.600000000000001</v>
      </c>
      <c r="K3">
        <f t="shared" ref="K3:K11" si="3">D3-H3-I3-J3</f>
        <v>34</v>
      </c>
      <c r="L3" t="s">
        <v>6</v>
      </c>
      <c r="M3" t="s">
        <v>9</v>
      </c>
      <c r="N3" s="1">
        <f>SUM(H2:H11)/(SUM(H2:H11)+SUM(J2:J11))</f>
        <v>0.20269448066058235</v>
      </c>
    </row>
    <row r="4" spans="1:14" x14ac:dyDescent="0.25">
      <c r="A4">
        <v>3</v>
      </c>
      <c r="B4" t="s">
        <v>19</v>
      </c>
      <c r="C4">
        <v>14.95</v>
      </c>
      <c r="D4">
        <v>58</v>
      </c>
      <c r="E4">
        <v>16</v>
      </c>
      <c r="F4">
        <v>1.2</v>
      </c>
      <c r="G4">
        <v>0</v>
      </c>
      <c r="H4">
        <f t="shared" si="0"/>
        <v>1.2</v>
      </c>
      <c r="I4">
        <f t="shared" si="1"/>
        <v>0</v>
      </c>
      <c r="J4">
        <f t="shared" si="2"/>
        <v>14.8</v>
      </c>
      <c r="K4">
        <f t="shared" si="3"/>
        <v>42</v>
      </c>
      <c r="L4" t="s">
        <v>7</v>
      </c>
      <c r="M4" t="s">
        <v>10</v>
      </c>
      <c r="N4" s="1">
        <f>2*N2*N3/(N2+N3)</f>
        <v>0.33108539788457447</v>
      </c>
    </row>
    <row r="5" spans="1:14" x14ac:dyDescent="0.25">
      <c r="A5">
        <v>4</v>
      </c>
      <c r="B5" t="s">
        <v>20</v>
      </c>
      <c r="C5">
        <v>8.49</v>
      </c>
      <c r="D5">
        <v>92</v>
      </c>
      <c r="E5">
        <v>30</v>
      </c>
      <c r="F5">
        <v>5.2</v>
      </c>
      <c r="G5">
        <v>0</v>
      </c>
      <c r="H5">
        <f t="shared" si="0"/>
        <v>5.2</v>
      </c>
      <c r="I5">
        <f t="shared" si="1"/>
        <v>0</v>
      </c>
      <c r="J5">
        <f t="shared" si="2"/>
        <v>24.8</v>
      </c>
      <c r="K5">
        <f t="shared" si="3"/>
        <v>62</v>
      </c>
      <c r="L5" t="s">
        <v>14</v>
      </c>
      <c r="M5" t="s">
        <v>15</v>
      </c>
      <c r="N5" s="1">
        <f>(SUM(H2:H11)+SUM(K2:K11))/(SUM(D2:D11))</f>
        <v>0.89790899241603472</v>
      </c>
    </row>
    <row r="6" spans="1:14" x14ac:dyDescent="0.25">
      <c r="A6">
        <v>5</v>
      </c>
      <c r="B6" t="s">
        <v>21</v>
      </c>
      <c r="C6">
        <v>16.7</v>
      </c>
      <c r="D6">
        <v>50</v>
      </c>
      <c r="E6">
        <v>4.0999999999999996</v>
      </c>
      <c r="F6">
        <v>1.69</v>
      </c>
      <c r="G6">
        <v>0</v>
      </c>
      <c r="H6">
        <f t="shared" si="0"/>
        <v>1.69</v>
      </c>
      <c r="I6">
        <f t="shared" si="1"/>
        <v>0</v>
      </c>
      <c r="J6">
        <f t="shared" si="2"/>
        <v>2.4099999999999997</v>
      </c>
      <c r="K6">
        <f t="shared" si="3"/>
        <v>45.900000000000006</v>
      </c>
    </row>
    <row r="7" spans="1:14" x14ac:dyDescent="0.25">
      <c r="A7">
        <v>6</v>
      </c>
      <c r="B7" t="s">
        <v>22</v>
      </c>
      <c r="C7">
        <v>6.03</v>
      </c>
      <c r="D7">
        <v>53</v>
      </c>
      <c r="E7">
        <v>5.4</v>
      </c>
      <c r="F7">
        <v>3.48</v>
      </c>
      <c r="G7">
        <v>0</v>
      </c>
      <c r="H7">
        <f t="shared" si="0"/>
        <v>3.48</v>
      </c>
      <c r="I7">
        <f t="shared" si="1"/>
        <v>0</v>
      </c>
      <c r="J7">
        <f t="shared" si="2"/>
        <v>1.9200000000000004</v>
      </c>
      <c r="K7">
        <f t="shared" si="3"/>
        <v>47.6</v>
      </c>
    </row>
    <row r="8" spans="1:14" x14ac:dyDescent="0.25">
      <c r="A8">
        <v>7</v>
      </c>
      <c r="B8" t="s">
        <v>23</v>
      </c>
      <c r="C8">
        <v>6.8</v>
      </c>
      <c r="D8">
        <v>66</v>
      </c>
      <c r="E8">
        <v>8</v>
      </c>
      <c r="F8">
        <v>5.0999999999999996</v>
      </c>
      <c r="G8">
        <v>0.5</v>
      </c>
      <c r="H8">
        <f t="shared" si="0"/>
        <v>4.5999999999999996</v>
      </c>
      <c r="I8">
        <f t="shared" si="1"/>
        <v>0.5</v>
      </c>
      <c r="J8">
        <f t="shared" si="2"/>
        <v>3.4000000000000004</v>
      </c>
      <c r="K8">
        <f t="shared" si="3"/>
        <v>57.5</v>
      </c>
    </row>
    <row r="9" spans="1:14" x14ac:dyDescent="0.25">
      <c r="A9">
        <v>8</v>
      </c>
      <c r="B9" t="s">
        <v>24</v>
      </c>
      <c r="C9">
        <v>13.47</v>
      </c>
      <c r="D9">
        <v>327</v>
      </c>
      <c r="E9">
        <v>28</v>
      </c>
      <c r="F9">
        <v>1.75</v>
      </c>
      <c r="G9">
        <v>0</v>
      </c>
      <c r="H9">
        <f t="shared" si="0"/>
        <v>1.75</v>
      </c>
      <c r="I9">
        <f t="shared" si="1"/>
        <v>0</v>
      </c>
      <c r="J9">
        <f t="shared" si="2"/>
        <v>26.25</v>
      </c>
      <c r="K9">
        <f t="shared" si="3"/>
        <v>299</v>
      </c>
    </row>
    <row r="10" spans="1:14" x14ac:dyDescent="0.25">
      <c r="A10">
        <v>9</v>
      </c>
      <c r="B10" t="s">
        <v>25</v>
      </c>
      <c r="C10">
        <v>19.3</v>
      </c>
      <c r="D10">
        <v>152</v>
      </c>
      <c r="E10">
        <v>4</v>
      </c>
      <c r="F10">
        <v>6</v>
      </c>
      <c r="G10">
        <v>2</v>
      </c>
      <c r="H10">
        <f t="shared" si="0"/>
        <v>4</v>
      </c>
      <c r="I10">
        <f t="shared" si="1"/>
        <v>2</v>
      </c>
      <c r="J10">
        <f t="shared" si="2"/>
        <v>0</v>
      </c>
      <c r="K10">
        <f t="shared" si="3"/>
        <v>146</v>
      </c>
    </row>
    <row r="11" spans="1:14" x14ac:dyDescent="0.25">
      <c r="A11">
        <v>10</v>
      </c>
      <c r="B11" t="s">
        <v>26</v>
      </c>
      <c r="C11">
        <v>12.3</v>
      </c>
      <c r="D11">
        <v>56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56</v>
      </c>
    </row>
    <row r="13" spans="1:14" x14ac:dyDescent="0.25">
      <c r="B13" s="2"/>
      <c r="D13" t="s">
        <v>1</v>
      </c>
      <c r="E13" t="s">
        <v>2</v>
      </c>
      <c r="F13" t="s">
        <v>3</v>
      </c>
      <c r="G13" t="s">
        <v>4</v>
      </c>
      <c r="H13" t="s">
        <v>11</v>
      </c>
      <c r="I13" t="s">
        <v>12</v>
      </c>
      <c r="J13" t="s">
        <v>13</v>
      </c>
      <c r="K13" t="s">
        <v>16</v>
      </c>
      <c r="L13" t="s">
        <v>28</v>
      </c>
    </row>
    <row r="14" spans="1:14" x14ac:dyDescent="0.25">
      <c r="B14" t="s">
        <v>17</v>
      </c>
      <c r="D14">
        <v>16</v>
      </c>
      <c r="E14">
        <v>0</v>
      </c>
      <c r="F14">
        <v>0</v>
      </c>
      <c r="G14">
        <v>0</v>
      </c>
      <c r="H14">
        <f>F14-G14</f>
        <v>0</v>
      </c>
      <c r="I14">
        <f>G14</f>
        <v>0</v>
      </c>
      <c r="J14">
        <f>E14-H14</f>
        <v>0</v>
      </c>
      <c r="K14">
        <f>D14-H14-I14-J14</f>
        <v>16</v>
      </c>
      <c r="L14" t="s">
        <v>5</v>
      </c>
      <c r="M14" t="s">
        <v>8</v>
      </c>
      <c r="N14" s="1">
        <f>SUM(H14:H23)/(SUM(H14:H23)+SUM(I14:I23))</f>
        <v>1</v>
      </c>
    </row>
    <row r="15" spans="1:14" x14ac:dyDescent="0.25">
      <c r="B15" t="s">
        <v>18</v>
      </c>
      <c r="D15">
        <v>53</v>
      </c>
      <c r="E15">
        <v>0</v>
      </c>
      <c r="F15">
        <v>0</v>
      </c>
      <c r="G15">
        <v>0</v>
      </c>
      <c r="H15">
        <f t="shared" ref="H15:H23" si="4">F15-G15</f>
        <v>0</v>
      </c>
      <c r="I15">
        <f t="shared" ref="I15:I23" si="5">G15</f>
        <v>0</v>
      </c>
      <c r="J15">
        <f t="shared" ref="J15:J23" si="6">E15-H15</f>
        <v>0</v>
      </c>
      <c r="K15">
        <f t="shared" ref="K15:K23" si="7">D15-H15-I15-J15</f>
        <v>53</v>
      </c>
      <c r="L15" t="s">
        <v>6</v>
      </c>
      <c r="M15" t="s">
        <v>9</v>
      </c>
      <c r="N15" s="1">
        <f>SUM(H14:H23)/(SUM(H14:H23)+SUM(J14:J23))</f>
        <v>0.17666666666666667</v>
      </c>
    </row>
    <row r="16" spans="1:14" x14ac:dyDescent="0.25">
      <c r="B16" t="s">
        <v>19</v>
      </c>
      <c r="D16">
        <v>58</v>
      </c>
      <c r="E16">
        <v>0</v>
      </c>
      <c r="F16">
        <v>0</v>
      </c>
      <c r="G16"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58</v>
      </c>
      <c r="L16" t="s">
        <v>7</v>
      </c>
      <c r="M16" t="s">
        <v>10</v>
      </c>
      <c r="N16" s="1">
        <f>2*N14*N15/(N14+N15)</f>
        <v>0.30028328611898014</v>
      </c>
    </row>
    <row r="17" spans="2:14" x14ac:dyDescent="0.25">
      <c r="B17" t="s">
        <v>20</v>
      </c>
      <c r="D17">
        <v>92</v>
      </c>
      <c r="E17">
        <v>0</v>
      </c>
      <c r="F17">
        <v>0</v>
      </c>
      <c r="G17"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92</v>
      </c>
      <c r="L17" t="s">
        <v>14</v>
      </c>
      <c r="M17" t="s">
        <v>15</v>
      </c>
      <c r="N17" s="1">
        <f>(SUM(H14:H23)+SUM(K14:K23))/(SUM(D14:D23))</f>
        <v>0.96788732394366195</v>
      </c>
    </row>
    <row r="18" spans="2:14" x14ac:dyDescent="0.25">
      <c r="B18" t="s">
        <v>21</v>
      </c>
      <c r="D18">
        <v>50</v>
      </c>
      <c r="E18">
        <v>0</v>
      </c>
      <c r="F18">
        <v>0</v>
      </c>
      <c r="G18"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50</v>
      </c>
    </row>
    <row r="19" spans="2:14" x14ac:dyDescent="0.25">
      <c r="B19" t="s">
        <v>22</v>
      </c>
      <c r="D19">
        <v>53</v>
      </c>
      <c r="E19">
        <v>0</v>
      </c>
      <c r="F19">
        <v>0</v>
      </c>
      <c r="G19"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53</v>
      </c>
    </row>
    <row r="20" spans="2:14" x14ac:dyDescent="0.25">
      <c r="B20" t="s">
        <v>23</v>
      </c>
      <c r="D20">
        <v>66</v>
      </c>
      <c r="E20">
        <v>8</v>
      </c>
      <c r="F20">
        <v>4.6100000000000003</v>
      </c>
      <c r="G20">
        <v>0</v>
      </c>
      <c r="H20">
        <f t="shared" si="4"/>
        <v>4.6100000000000003</v>
      </c>
      <c r="I20">
        <f t="shared" si="5"/>
        <v>0</v>
      </c>
      <c r="J20">
        <f t="shared" si="6"/>
        <v>3.3899999999999997</v>
      </c>
      <c r="K20">
        <f t="shared" si="7"/>
        <v>58</v>
      </c>
    </row>
    <row r="21" spans="2:14" x14ac:dyDescent="0.25">
      <c r="B21" t="s">
        <v>24</v>
      </c>
      <c r="D21">
        <v>327</v>
      </c>
      <c r="E21">
        <v>28</v>
      </c>
      <c r="F21">
        <v>1.75</v>
      </c>
      <c r="G21">
        <v>0</v>
      </c>
      <c r="H21">
        <f t="shared" si="4"/>
        <v>1.75</v>
      </c>
      <c r="I21">
        <f t="shared" si="5"/>
        <v>0</v>
      </c>
      <c r="J21">
        <f t="shared" si="6"/>
        <v>26.25</v>
      </c>
      <c r="K21">
        <f t="shared" si="7"/>
        <v>299</v>
      </c>
    </row>
    <row r="22" spans="2:14" x14ac:dyDescent="0.25">
      <c r="B22" t="s">
        <v>25</v>
      </c>
      <c r="D22">
        <v>152</v>
      </c>
      <c r="E22">
        <v>0</v>
      </c>
      <c r="F22">
        <v>0</v>
      </c>
      <c r="G22"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152</v>
      </c>
    </row>
    <row r="23" spans="2:14" x14ac:dyDescent="0.25">
      <c r="B23" t="s">
        <v>26</v>
      </c>
      <c r="D23">
        <v>56</v>
      </c>
      <c r="E23">
        <v>0</v>
      </c>
      <c r="F23">
        <v>0</v>
      </c>
      <c r="G23"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GIANPAOLO CORO</dc:creator>
  <cp:lastModifiedBy>GIANPAOLO CORO</cp:lastModifiedBy>
  <dcterms:created xsi:type="dcterms:W3CDTF">2023-12-27T01:07:30Z</dcterms:created>
  <dcterms:modified xsi:type="dcterms:W3CDTF">2023-12-29T00:11:49Z</dcterms:modified>
</cp:coreProperties>
</file>