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92\OneDrive\Desktop\Local-Vol-Calibration\output\"/>
    </mc:Choice>
  </mc:AlternateContent>
  <xr:revisionPtr revIDLastSave="0" documentId="13_ncr:1_{29541B96-960A-4767-A44E-2B6A80867C8F}" xr6:coauthVersionLast="45" xr6:coauthVersionMax="45" xr10:uidLastSave="{00000000-0000-0000-0000-000000000000}"/>
  <bookViews>
    <workbookView xWindow="-120" yWindow="-120" windowWidth="29040" windowHeight="15840" xr2:uid="{EDE94B52-7784-4D5D-959F-34CE5F25093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6" i="1" l="1"/>
  <c r="E16" i="1"/>
  <c r="C16" i="1"/>
  <c r="B16" i="1"/>
  <c r="D16" i="1"/>
  <c r="B15" i="1"/>
  <c r="F15" i="1"/>
  <c r="E15" i="1"/>
  <c r="C15" i="1"/>
  <c r="B4" i="1"/>
  <c r="B3" i="1"/>
  <c r="D9" i="2"/>
  <c r="D8" i="2"/>
  <c r="D6" i="2"/>
  <c r="D5" i="2"/>
  <c r="D4" i="2"/>
  <c r="B5" i="1"/>
  <c r="D14" i="1" s="1"/>
  <c r="D15" i="1" l="1"/>
</calcChain>
</file>

<file path=xl/sharedStrings.xml><?xml version="1.0" encoding="utf-8"?>
<sst xmlns="http://schemas.openxmlformats.org/spreadsheetml/2006/main" count="28" uniqueCount="27">
  <si>
    <t>vol</t>
  </si>
  <si>
    <t>T</t>
  </si>
  <si>
    <t>strike</t>
  </si>
  <si>
    <t>spot</t>
  </si>
  <si>
    <t>zc</t>
  </si>
  <si>
    <t>rd</t>
  </si>
  <si>
    <t>rf</t>
  </si>
  <si>
    <t>F</t>
  </si>
  <si>
    <t>k</t>
  </si>
  <si>
    <t>money</t>
  </si>
  <si>
    <t>K_atm</t>
  </si>
  <si>
    <t>Delta</t>
  </si>
  <si>
    <t>ATM</t>
  </si>
  <si>
    <t>10P</t>
  </si>
  <si>
    <t>25P</t>
  </si>
  <si>
    <t>25C</t>
  </si>
  <si>
    <t>10C</t>
  </si>
  <si>
    <t>System day</t>
  </si>
  <si>
    <r>
      <t>6M expiry day</t>
    </r>
    <r>
      <rPr>
        <sz val="11"/>
        <color theme="1"/>
        <rFont val="Calibri"/>
        <family val="2"/>
        <scheme val="minor"/>
      </rPr>
      <t xml:space="preserve"> </t>
    </r>
  </si>
  <si>
    <t>Day count</t>
  </si>
  <si>
    <t>EUR</t>
  </si>
  <si>
    <t>USD</t>
  </si>
  <si>
    <t>CSC</t>
  </si>
  <si>
    <t>Spot</t>
  </si>
  <si>
    <t>Forward</t>
  </si>
  <si>
    <t>csc</t>
  </si>
  <si>
    <t>F_csc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</si>
</sst>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justify" vertical="center"/>
    </xf>
    <xf numFmtId="15" fontId="1" fillId="0" borderId="2" xfId="0" applyNumberFormat="1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15" fontId="1" fillId="0" borderId="4" xfId="0" applyNumberFormat="1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32581-4DE6-4154-B1B2-65CB32E50AF6}">
  <dimension ref="A1:F16"/>
  <sheetViews>
    <sheetView tabSelected="1" workbookViewId="0">
      <selection activeCell="F7" sqref="F7"/>
    </sheetView>
  </sheetViews>
  <sheetFormatPr defaultRowHeight="15" x14ac:dyDescent="0.25"/>
  <cols>
    <col min="2" max="2" width="19.42578125" customWidth="1"/>
    <col min="3" max="3" width="18.7109375" customWidth="1"/>
    <col min="4" max="4" width="18.85546875" customWidth="1"/>
    <col min="5" max="6" width="18.28515625" customWidth="1"/>
  </cols>
  <sheetData>
    <row r="1" spans="1:6" x14ac:dyDescent="0.25">
      <c r="A1" t="s">
        <v>3</v>
      </c>
      <c r="B1">
        <v>1.0822999976901</v>
      </c>
    </row>
    <row r="2" spans="1:6" x14ac:dyDescent="0.25">
      <c r="A2" t="s">
        <v>1</v>
      </c>
      <c r="B2">
        <v>2.7397260273999999E-3</v>
      </c>
    </row>
    <row r="3" spans="1:6" x14ac:dyDescent="0.25">
      <c r="A3" t="s">
        <v>7</v>
      </c>
      <c r="B3">
        <f>B1*EXP(C8*B8)/EXP(C9*B9)</f>
        <v>1.08232571831154</v>
      </c>
    </row>
    <row r="4" spans="1:6" x14ac:dyDescent="0.25">
      <c r="A4" t="s">
        <v>26</v>
      </c>
      <c r="B4">
        <f>B1*EXP(C8*B8)/EXP(C9*B9)/EXP(C10*B10)</f>
        <v>1.0824277881079776</v>
      </c>
    </row>
    <row r="5" spans="1:6" x14ac:dyDescent="0.25">
      <c r="A5" t="s">
        <v>10</v>
      </c>
      <c r="B5">
        <f>B3*EXP(0.5*D13^2*B2)</f>
        <v>1.0823527397258521</v>
      </c>
    </row>
    <row r="7" spans="1:6" x14ac:dyDescent="0.25">
      <c r="B7" t="s">
        <v>1</v>
      </c>
      <c r="C7" t="s">
        <v>4</v>
      </c>
    </row>
    <row r="8" spans="1:6" x14ac:dyDescent="0.25">
      <c r="A8" t="s">
        <v>5</v>
      </c>
      <c r="B8">
        <v>2.7397260273999999E-3</v>
      </c>
      <c r="C8">
        <v>4.1155828699999996E-3</v>
      </c>
    </row>
    <row r="9" spans="1:6" x14ac:dyDescent="0.25">
      <c r="A9" t="s">
        <v>6</v>
      </c>
      <c r="B9">
        <v>2.7397260273999999E-3</v>
      </c>
      <c r="C9">
        <v>-4.5584587960999998E-3</v>
      </c>
    </row>
    <row r="10" spans="1:6" x14ac:dyDescent="0.25">
      <c r="A10" t="s">
        <v>25</v>
      </c>
      <c r="B10">
        <v>2.7397260273999999E-3</v>
      </c>
      <c r="C10">
        <v>-3.4420062715500001E-2</v>
      </c>
    </row>
    <row r="12" spans="1:6" x14ac:dyDescent="0.25">
      <c r="A12" t="s">
        <v>11</v>
      </c>
      <c r="B12" t="s">
        <v>13</v>
      </c>
      <c r="C12" t="s">
        <v>14</v>
      </c>
      <c r="D12" t="s">
        <v>12</v>
      </c>
      <c r="E12" t="s">
        <v>15</v>
      </c>
      <c r="F12" t="s">
        <v>16</v>
      </c>
    </row>
    <row r="13" spans="1:6" x14ac:dyDescent="0.25">
      <c r="A13" t="s">
        <v>0</v>
      </c>
      <c r="B13">
        <v>0.1345855308592</v>
      </c>
      <c r="C13">
        <v>0.13372658317649999</v>
      </c>
      <c r="D13">
        <v>0.13500000000000001</v>
      </c>
      <c r="E13">
        <v>0.1387265831765</v>
      </c>
      <c r="F13">
        <v>0.1425855308592</v>
      </c>
    </row>
    <row r="14" spans="1:6" x14ac:dyDescent="0.25">
      <c r="A14" t="s">
        <v>2</v>
      </c>
      <c r="B14" s="1">
        <v>1.0727260244829</v>
      </c>
      <c r="C14" s="1">
        <v>1.0773555473554</v>
      </c>
      <c r="D14" s="1">
        <f>B5</f>
        <v>1.0823527397258521</v>
      </c>
      <c r="E14" s="1">
        <v>1.0877712353913001</v>
      </c>
      <c r="F14" s="1">
        <v>1.0928611436024001</v>
      </c>
    </row>
    <row r="15" spans="1:6" x14ac:dyDescent="0.25">
      <c r="A15" t="s">
        <v>9</v>
      </c>
      <c r="B15">
        <f>B14/$B$4</f>
        <v>0.99103703384958763</v>
      </c>
      <c r="C15">
        <f>C14/$B$4</f>
        <v>0.99531401465455394</v>
      </c>
      <c r="D15" s="1">
        <f>D14/$B$3</f>
        <v>1.0000249660650717</v>
      </c>
      <c r="E15">
        <f>E14/$B$4</f>
        <v>1.0049365392703586</v>
      </c>
      <c r="F15">
        <f>F14/$B$4</f>
        <v>1.0096388466824742</v>
      </c>
    </row>
    <row r="16" spans="1:6" x14ac:dyDescent="0.25">
      <c r="A16" t="s">
        <v>8</v>
      </c>
      <c r="B16" s="1">
        <f t="shared" ref="B16:C16" si="0">LN(B15)</f>
        <v>-9.0033751691782869E-3</v>
      </c>
      <c r="C16" s="1">
        <f t="shared" si="0"/>
        <v>-4.6969989947772319E-3</v>
      </c>
      <c r="D16" s="1">
        <f>LN(D15)</f>
        <v>2.4965753424725402E-5</v>
      </c>
      <c r="E16" s="1">
        <f t="shared" ref="E16:F16" si="1">LN(E15)</f>
        <v>4.9243945126910731E-3</v>
      </c>
      <c r="F16" s="1">
        <f t="shared" si="1"/>
        <v>9.5926893649697434E-3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432B-C6BB-4FB3-AFA1-43CE8C7A7B12}">
  <dimension ref="A1:D9"/>
  <sheetViews>
    <sheetView workbookViewId="0">
      <selection activeCell="D9" sqref="D9"/>
    </sheetView>
  </sheetViews>
  <sheetFormatPr defaultRowHeight="15" x14ac:dyDescent="0.25"/>
  <cols>
    <col min="2" max="2" width="25.28515625" customWidth="1"/>
  </cols>
  <sheetData>
    <row r="1" spans="1:4" ht="30.75" thickBot="1" x14ac:dyDescent="0.3">
      <c r="A1" s="2" t="s">
        <v>17</v>
      </c>
      <c r="B1" s="3">
        <v>41178</v>
      </c>
    </row>
    <row r="2" spans="1:4" ht="45.75" thickBot="1" x14ac:dyDescent="0.3">
      <c r="A2" s="4" t="s">
        <v>18</v>
      </c>
      <c r="B2" s="5">
        <v>41360</v>
      </c>
    </row>
    <row r="3" spans="1:4" ht="30.75" thickBot="1" x14ac:dyDescent="0.3">
      <c r="A3" s="4" t="s">
        <v>19</v>
      </c>
      <c r="B3" s="6">
        <v>0.49863010000000002</v>
      </c>
    </row>
    <row r="4" spans="1:4" ht="15.75" thickBot="1" x14ac:dyDescent="0.3">
      <c r="A4" s="4" t="s">
        <v>20</v>
      </c>
      <c r="B4" s="6">
        <v>8.4218999999999995E-3</v>
      </c>
      <c r="D4">
        <f>EXP(B4*$B$3)</f>
        <v>1.0042082427290779</v>
      </c>
    </row>
    <row r="5" spans="1:4" ht="15.75" thickBot="1" x14ac:dyDescent="0.3">
      <c r="A5" s="4" t="s">
        <v>21</v>
      </c>
      <c r="B5" s="6">
        <v>4.5217E-3</v>
      </c>
      <c r="D5">
        <f>EXP(B5*$B$3)</f>
        <v>1.002257199370709</v>
      </c>
    </row>
    <row r="6" spans="1:4" ht="15.75" thickBot="1" x14ac:dyDescent="0.3">
      <c r="A6" s="4" t="s">
        <v>22</v>
      </c>
      <c r="B6" s="6">
        <v>-1.2E-4</v>
      </c>
      <c r="D6">
        <f>EXP(B6*$B$3)</f>
        <v>0.99994016617811454</v>
      </c>
    </row>
    <row r="7" spans="1:4" ht="15.75" thickBot="1" x14ac:dyDescent="0.3">
      <c r="A7" s="4" t="s">
        <v>23</v>
      </c>
      <c r="B7" s="6">
        <v>1.3596999999999999</v>
      </c>
    </row>
    <row r="8" spans="1:4" ht="15.75" thickBot="1" x14ac:dyDescent="0.3">
      <c r="A8" s="2" t="s">
        <v>24</v>
      </c>
      <c r="B8" s="7">
        <v>1.3571397000000001</v>
      </c>
      <c r="D8">
        <f>B7*D5/D4</f>
        <v>1.357058283330592</v>
      </c>
    </row>
    <row r="9" spans="1:4" x14ac:dyDescent="0.25">
      <c r="D9">
        <f>D8/D6</f>
        <v>1.3571394861728814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DD</dc:creator>
  <cp:lastModifiedBy>van DD</cp:lastModifiedBy>
  <dcterms:created xsi:type="dcterms:W3CDTF">2019-11-22T03:48:44Z</dcterms:created>
  <dcterms:modified xsi:type="dcterms:W3CDTF">2019-11-22T05:10:17Z</dcterms:modified>
</cp:coreProperties>
</file>