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깝쥐\Desktop\한양대 요청자료_20191031\"/>
    </mc:Choice>
  </mc:AlternateContent>
  <bookViews>
    <workbookView xWindow="-14025" yWindow="2355" windowWidth="21600" windowHeight="11385" firstSheet="7" activeTab="9"/>
  </bookViews>
  <sheets>
    <sheet name="seasoned_foods" sheetId="1" r:id="rId1"/>
    <sheet name="noodles" sheetId="2" r:id="rId2"/>
    <sheet name="egg_included_processed_products" sheetId="3" r:id="rId3"/>
    <sheet name="edible_oil_and_fat" sheetId="4" r:id="rId4"/>
    <sheet name="rice_cake" sheetId="5" r:id="rId5"/>
    <sheet name="tofu_or_jellied_foods" sheetId="6" r:id="rId6"/>
    <sheet name="special_purpose_food" sheetId="8" r:id="rId7"/>
    <sheet name="meat" sheetId="7" r:id="rId8"/>
    <sheet name="fish_meat_processed_products" sheetId="9" r:id="rId9"/>
    <sheet name="confectionery_frozen_dessert" sheetId="10" r:id="rId10"/>
    <sheet name="instant_food" sheetId="13" r:id="rId11"/>
    <sheet name="beverages" sheetId="12" r:id="rId12"/>
    <sheet name="2차 실험_9월" sheetId="11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5" i="4" l="1"/>
  <c r="F35" i="4"/>
  <c r="H25" i="4"/>
  <c r="F25" i="4"/>
  <c r="H22" i="4"/>
  <c r="H19" i="4"/>
  <c r="F19" i="4"/>
  <c r="H5" i="4"/>
  <c r="F5" i="4"/>
  <c r="F4" i="4"/>
  <c r="N2" i="3" l="1"/>
  <c r="O2" i="3"/>
  <c r="P2" i="3"/>
  <c r="Q2" i="3"/>
  <c r="N3" i="3"/>
  <c r="O3" i="3"/>
  <c r="P3" i="3"/>
  <c r="Q3" i="3"/>
  <c r="N19" i="3"/>
  <c r="O19" i="3"/>
  <c r="P19" i="3"/>
  <c r="Q19" i="3"/>
  <c r="Q41" i="6" l="1"/>
  <c r="P41" i="6"/>
  <c r="O41" i="6"/>
  <c r="N41" i="6"/>
  <c r="Q38" i="6"/>
  <c r="P38" i="6"/>
  <c r="O38" i="6"/>
  <c r="N38" i="6"/>
  <c r="Q36" i="6"/>
  <c r="P36" i="6"/>
  <c r="O36" i="6"/>
  <c r="N36" i="6"/>
  <c r="Q35" i="6"/>
  <c r="P35" i="6"/>
  <c r="O35" i="6"/>
  <c r="N35" i="6"/>
  <c r="Q28" i="6"/>
  <c r="P28" i="6"/>
  <c r="O28" i="6"/>
  <c r="N28" i="6"/>
  <c r="Q27" i="6"/>
  <c r="P27" i="6"/>
  <c r="O27" i="6"/>
  <c r="N27" i="6"/>
  <c r="Q26" i="6"/>
  <c r="P26" i="6"/>
  <c r="O26" i="6"/>
  <c r="N26" i="6"/>
  <c r="Q24" i="6"/>
  <c r="P24" i="6"/>
  <c r="O24" i="6"/>
  <c r="N24" i="6"/>
  <c r="Q20" i="6"/>
  <c r="P20" i="6"/>
  <c r="O20" i="6"/>
  <c r="N20" i="6"/>
  <c r="Q15" i="6"/>
  <c r="P15" i="6"/>
  <c r="O15" i="6"/>
  <c r="N15" i="6"/>
  <c r="Q11" i="6"/>
  <c r="P11" i="6"/>
  <c r="O11" i="6"/>
  <c r="N11" i="6"/>
  <c r="Q7" i="6"/>
  <c r="P7" i="6"/>
  <c r="O7" i="6"/>
  <c r="N7" i="6"/>
  <c r="Q39" i="4"/>
  <c r="P39" i="4"/>
  <c r="O39" i="4"/>
  <c r="N39" i="4"/>
  <c r="P38" i="4"/>
  <c r="Q38" i="4"/>
  <c r="O38" i="4"/>
  <c r="Q37" i="4"/>
  <c r="P37" i="4"/>
  <c r="O37" i="4"/>
  <c r="N37" i="4"/>
  <c r="Q32" i="4"/>
  <c r="Q29" i="4"/>
  <c r="Q21" i="4"/>
  <c r="Q20" i="4"/>
  <c r="Q18" i="4"/>
  <c r="O18" i="4"/>
  <c r="Q15" i="4"/>
  <c r="O15" i="4"/>
  <c r="Q14" i="4"/>
  <c r="O14" i="4"/>
  <c r="N14" i="4"/>
  <c r="Q13" i="4"/>
  <c r="O13" i="4" s="1"/>
  <c r="N12" i="4"/>
  <c r="Q2" i="4"/>
  <c r="P2" i="4"/>
  <c r="O2" i="4"/>
  <c r="N2" i="4"/>
  <c r="C15" i="11" l="1"/>
</calcChain>
</file>

<file path=xl/sharedStrings.xml><?xml version="1.0" encoding="utf-8"?>
<sst xmlns="http://schemas.openxmlformats.org/spreadsheetml/2006/main" count="1812" uniqueCount="1606">
  <si>
    <t>목우촌 주부9단 김밥햄</t>
    <phoneticPr fontId="1" type="noConversion"/>
  </si>
  <si>
    <t>오뚜기 이금기 굴소스(팬더)255</t>
    <phoneticPr fontId="1" type="noConversion"/>
  </si>
  <si>
    <t>kiihne 아메리칸 시저 샐러드드레싱</t>
    <phoneticPr fontId="1" type="noConversion"/>
  </si>
  <si>
    <t>줄리아노 타르투피 트러플소스</t>
    <phoneticPr fontId="1" type="noConversion"/>
  </si>
  <si>
    <t>cj한끼식탁 사골부대찌개양념</t>
    <phoneticPr fontId="1" type="noConversion"/>
  </si>
  <si>
    <t>cj한끼식탁 순두부찌개양념</t>
    <phoneticPr fontId="1" type="noConversion"/>
  </si>
  <si>
    <t>cj한끼식탁 고깃집된장찌개양념</t>
    <phoneticPr fontId="1" type="noConversion"/>
  </si>
  <si>
    <t>cj한끼식탁 강된장찌개양념</t>
    <phoneticPr fontId="1" type="noConversion"/>
  </si>
  <si>
    <t>히게타 계란밥전용간장소스</t>
    <phoneticPr fontId="1" type="noConversion"/>
  </si>
  <si>
    <t>cj다시다 요리의신 얼큰국물</t>
    <phoneticPr fontId="1" type="noConversion"/>
  </si>
  <si>
    <t>피코크 간편한 채소육수</t>
    <phoneticPr fontId="1" type="noConversion"/>
  </si>
  <si>
    <t>올반 국물떡볶이 양념</t>
    <phoneticPr fontId="1" type="noConversion"/>
  </si>
  <si>
    <t>피코크 제대로 맛을 내는 갈치 조림양념</t>
    <phoneticPr fontId="1" type="noConversion"/>
  </si>
  <si>
    <t>샘표 무교동 오징어낙지볶음양념</t>
    <phoneticPr fontId="1" type="noConversion"/>
  </si>
  <si>
    <t>샘표 부산자갈치 고등어조림양념</t>
    <phoneticPr fontId="1" type="noConversion"/>
  </si>
  <si>
    <t>청정원 만능비빔장</t>
    <phoneticPr fontId="1" type="noConversion"/>
  </si>
  <si>
    <t>샘표 남대문 갈치조림양념</t>
    <phoneticPr fontId="1" type="noConversion"/>
  </si>
  <si>
    <t>해표맛집 송탄식 부대찌개양념</t>
    <phoneticPr fontId="1" type="noConversion"/>
  </si>
  <si>
    <t>올반 생선조림양념</t>
    <phoneticPr fontId="1" type="noConversion"/>
  </si>
  <si>
    <t>샘표 순두부찌개양념</t>
    <phoneticPr fontId="1" type="noConversion"/>
  </si>
  <si>
    <t>해표 짜글이찌개양념</t>
    <phoneticPr fontId="1" type="noConversion"/>
  </si>
  <si>
    <t>해표맛집 얼큰한 해물된장 찌개양념</t>
    <phoneticPr fontId="1" type="noConversion"/>
  </si>
  <si>
    <t>샘표 매운탕찌개양념</t>
    <phoneticPr fontId="1" type="noConversion"/>
  </si>
  <si>
    <t>샘표 청국장찌개양념</t>
    <phoneticPr fontId="1" type="noConversion"/>
  </si>
  <si>
    <t>샘표 강된장찌개양념</t>
    <phoneticPr fontId="1" type="noConversion"/>
  </si>
  <si>
    <t>피코크 제대로 맛을 내는 오징어 볶음양념</t>
    <phoneticPr fontId="1" type="noConversion"/>
  </si>
  <si>
    <t>피코크 제대로 맛을 내는 순두부찌개양념</t>
    <phoneticPr fontId="1" type="noConversion"/>
  </si>
  <si>
    <t>피코크 제대로 맛을 내는 된장찌개양념</t>
    <phoneticPr fontId="1" type="noConversion"/>
  </si>
  <si>
    <t>피코크 닭볶음탕 양념</t>
    <phoneticPr fontId="1" type="noConversion"/>
  </si>
  <si>
    <t>피코크 제대로 맛을 내는 부대찌개양념</t>
    <phoneticPr fontId="1" type="noConversion"/>
  </si>
  <si>
    <t>피코크 제육볶음 양념소스</t>
    <phoneticPr fontId="1" type="noConversion"/>
  </si>
  <si>
    <t>풀무원 국산콩 청국장 찌개양념</t>
    <phoneticPr fontId="1" type="noConversion"/>
  </si>
  <si>
    <t>피코크 제대로 맛을 내는 안동식찜닭양념</t>
    <phoneticPr fontId="1" type="noConversion"/>
  </si>
  <si>
    <t>피코크 제대로 맛을 내는 돼지 불고기 양념</t>
    <phoneticPr fontId="1" type="noConversion"/>
  </si>
  <si>
    <t>피코크 제대로 맛을 내는 낙지볶음 양념 소스</t>
    <phoneticPr fontId="1" type="noConversion"/>
  </si>
  <si>
    <t>피코크 바비큐 디핑소스</t>
    <phoneticPr fontId="1" type="noConversion"/>
  </si>
  <si>
    <t>피코크 매운찜닭양념소스</t>
    <phoneticPr fontId="1" type="noConversion"/>
  </si>
  <si>
    <t>피코크 간편한 강된장 양념</t>
    <phoneticPr fontId="1" type="noConversion"/>
  </si>
  <si>
    <t>피코크 스위트 칠리 디핑 소스</t>
    <phoneticPr fontId="1" type="noConversion"/>
  </si>
  <si>
    <t>피코크 제대로 맛을 내는매운 돼지갈비찜 양념</t>
    <phoneticPr fontId="1" type="noConversion"/>
  </si>
  <si>
    <t>올반키친 정통 순두부찌개양념</t>
    <phoneticPr fontId="1" type="noConversion"/>
  </si>
  <si>
    <t>피코크 제대로 맛을 내는 해물탕 양념소스</t>
    <phoneticPr fontId="1" type="noConversion"/>
  </si>
  <si>
    <t>올반키친 구수한 된장찌개양념</t>
    <phoneticPr fontId="1" type="noConversion"/>
  </si>
  <si>
    <t>올반키친 쇠고기 강된장 양념</t>
    <phoneticPr fontId="1" type="noConversion"/>
  </si>
  <si>
    <t>풀무원 찬바지락냉이된장찌개양념</t>
    <phoneticPr fontId="1" type="noConversion"/>
  </si>
  <si>
    <t>피코크 해물 찜 양념소스</t>
    <phoneticPr fontId="1" type="noConversion"/>
  </si>
  <si>
    <t xml:space="preserve">cj백설 자연발효 파인애플 식초 </t>
    <phoneticPr fontId="1" type="noConversion"/>
  </si>
  <si>
    <t xml:space="preserve">cj백설 허브맛솔트 </t>
    <phoneticPr fontId="1" type="noConversion"/>
  </si>
  <si>
    <t>청정원 허브맛솔트 마늘양파</t>
    <phoneticPr fontId="1" type="noConversion"/>
  </si>
  <si>
    <t>에스비 골든 커리 소스믹스 엑스트라핫</t>
    <phoneticPr fontId="1" type="noConversion"/>
  </si>
  <si>
    <t>피코크 크러쉬드 레드페퍼</t>
    <phoneticPr fontId="1" type="noConversion"/>
  </si>
  <si>
    <t>온리프라이스 맛있는 한끼 강된장 덮밥소스</t>
    <phoneticPr fontId="1" type="noConversion"/>
  </si>
  <si>
    <t>온리프라이스 크림 스파게티소스</t>
    <phoneticPr fontId="1" type="noConversion"/>
  </si>
  <si>
    <t>온리프라이스 토마토 스파게티소스</t>
    <phoneticPr fontId="1" type="noConversion"/>
  </si>
  <si>
    <t>온리프라이스 스위트 칠리소스</t>
    <phoneticPr fontId="1" type="noConversion"/>
  </si>
  <si>
    <t>백설 파스타소스 치즈크림</t>
    <phoneticPr fontId="1" type="noConversion"/>
  </si>
  <si>
    <t>백설 파스타소스 갈릭크림</t>
    <phoneticPr fontId="1" type="noConversion"/>
  </si>
  <si>
    <t>롯데마트 해물탕용 소스</t>
    <phoneticPr fontId="1" type="noConversion"/>
  </si>
  <si>
    <t>cj 탕수소스</t>
    <phoneticPr fontId="1" type="noConversion"/>
  </si>
  <si>
    <t>롯데마트 낙지볶음 소스</t>
    <phoneticPr fontId="1" type="noConversion"/>
  </si>
  <si>
    <t xml:space="preserve">롯데마트 매운탕용소스 </t>
    <phoneticPr fontId="1" type="noConversion"/>
  </si>
  <si>
    <t>롯데마트 해파리냉채 소스</t>
    <phoneticPr fontId="1" type="noConversion"/>
  </si>
  <si>
    <t>롯데마트 고등어조림용소스</t>
    <phoneticPr fontId="1" type="noConversion"/>
  </si>
  <si>
    <t>롯데마트 연어 데리야끼소스</t>
    <phoneticPr fontId="1" type="noConversion"/>
  </si>
  <si>
    <t>롯데마트 연어 스테이크 레몬소스</t>
    <phoneticPr fontId="1" type="noConversion"/>
  </si>
  <si>
    <t>롯데마트 장어구이 소스(매운맛)</t>
    <phoneticPr fontId="1" type="noConversion"/>
  </si>
  <si>
    <t>백설 토마토 파스타소스</t>
    <phoneticPr fontId="1" type="noConversion"/>
  </si>
  <si>
    <t>삼양 크림불닭 파스타소스</t>
    <phoneticPr fontId="1" type="noConversion"/>
  </si>
  <si>
    <t>삼양 불닭 파스타소스</t>
    <phoneticPr fontId="1" type="noConversion"/>
  </si>
  <si>
    <t>온리프라이스 매콤 까르보나라소스</t>
    <phoneticPr fontId="1" type="noConversion"/>
  </si>
  <si>
    <t>청정원 까르보나라소스</t>
    <phoneticPr fontId="1" type="noConversion"/>
  </si>
  <si>
    <t>오뚜기 피자소스</t>
    <phoneticPr fontId="1" type="noConversion"/>
  </si>
  <si>
    <t>청정원 알리오올리오소스</t>
    <phoneticPr fontId="1" type="noConversion"/>
  </si>
  <si>
    <t>청정원 토마토스파게티소스</t>
    <phoneticPr fontId="1" type="noConversion"/>
  </si>
  <si>
    <t>청정원 알프레도 소스</t>
    <phoneticPr fontId="1" type="noConversion"/>
  </si>
  <si>
    <t>하치 명란크림소스</t>
    <phoneticPr fontId="1" type="noConversion"/>
  </si>
  <si>
    <t>고기엔 참소스</t>
    <phoneticPr fontId="1" type="noConversion"/>
  </si>
  <si>
    <t>풀무원 직화짜장소스</t>
    <phoneticPr fontId="1" type="noConversion"/>
  </si>
  <si>
    <t>청정원 로제파스타소스</t>
    <phoneticPr fontId="1" type="noConversion"/>
  </si>
  <si>
    <t>하오츠 마라소스</t>
    <phoneticPr fontId="1" type="noConversion"/>
  </si>
  <si>
    <t>하오츠 훠궈소스 백탕</t>
    <phoneticPr fontId="1" type="noConversion"/>
  </si>
  <si>
    <t>하오츠 마장소스</t>
    <phoneticPr fontId="1" type="noConversion"/>
  </si>
  <si>
    <t>오뚜기 낙지덮밥소스</t>
    <phoneticPr fontId="1" type="noConversion"/>
  </si>
  <si>
    <t>cj 미니 유자 샐러드소스</t>
    <phoneticPr fontId="1" type="noConversion"/>
  </si>
  <si>
    <t>cj 미니 파인애플소스</t>
    <phoneticPr fontId="1" type="noConversion"/>
  </si>
  <si>
    <t>롯데마트 파채소스</t>
    <phoneticPr fontId="1" type="noConversion"/>
  </si>
  <si>
    <t>롯데마트 연어용 화이트 소스</t>
    <phoneticPr fontId="1" type="noConversion"/>
  </si>
  <si>
    <t>오뚜기 골드마요네즈</t>
    <phoneticPr fontId="1" type="noConversion"/>
  </si>
  <si>
    <t>청정원 바지락 순두부찌개양념</t>
    <phoneticPr fontId="1" type="noConversion"/>
  </si>
  <si>
    <t>풀무원 소불고기 양념 파우치</t>
    <phoneticPr fontId="1" type="noConversion"/>
  </si>
  <si>
    <t>요리하다 닭볶음탕양념</t>
    <phoneticPr fontId="1" type="noConversion"/>
  </si>
  <si>
    <t>요리하다 냉이된장찌개양념</t>
    <phoneticPr fontId="1" type="noConversion"/>
  </si>
  <si>
    <t>초이스엘 맛있게 매운 국내산 고춧가루</t>
    <phoneticPr fontId="1" type="noConversion"/>
  </si>
  <si>
    <t>해표맛집 구수한 쇠고기 우렁된장찌개양념</t>
    <phoneticPr fontId="1" type="noConversion"/>
  </si>
  <si>
    <t>삼양 마라탕면</t>
    <phoneticPr fontId="1" type="noConversion"/>
  </si>
  <si>
    <t>농심 생생우동</t>
    <phoneticPr fontId="1" type="noConversion"/>
  </si>
  <si>
    <t>농심 쌀국수</t>
    <phoneticPr fontId="1" type="noConversion"/>
  </si>
  <si>
    <t>소문난 자른당면</t>
    <phoneticPr fontId="1" type="noConversion"/>
  </si>
  <si>
    <t>오뚜기 굴진짬뽕 용기</t>
    <phoneticPr fontId="1" type="noConversion"/>
  </si>
  <si>
    <t>청수 멸치칼국수</t>
    <phoneticPr fontId="1" type="noConversion"/>
  </si>
  <si>
    <t>오뚜기 리얼치즈라면</t>
    <phoneticPr fontId="1" type="noConversion"/>
  </si>
  <si>
    <t>오뚜기 맥앤치즈 스파게티</t>
    <phoneticPr fontId="1" type="noConversion"/>
  </si>
  <si>
    <t>오뚜기 부대찌개라면 용기</t>
    <phoneticPr fontId="1" type="noConversion"/>
  </si>
  <si>
    <t>농심 생생 야끼우동 화끈한맛</t>
    <phoneticPr fontId="1" type="noConversion"/>
  </si>
  <si>
    <t>풀무원 생가득 생냉면</t>
    <phoneticPr fontId="1" type="noConversion"/>
  </si>
  <si>
    <t>*나가타니엔 아지와이오차즈케 (김맛)</t>
    <phoneticPr fontId="1" type="noConversion"/>
  </si>
  <si>
    <t>*나가타니엔 아지와이오차즈케 (메실맛)</t>
    <phoneticPr fontId="1" type="noConversion"/>
  </si>
  <si>
    <t>*나가타니엔 아지와이오차즈케 (순무맛)</t>
    <phoneticPr fontId="1" type="noConversion"/>
  </si>
  <si>
    <t>*나가타니엔 아지와이오차즈케 (연어맛)</t>
    <phoneticPr fontId="1" type="noConversion"/>
  </si>
  <si>
    <t xml:space="preserve">*피코크 냉면가족세트 (비빔냉면) </t>
    <phoneticPr fontId="1" type="noConversion"/>
  </si>
  <si>
    <t>오뚜기 타바스코 페퍼소스</t>
    <phoneticPr fontId="1" type="noConversion"/>
  </si>
  <si>
    <t>온리프라이스 마카로니</t>
    <phoneticPr fontId="1" type="noConversion"/>
  </si>
  <si>
    <t>용수 중국 넓적당면</t>
    <phoneticPr fontId="1" type="noConversion"/>
  </si>
  <si>
    <t>농심 안성탕면 소컵</t>
    <phoneticPr fontId="1" type="noConversion"/>
  </si>
  <si>
    <t>팔도 비빔면 매운맛</t>
    <phoneticPr fontId="1" type="noConversion"/>
  </si>
  <si>
    <t>샘표 잔치국수 1인분</t>
    <phoneticPr fontId="1" type="noConversion"/>
  </si>
  <si>
    <t>요리하다 메밀소바 2인</t>
    <phoneticPr fontId="1" type="noConversion"/>
  </si>
  <si>
    <t>요리하다 정통 중화 짬뽕</t>
    <phoneticPr fontId="1" type="noConversion"/>
  </si>
  <si>
    <t>cj 비비고 고메 중화짜장</t>
    <phoneticPr fontId="1" type="noConversion"/>
  </si>
  <si>
    <t>다미원 동태전</t>
    <phoneticPr fontId="1" type="noConversion"/>
  </si>
  <si>
    <t>오젠 날치알골드</t>
    <phoneticPr fontId="1" type="noConversion"/>
  </si>
  <si>
    <t>다미원 갈릭허브새우</t>
    <phoneticPr fontId="1" type="noConversion"/>
  </si>
  <si>
    <t>썸씽스페셜 냉동 훈제연어</t>
    <phoneticPr fontId="1" type="noConversion"/>
  </si>
  <si>
    <t>오젠 훈제 연어 슬라이스</t>
    <phoneticPr fontId="1" type="noConversion"/>
  </si>
  <si>
    <t>5980 구운 오징어다리</t>
    <phoneticPr fontId="1" type="noConversion"/>
  </si>
  <si>
    <t>5980 땅콩버터구이오징어</t>
    <phoneticPr fontId="1" type="noConversion"/>
  </si>
  <si>
    <t>5980 허니버터오징어</t>
    <phoneticPr fontId="1" type="noConversion"/>
  </si>
  <si>
    <t>말랑말랑 버터구이 오징어</t>
    <phoneticPr fontId="1" type="noConversion"/>
  </si>
  <si>
    <t>오징어는 땅콩을 좋아해</t>
    <phoneticPr fontId="1" type="noConversion"/>
  </si>
  <si>
    <t>롱다리 85g</t>
    <phoneticPr fontId="1" type="noConversion"/>
  </si>
  <si>
    <t>슈퍼 롱 피쉬스낵 170g</t>
    <phoneticPr fontId="1" type="noConversion"/>
  </si>
  <si>
    <t>치즈오징어 65g</t>
    <phoneticPr fontId="1" type="noConversion"/>
  </si>
  <si>
    <t>동원 자연산골뱅이 300g</t>
    <phoneticPr fontId="1" type="noConversion"/>
  </si>
  <si>
    <t>동원 구운왕꼬막 280g</t>
    <phoneticPr fontId="1" type="noConversion"/>
  </si>
  <si>
    <t>동원 참치크래커 고소마요 128g</t>
    <phoneticPr fontId="1" type="noConversion"/>
  </si>
  <si>
    <t>동원 프리미엄 라이트 튜나 팩 170g</t>
    <phoneticPr fontId="1" type="noConversion"/>
  </si>
  <si>
    <t>동원 참치 라이트 튜나 팩 170g</t>
    <phoneticPr fontId="1" type="noConversion"/>
  </si>
  <si>
    <t>동원 참치와 크래커 매콤마요 123g</t>
    <phoneticPr fontId="1" type="noConversion"/>
  </si>
  <si>
    <t>동원 참치와 크래커 상큼마요 123g</t>
    <phoneticPr fontId="1" type="noConversion"/>
  </si>
  <si>
    <t>동원 소이갈릭참치 90g</t>
    <phoneticPr fontId="1" type="noConversion"/>
  </si>
  <si>
    <t>동원 핫치폴레 90g</t>
    <phoneticPr fontId="1" type="noConversion"/>
  </si>
  <si>
    <t>이마트몰 건한치 130g</t>
    <phoneticPr fontId="1" type="noConversion"/>
  </si>
  <si>
    <t>반찬단지 저염으로 발효되어 담백한 명란젓</t>
    <phoneticPr fontId="1" type="noConversion"/>
  </si>
  <si>
    <t>피코크 속이 꽉찬 명란젓</t>
    <phoneticPr fontId="1" type="noConversion"/>
  </si>
  <si>
    <t>유동 자연산 골뱅이</t>
    <phoneticPr fontId="1" type="noConversion"/>
  </si>
  <si>
    <t>동원 구운 골뱅이</t>
    <phoneticPr fontId="1" type="noConversion"/>
  </si>
  <si>
    <t>동원 꽁치 김치 조림</t>
    <phoneticPr fontId="1" type="noConversion"/>
  </si>
  <si>
    <t>동원 자연산 골뱅이탕 칼칼한국물</t>
    <phoneticPr fontId="1" type="noConversion"/>
  </si>
  <si>
    <t>동원 포차미니크랩</t>
    <phoneticPr fontId="1" type="noConversion"/>
  </si>
  <si>
    <t>동원 자연산 골뱅이탕 얼큰한국물</t>
    <phoneticPr fontId="1" type="noConversion"/>
  </si>
  <si>
    <t>프레스코 훈제굴</t>
    <phoneticPr fontId="1" type="noConversion"/>
  </si>
  <si>
    <t>사조 담백한 살코기 안심따개</t>
    <phoneticPr fontId="1" type="noConversion"/>
  </si>
  <si>
    <t>사조 바비큐 참치 안심따개</t>
    <phoneticPr fontId="1" type="noConversion"/>
  </si>
  <si>
    <t xml:space="preserve">사조 찌개참치 </t>
    <phoneticPr fontId="1" type="noConversion"/>
  </si>
  <si>
    <t>동원 참치 국 미역국용</t>
    <phoneticPr fontId="1" type="noConversion"/>
  </si>
  <si>
    <t>동원 참치 쿡 볶음밥용</t>
    <phoneticPr fontId="1" type="noConversion"/>
  </si>
  <si>
    <t>동원참치 쿡 짜글이용</t>
    <phoneticPr fontId="1" type="noConversion"/>
  </si>
  <si>
    <t>동원 참치 쿡 김치찌개용</t>
    <phoneticPr fontId="1" type="noConversion"/>
  </si>
  <si>
    <t>동원 더참치 togo 레몬페퍼</t>
    <phoneticPr fontId="1" type="noConversion"/>
  </si>
  <si>
    <t>동원 더참치 togo 키즈</t>
    <phoneticPr fontId="1" type="noConversion"/>
  </si>
  <si>
    <t>동원 미니언즈 악동참치</t>
    <phoneticPr fontId="1" type="noConversion"/>
  </si>
  <si>
    <t>이마트몰 알탕모둠</t>
    <phoneticPr fontId="1" type="noConversion"/>
  </si>
  <si>
    <t>이마트몰 양념민물장어</t>
    <phoneticPr fontId="1" type="noConversion"/>
  </si>
  <si>
    <t>이마트몰 해물믹스</t>
    <phoneticPr fontId="1" type="noConversion"/>
  </si>
  <si>
    <t>이마트몰 해삼전복슬라이스</t>
    <phoneticPr fontId="1" type="noConversion"/>
  </si>
  <si>
    <t>퇴근후&amp; 꼬들꼬들불닭발</t>
    <phoneticPr fontId="1" type="noConversion"/>
  </si>
  <si>
    <t>퇴근후&amp; 오도덕불껍데기</t>
    <phoneticPr fontId="1" type="noConversion"/>
  </si>
  <si>
    <t>퇴근후&amp; 꼬들꼬들오리목살</t>
    <phoneticPr fontId="1" type="noConversion"/>
  </si>
  <si>
    <t>안주당 냉동소힘줄찜</t>
    <phoneticPr fontId="1" type="noConversion"/>
  </si>
  <si>
    <t>안주당 냉동닭근위</t>
    <phoneticPr fontId="1" type="noConversion"/>
  </si>
  <si>
    <t>안주당 냉동무뼈닭발</t>
    <phoneticPr fontId="1" type="noConversion"/>
  </si>
  <si>
    <t>도드람 참숯에 구운 직화곱창</t>
    <phoneticPr fontId="1" type="noConversion"/>
  </si>
  <si>
    <t>어메이징 훈제목심</t>
    <phoneticPr fontId="1" type="noConversion"/>
  </si>
  <si>
    <t>하림 뼈없는닭발</t>
    <phoneticPr fontId="1" type="noConversion"/>
  </si>
  <si>
    <t>하림 닭근위소금구위용</t>
    <phoneticPr fontId="1" type="noConversion"/>
  </si>
  <si>
    <t>하림 춘천식 닭갈비 매운맛</t>
    <phoneticPr fontId="1" type="noConversion"/>
  </si>
  <si>
    <t>피코크 맥시칸 윙봉</t>
    <phoneticPr fontId="1" type="noConversion"/>
  </si>
  <si>
    <t>피코크 로스트순살치킨</t>
    <phoneticPr fontId="1" type="noConversion"/>
  </si>
  <si>
    <t>피코크 치킨가라아게</t>
    <phoneticPr fontId="1" type="noConversion"/>
  </si>
  <si>
    <t>청정원 안주야 벌집껍데기</t>
    <phoneticPr fontId="1" type="noConversion"/>
  </si>
  <si>
    <t>오뚜기 오감포차 직화닭발</t>
    <phoneticPr fontId="1" type="noConversion"/>
  </si>
  <si>
    <t>피코크 매콤한 치킨스트립</t>
    <phoneticPr fontId="1" type="noConversion"/>
  </si>
  <si>
    <t>피코크 피콕포차 매콤 돼지껍데기</t>
    <phoneticPr fontId="1" type="noConversion"/>
  </si>
  <si>
    <t>오뚜기 낭만포차 닭근위볶음</t>
    <phoneticPr fontId="1" type="noConversion"/>
  </si>
  <si>
    <t>하림 간장닭강정</t>
    <phoneticPr fontId="1" type="noConversion"/>
  </si>
  <si>
    <t>피코크 후라이드 순살치킨</t>
    <phoneticPr fontId="1" type="noConversion"/>
  </si>
  <si>
    <t>cj 고메순살 크리스피</t>
    <phoneticPr fontId="1" type="noConversion"/>
  </si>
  <si>
    <t>노브랜드 치즈 지킨가쓰</t>
    <phoneticPr fontId="1" type="noConversion"/>
  </si>
  <si>
    <t>마니커 바사삭 치킨 한마리</t>
    <phoneticPr fontId="1" type="noConversion"/>
  </si>
  <si>
    <t>피코크 달콤 닭강정</t>
    <phoneticPr fontId="1" type="noConversion"/>
  </si>
  <si>
    <t>샘표 질러 까먹자 아몬드 콕콕</t>
    <phoneticPr fontId="1" type="noConversion"/>
  </si>
  <si>
    <t>샘표 질러 갈릭 바비큐 육포</t>
    <phoneticPr fontId="1" type="noConversion"/>
  </si>
  <si>
    <t>수작 우육포 순한맛</t>
    <phoneticPr fontId="1" type="noConversion"/>
  </si>
  <si>
    <t>목우촌 닭가슴살 석쇠구이 바비큐</t>
    <phoneticPr fontId="1" type="noConversion"/>
  </si>
  <si>
    <t xml:space="preserve">이마트몰 바삭한 오징어 </t>
    <phoneticPr fontId="1" type="noConversion"/>
  </si>
  <si>
    <t>동원 상상육포</t>
    <phoneticPr fontId="1" type="noConversion"/>
  </si>
  <si>
    <t>원프리미엄 육포</t>
    <phoneticPr fontId="1" type="noConversion"/>
  </si>
  <si>
    <t>질러 부드러운 육포</t>
    <phoneticPr fontId="1" type="noConversion"/>
  </si>
  <si>
    <t>잭링크스 베버드 바베큐 육포</t>
    <phoneticPr fontId="1" type="noConversion"/>
  </si>
  <si>
    <t>목우촌 혼신 소시지는 잘말려</t>
    <phoneticPr fontId="1" type="noConversion"/>
  </si>
  <si>
    <t>롯데 빅팜 불닭</t>
    <phoneticPr fontId="1" type="noConversion"/>
  </si>
  <si>
    <t>노브랜드 닭가슴살 슬라이스햄</t>
    <phoneticPr fontId="1" type="noConversion"/>
  </si>
  <si>
    <t>이마트 제대로 만든 치킨 브레스트 슬림</t>
    <phoneticPr fontId="1" type="noConversion"/>
  </si>
  <si>
    <t xml:space="preserve">롯데 에센스브런치 비엔나 리얼치즈 </t>
    <phoneticPr fontId="1" type="noConversion"/>
  </si>
  <si>
    <t>롯데 에센뽀득 비엔나 오리지널</t>
    <phoneticPr fontId="1" type="noConversion"/>
  </si>
  <si>
    <t>롯데 라퀴진 볼함박 오리지널</t>
    <phoneticPr fontId="1" type="noConversion"/>
  </si>
  <si>
    <t>롯데햄 의성 마늘햄 슬라이스</t>
    <phoneticPr fontId="1" type="noConversion"/>
  </si>
  <si>
    <t>피코크 스모크 슬라이스햄</t>
    <phoneticPr fontId="1" type="noConversion"/>
  </si>
  <si>
    <t>피코크 샌드위치 햄</t>
    <phoneticPr fontId="1" type="noConversion"/>
  </si>
  <si>
    <t>cj 햄스빌 베이컨</t>
    <phoneticPr fontId="1" type="noConversion"/>
  </si>
  <si>
    <t>피코크 맥시칸 윙</t>
    <phoneticPr fontId="1" type="noConversion"/>
  </si>
  <si>
    <t>존쿡 델리미트 목살베이컨</t>
    <phoneticPr fontId="1" type="noConversion"/>
  </si>
  <si>
    <t>노브랜드 빅그릴비엔나</t>
    <phoneticPr fontId="1" type="noConversion"/>
  </si>
  <si>
    <t>롯데 의성마늘프랑크</t>
    <phoneticPr fontId="1" type="noConversion"/>
  </si>
  <si>
    <t>피코크 잔슨빌 할라피뇨 소시지 위드 치즈</t>
    <phoneticPr fontId="1" type="noConversion"/>
  </si>
  <si>
    <t>화미 돌돌이 납작당면</t>
    <phoneticPr fontId="1" type="noConversion"/>
  </si>
  <si>
    <t>오뚜기 렌지에 돌려먹는 꽁치구이</t>
    <phoneticPr fontId="1" type="noConversion"/>
  </si>
  <si>
    <t>cj 안동식 찜닭양념</t>
    <phoneticPr fontId="1" type="noConversion"/>
  </si>
  <si>
    <t>1-54</t>
    <phoneticPr fontId="1" type="noConversion"/>
  </si>
  <si>
    <t>1-55</t>
    <phoneticPr fontId="1" type="noConversion"/>
  </si>
  <si>
    <t>1-56</t>
  </si>
  <si>
    <t>1-57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</si>
  <si>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</si>
  <si>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</si>
  <si>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</si>
  <si>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</si>
  <si>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</si>
  <si>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</si>
  <si>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</si>
  <si>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</si>
  <si>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</si>
  <si>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</si>
  <si>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</si>
  <si>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</si>
  <si>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</si>
  <si>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</si>
  <si>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</si>
  <si>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</si>
  <si>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</si>
  <si>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</si>
  <si>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</si>
  <si>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</si>
  <si>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</si>
  <si>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1-80</t>
  </si>
  <si>
    <t>1-81</t>
  </si>
  <si>
    <t>1-83</t>
  </si>
  <si>
    <t>1-84</t>
  </si>
  <si>
    <t>1-85</t>
  </si>
  <si>
    <t>1-86</t>
  </si>
  <si>
    <t>1-87</t>
  </si>
  <si>
    <t>1-88</t>
  </si>
  <si>
    <t>1-89</t>
  </si>
  <si>
    <t>1-90</t>
  </si>
  <si>
    <t>1-91</t>
  </si>
  <si>
    <t>1-92</t>
  </si>
  <si>
    <t>1-93</t>
  </si>
  <si>
    <t>1-94</t>
  </si>
  <si>
    <t>1-95</t>
  </si>
  <si>
    <t>1-96</t>
  </si>
  <si>
    <t>1-97</t>
  </si>
  <si>
    <t>1-98</t>
  </si>
  <si>
    <t>1-99</t>
  </si>
  <si>
    <t>1-100</t>
  </si>
  <si>
    <t>1-102</t>
  </si>
  <si>
    <t>1-103</t>
  </si>
  <si>
    <t>1-104</t>
  </si>
  <si>
    <t>1-105</t>
  </si>
  <si>
    <t>1-106</t>
  </si>
  <si>
    <t>1-107</t>
  </si>
  <si>
    <t>1-108</t>
  </si>
  <si>
    <t>1-109</t>
  </si>
  <si>
    <t>1-110</t>
  </si>
  <si>
    <t>1-111</t>
  </si>
  <si>
    <t>1-112</t>
  </si>
  <si>
    <t>1-113</t>
  </si>
  <si>
    <t>1-114</t>
  </si>
  <si>
    <t>1-115</t>
  </si>
  <si>
    <t>1-116</t>
  </si>
  <si>
    <t>1-117</t>
  </si>
  <si>
    <t>1-118</t>
  </si>
  <si>
    <t>1-119</t>
  </si>
  <si>
    <t>1-120</t>
  </si>
  <si>
    <t>1-121</t>
  </si>
  <si>
    <t>1-122</t>
  </si>
  <si>
    <t>1-123</t>
  </si>
  <si>
    <t>1-125</t>
  </si>
  <si>
    <t>1-126</t>
  </si>
  <si>
    <t>1-127</t>
  </si>
  <si>
    <t>1-128</t>
  </si>
  <si>
    <t>1-129</t>
  </si>
  <si>
    <t>1-130</t>
  </si>
  <si>
    <t>1-131</t>
  </si>
  <si>
    <t>1-132</t>
  </si>
  <si>
    <t>1-133</t>
  </si>
  <si>
    <t>1-134</t>
  </si>
  <si>
    <t>1-135</t>
  </si>
  <si>
    <t>1-136</t>
  </si>
  <si>
    <t>1-137</t>
  </si>
  <si>
    <t>1-138</t>
  </si>
  <si>
    <t>1-139</t>
  </si>
  <si>
    <t>1-140</t>
  </si>
  <si>
    <t>1-141</t>
  </si>
  <si>
    <t>1-142</t>
  </si>
  <si>
    <t>1-143</t>
  </si>
  <si>
    <t>1-144</t>
  </si>
  <si>
    <t>1-145</t>
  </si>
  <si>
    <t>1-146</t>
  </si>
  <si>
    <t>1-147</t>
  </si>
  <si>
    <t>1-148</t>
  </si>
  <si>
    <t>1-149</t>
  </si>
  <si>
    <t>1-150</t>
  </si>
  <si>
    <t>1-151</t>
  </si>
  <si>
    <t>1-153</t>
  </si>
  <si>
    <t>1-154</t>
  </si>
  <si>
    <t>1-155</t>
  </si>
  <si>
    <t>1-156</t>
  </si>
  <si>
    <t>1-157</t>
  </si>
  <si>
    <t>9-39</t>
    <phoneticPr fontId="1" type="noConversion"/>
  </si>
  <si>
    <t>9-40</t>
    <phoneticPr fontId="1" type="noConversion"/>
  </si>
  <si>
    <t>9-41</t>
  </si>
  <si>
    <t>9-42</t>
  </si>
  <si>
    <t>9-43</t>
  </si>
  <si>
    <t>9-44</t>
  </si>
  <si>
    <t>9-45</t>
  </si>
  <si>
    <t>9-46</t>
  </si>
  <si>
    <t>9-47</t>
  </si>
  <si>
    <t>9-48</t>
  </si>
  <si>
    <t>9-49</t>
  </si>
  <si>
    <t>9-50</t>
  </si>
  <si>
    <t>9-51</t>
  </si>
  <si>
    <t>9-52</t>
  </si>
  <si>
    <t>9-53</t>
  </si>
  <si>
    <t>9-54</t>
  </si>
  <si>
    <t>9-55</t>
  </si>
  <si>
    <t>9-56</t>
  </si>
  <si>
    <t>9-57</t>
  </si>
  <si>
    <t>9-58</t>
  </si>
  <si>
    <t>9-59</t>
  </si>
  <si>
    <t>9-60</t>
  </si>
  <si>
    <t>9-61</t>
  </si>
  <si>
    <t>9-62</t>
  </si>
  <si>
    <t>9-63</t>
  </si>
  <si>
    <t>9-64</t>
  </si>
  <si>
    <t>9-65</t>
  </si>
  <si>
    <t>9-67</t>
  </si>
  <si>
    <t>9-68</t>
  </si>
  <si>
    <t>9-69</t>
  </si>
  <si>
    <t>9-70</t>
  </si>
  <si>
    <t>9-71</t>
  </si>
  <si>
    <t>9-72</t>
  </si>
  <si>
    <t>9-73</t>
  </si>
  <si>
    <t>9-74</t>
  </si>
  <si>
    <t>9-75</t>
  </si>
  <si>
    <t>9-76</t>
  </si>
  <si>
    <t>9-77</t>
  </si>
  <si>
    <t>9-78</t>
  </si>
  <si>
    <t>9-79</t>
  </si>
  <si>
    <t>9-80</t>
  </si>
  <si>
    <t>9-81</t>
  </si>
  <si>
    <t>9-82</t>
  </si>
  <si>
    <t>9-83</t>
  </si>
  <si>
    <t>9-84</t>
  </si>
  <si>
    <t>9-85</t>
  </si>
  <si>
    <t>9-86</t>
  </si>
  <si>
    <t>9-87</t>
  </si>
  <si>
    <t>2-30</t>
    <phoneticPr fontId="1" type="noConversion"/>
  </si>
  <si>
    <t>2-31</t>
    <phoneticPr fontId="1" type="noConversion"/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</si>
  <si>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</si>
  <si>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</si>
  <si>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</si>
  <si>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</si>
  <si>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</si>
  <si>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</si>
  <si>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</si>
  <si>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</si>
  <si>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</si>
  <si>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</si>
  <si>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</si>
  <si>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</si>
  <si>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</si>
  <si>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</si>
  <si>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</si>
  <si>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</si>
  <si>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</si>
  <si>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</si>
  <si>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</si>
  <si>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</si>
  <si>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</si>
  <si>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</si>
  <si>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</si>
  <si>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</si>
  <si>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</si>
  <si>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</si>
  <si>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</si>
  <si>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</si>
  <si>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</si>
  <si>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</si>
  <si>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</si>
  <si>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</si>
  <si>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</si>
  <si>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</si>
  <si>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</si>
  <si>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</si>
  <si>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</si>
  <si>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</si>
  <si>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</si>
  <si>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</si>
  <si>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</si>
  <si>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</si>
  <si>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</si>
  <si>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</si>
  <si>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</si>
  <si>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</si>
  <si>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</si>
  <si>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</si>
  <si>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</si>
  <si>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</si>
  <si>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</si>
  <si>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</si>
  <si>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</si>
  <si>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</si>
  <si>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2-87</t>
  </si>
  <si>
    <t>2-88</t>
  </si>
  <si>
    <t>2-89</t>
  </si>
  <si>
    <t>2-90</t>
  </si>
  <si>
    <t>2-92</t>
  </si>
  <si>
    <t>2-93</t>
  </si>
  <si>
    <t>2-94</t>
  </si>
  <si>
    <t>2-95</t>
  </si>
  <si>
    <t>2-96</t>
  </si>
  <si>
    <t>2-97</t>
  </si>
  <si>
    <t>2-98</t>
  </si>
  <si>
    <t>2-99</t>
  </si>
  <si>
    <t>2-100</t>
  </si>
  <si>
    <t>2-101</t>
  </si>
  <si>
    <t>2-102</t>
  </si>
  <si>
    <t>2-103</t>
  </si>
  <si>
    <t>2-104</t>
  </si>
  <si>
    <t>2-105</t>
  </si>
  <si>
    <t>2-106</t>
  </si>
  <si>
    <t>2-107</t>
  </si>
  <si>
    <t>2-108</t>
  </si>
  <si>
    <t>2-109</t>
  </si>
  <si>
    <t>2-110</t>
  </si>
  <si>
    <t>2-111</t>
  </si>
  <si>
    <t>2-112</t>
  </si>
  <si>
    <t>2-113</t>
  </si>
  <si>
    <t>2-114</t>
  </si>
  <si>
    <t>2-115</t>
  </si>
  <si>
    <t>2-116</t>
  </si>
  <si>
    <t>2-117</t>
  </si>
  <si>
    <t>2-118</t>
  </si>
  <si>
    <t>2-119</t>
  </si>
  <si>
    <t>2-120</t>
  </si>
  <si>
    <t>2-121</t>
  </si>
  <si>
    <t>2-122</t>
  </si>
  <si>
    <t>2-123</t>
  </si>
  <si>
    <t>2-124</t>
  </si>
  <si>
    <t>2-125</t>
  </si>
  <si>
    <t>2-126</t>
  </si>
  <si>
    <t>2-127</t>
  </si>
  <si>
    <t>2-128</t>
  </si>
  <si>
    <t>2-129</t>
  </si>
  <si>
    <t>2-130</t>
  </si>
  <si>
    <t>2-131</t>
  </si>
  <si>
    <t>7-46</t>
    <phoneticPr fontId="1" type="noConversion"/>
  </si>
  <si>
    <t>7-48</t>
    <phoneticPr fontId="1" type="noConversion"/>
  </si>
  <si>
    <t>7-47</t>
    <phoneticPr fontId="1" type="noConversion"/>
  </si>
  <si>
    <t>7-49</t>
  </si>
  <si>
    <t>7-50</t>
  </si>
  <si>
    <t>7-51</t>
  </si>
  <si>
    <t>7-52</t>
  </si>
  <si>
    <t>7-53</t>
  </si>
  <si>
    <t>7-54</t>
  </si>
  <si>
    <t>7-55</t>
  </si>
  <si>
    <t>7-56</t>
  </si>
  <si>
    <t>7-57</t>
  </si>
  <si>
    <t>7-58</t>
  </si>
  <si>
    <t>7-59</t>
  </si>
  <si>
    <t>7-60</t>
  </si>
  <si>
    <t>7-61</t>
  </si>
  <si>
    <t>7-62</t>
  </si>
  <si>
    <t>7-63</t>
  </si>
  <si>
    <t>7-64</t>
  </si>
  <si>
    <t>7-65</t>
  </si>
  <si>
    <t>7-66</t>
  </si>
  <si>
    <t>7-67</t>
  </si>
  <si>
    <t>7-68</t>
  </si>
  <si>
    <t>7-69</t>
  </si>
  <si>
    <t>7-70</t>
  </si>
  <si>
    <t>7-71</t>
  </si>
  <si>
    <t>7-72</t>
  </si>
  <si>
    <t>7-73</t>
  </si>
  <si>
    <t>7-74</t>
  </si>
  <si>
    <t>7-75</t>
  </si>
  <si>
    <t>7-76</t>
  </si>
  <si>
    <t>7-77</t>
  </si>
  <si>
    <t>7-78</t>
  </si>
  <si>
    <t>7-79</t>
  </si>
  <si>
    <t>7-80</t>
  </si>
  <si>
    <t>7-81</t>
  </si>
  <si>
    <t>7-82</t>
  </si>
  <si>
    <t>7-84</t>
  </si>
  <si>
    <t>7-85</t>
  </si>
  <si>
    <t>7-86</t>
  </si>
  <si>
    <t>7-87</t>
  </si>
  <si>
    <t>7-88</t>
  </si>
  <si>
    <t>7-89</t>
  </si>
  <si>
    <t>7-90</t>
  </si>
  <si>
    <t>7-91</t>
  </si>
  <si>
    <t>7-92</t>
  </si>
  <si>
    <t>7-93</t>
  </si>
  <si>
    <t>7-94</t>
  </si>
  <si>
    <t>7-95</t>
  </si>
  <si>
    <t>7-96</t>
  </si>
  <si>
    <t xml:space="preserve">1-158 </t>
    <phoneticPr fontId="1" type="noConversion"/>
  </si>
  <si>
    <t>백설 치즈크림파스타소스</t>
    <phoneticPr fontId="1" type="noConversion"/>
  </si>
  <si>
    <t>1-159</t>
    <phoneticPr fontId="1" type="noConversion"/>
  </si>
  <si>
    <t xml:space="preserve">1-160 </t>
    <phoneticPr fontId="1" type="noConversion"/>
  </si>
  <si>
    <t>cj 로제파스타소스</t>
    <phoneticPr fontId="1" type="noConversion"/>
  </si>
  <si>
    <t>1-161</t>
    <phoneticPr fontId="1" type="noConversion"/>
  </si>
  <si>
    <t>피코크 소갈비찜소스</t>
    <phoneticPr fontId="1" type="noConversion"/>
  </si>
  <si>
    <t>7-98</t>
    <phoneticPr fontId="1" type="noConversion"/>
  </si>
  <si>
    <t>피코크 매콤닭강정</t>
    <phoneticPr fontId="1" type="noConversion"/>
  </si>
  <si>
    <t>9-89</t>
    <phoneticPr fontId="1" type="noConversion"/>
  </si>
  <si>
    <t>땅콩오징어</t>
    <phoneticPr fontId="1" type="noConversion"/>
  </si>
  <si>
    <t>오징어실채</t>
    <phoneticPr fontId="1" type="noConversion"/>
  </si>
  <si>
    <t>9-90</t>
    <phoneticPr fontId="1" type="noConversion"/>
  </si>
  <si>
    <t>오뚜기 함흥비빔면</t>
    <phoneticPr fontId="1" type="noConversion"/>
  </si>
  <si>
    <t>2-132</t>
  </si>
  <si>
    <t>2-133</t>
  </si>
  <si>
    <t>2-134</t>
  </si>
  <si>
    <t>2-135</t>
  </si>
  <si>
    <t>오뚜기 머스타드 소스</t>
  </si>
  <si>
    <t>1-169</t>
  </si>
  <si>
    <t>짜먹는 명란마요</t>
  </si>
  <si>
    <t>1-168</t>
  </si>
  <si>
    <t>청정원 닭볶음탕 양념</t>
  </si>
  <si>
    <t>1-167</t>
  </si>
  <si>
    <t>오뚜기 스테이크소스</t>
  </si>
  <si>
    <t>1-165</t>
  </si>
  <si>
    <t>절임장아찌용</t>
  </si>
  <si>
    <t>1-164</t>
  </si>
  <si>
    <t>청정원 매운 갈비 양념</t>
  </si>
  <si>
    <t>1-163</t>
    <phoneticPr fontId="1" type="noConversion"/>
  </si>
  <si>
    <t>청정원 돈까스소스</t>
    <phoneticPr fontId="1" type="noConversion"/>
  </si>
  <si>
    <t>1-162</t>
    <phoneticPr fontId="1" type="noConversion"/>
  </si>
  <si>
    <t xml:space="preserve"> 3-20</t>
    <phoneticPr fontId="1" type="noConversion"/>
  </si>
  <si>
    <t>풍림 메추리알 장조림</t>
    <phoneticPr fontId="1" type="noConversion"/>
  </si>
  <si>
    <t xml:space="preserve"> 3-21</t>
  </si>
  <si>
    <t>풍림 반숙계란장</t>
    <phoneticPr fontId="1" type="noConversion"/>
  </si>
  <si>
    <t xml:space="preserve"> 3-22</t>
  </si>
  <si>
    <t xml:space="preserve"> 3-23</t>
  </si>
  <si>
    <t xml:space="preserve"> 3-24</t>
  </si>
  <si>
    <t>누리웰 바로먹는 메츄리아</t>
    <phoneticPr fontId="1" type="noConversion"/>
  </si>
  <si>
    <t xml:space="preserve"> 3-25</t>
  </si>
  <si>
    <t xml:space="preserve"> 3-26</t>
  </si>
  <si>
    <t xml:space="preserve"> 3-27</t>
  </si>
  <si>
    <t>풀무원 목초를 먹여 건강하게 낳은 메추리알</t>
    <phoneticPr fontId="1" type="noConversion"/>
  </si>
  <si>
    <t xml:space="preserve"> 3-28</t>
  </si>
  <si>
    <t xml:space="preserve"> 3-29</t>
  </si>
  <si>
    <t xml:space="preserve"> 3-30</t>
  </si>
  <si>
    <t xml:space="preserve"> 3-31</t>
  </si>
  <si>
    <t xml:space="preserve"> 3-32</t>
  </si>
  <si>
    <t xml:space="preserve"> 3-35</t>
  </si>
  <si>
    <t xml:space="preserve"> 3-36</t>
  </si>
  <si>
    <t>피코크 계란말이</t>
    <phoneticPr fontId="1" type="noConversion"/>
  </si>
  <si>
    <t xml:space="preserve"> 3-37</t>
  </si>
  <si>
    <t>풍림 밥도둑 반숙계란</t>
    <phoneticPr fontId="1" type="noConversion"/>
  </si>
  <si>
    <t xml:space="preserve"> 3-38</t>
  </si>
  <si>
    <t xml:space="preserve"> 3-39</t>
  </si>
  <si>
    <t>소고기 메추리알 장조림</t>
    <phoneticPr fontId="1" type="noConversion"/>
  </si>
  <si>
    <t xml:space="preserve"> 3-40</t>
  </si>
  <si>
    <t xml:space="preserve"> 3-41</t>
  </si>
  <si>
    <t>흥생명가 훈제란</t>
    <phoneticPr fontId="1" type="noConversion"/>
  </si>
  <si>
    <t>누리웰 바로먹는 깐계란</t>
    <phoneticPr fontId="1" type="noConversion"/>
  </si>
  <si>
    <t>세양 정직한 구운란</t>
    <phoneticPr fontId="1" type="noConversion"/>
  </si>
  <si>
    <t>세양 훈제맛 계란</t>
    <phoneticPr fontId="1" type="noConversion"/>
  </si>
  <si>
    <t>깐메추리알</t>
    <phoneticPr fontId="1" type="noConversion"/>
  </si>
  <si>
    <t>세양 1등급 계란으로 만든 구운란</t>
    <phoneticPr fontId="1" type="noConversion"/>
  </si>
  <si>
    <t>자연애찬 맛있는 메추리알 장조림</t>
    <phoneticPr fontId="1" type="noConversion"/>
  </si>
  <si>
    <t>피코크 계란 장조림</t>
    <phoneticPr fontId="1" type="noConversion"/>
  </si>
  <si>
    <t>피코크 계란찜</t>
    <phoneticPr fontId="1" type="noConversion"/>
  </si>
  <si>
    <t>풍림 깐메추리알</t>
    <phoneticPr fontId="1" type="noConversion"/>
  </si>
  <si>
    <t>흥생명가 맥반석 구운란</t>
    <phoneticPr fontId="1" type="noConversion"/>
  </si>
  <si>
    <t xml:space="preserve"> 4-30</t>
    <phoneticPr fontId="1" type="noConversion"/>
  </si>
  <si>
    <t>이마트 코코넛 오일 퓨어</t>
    <phoneticPr fontId="1" type="noConversion"/>
  </si>
  <si>
    <t xml:space="preserve"> 4-31</t>
  </si>
  <si>
    <t>폰타나 프렌치 포도씨유</t>
    <phoneticPr fontId="1" type="noConversion"/>
  </si>
  <si>
    <t xml:space="preserve"> 4-32</t>
  </si>
  <si>
    <t>폰타나 엑스트라버진 올리브유 오히블랑카</t>
    <phoneticPr fontId="1" type="noConversion"/>
  </si>
  <si>
    <t xml:space="preserve"> 4-33</t>
  </si>
  <si>
    <t>폰타나 엑스트라버진 올리브유 아르베끼나</t>
    <phoneticPr fontId="1" type="noConversion"/>
  </si>
  <si>
    <t xml:space="preserve"> 4-34</t>
  </si>
  <si>
    <t>해표 카놀라유</t>
    <phoneticPr fontId="1" type="noConversion"/>
  </si>
  <si>
    <t xml:space="preserve"> 4-35</t>
  </si>
  <si>
    <t>백설 카놀라유</t>
    <phoneticPr fontId="1" type="noConversion"/>
  </si>
  <si>
    <t xml:space="preserve"> 4-36</t>
  </si>
  <si>
    <t>백설 라만차 포도씨유</t>
    <phoneticPr fontId="1" type="noConversion"/>
  </si>
  <si>
    <t xml:space="preserve"> 4-37</t>
  </si>
  <si>
    <t>백설 버터오일</t>
    <phoneticPr fontId="1" type="noConversion"/>
  </si>
  <si>
    <t xml:space="preserve"> 4-38</t>
  </si>
  <si>
    <t>이마트 대두 100% 콩기름</t>
    <phoneticPr fontId="1" type="noConversion"/>
  </si>
  <si>
    <t xml:space="preserve"> 4-39</t>
  </si>
  <si>
    <t>백설 진한 참기름</t>
    <phoneticPr fontId="1" type="noConversion"/>
  </si>
  <si>
    <t xml:space="preserve"> 4-40</t>
  </si>
  <si>
    <t>백설 100% 통들깨 들기름</t>
    <phoneticPr fontId="1" type="noConversion"/>
  </si>
  <si>
    <t xml:space="preserve"> 4-41</t>
  </si>
  <si>
    <t>해표 프리미엄 카놀라 오일</t>
    <phoneticPr fontId="1" type="noConversion"/>
  </si>
  <si>
    <t xml:space="preserve"> 4-42</t>
  </si>
  <si>
    <t>오뚜기 옛날 고추맛 기름</t>
    <phoneticPr fontId="1" type="noConversion"/>
  </si>
  <si>
    <t xml:space="preserve"> 4-43</t>
  </si>
  <si>
    <t>해표 골드 고추맛 기름</t>
    <phoneticPr fontId="1" type="noConversion"/>
  </si>
  <si>
    <t xml:space="preserve"> 4-44</t>
  </si>
  <si>
    <t>바쏘 해바라기씨유</t>
    <phoneticPr fontId="1" type="noConversion"/>
  </si>
  <si>
    <t xml:space="preserve"> 4-45</t>
  </si>
  <si>
    <t>오뚜기 콩기름</t>
    <phoneticPr fontId="1" type="noConversion"/>
  </si>
  <si>
    <t xml:space="preserve"> 4-47</t>
  </si>
  <si>
    <t>오뚜기 고소한 참기름</t>
    <phoneticPr fontId="1" type="noConversion"/>
  </si>
  <si>
    <t xml:space="preserve"> 4-48</t>
  </si>
  <si>
    <t>온리프라이스 소이빈오일 식용유</t>
    <phoneticPr fontId="1" type="noConversion"/>
  </si>
  <si>
    <t xml:space="preserve"> 4-49</t>
  </si>
  <si>
    <t>바쏘 포도씨유 스프레이</t>
    <phoneticPr fontId="1" type="noConversion"/>
  </si>
  <si>
    <t xml:space="preserve"> 4-50</t>
  </si>
  <si>
    <t>코스타도로 포도씨유</t>
    <phoneticPr fontId="1" type="noConversion"/>
  </si>
  <si>
    <t xml:space="preserve"> 4-51</t>
  </si>
  <si>
    <t>이금기 화조유</t>
    <phoneticPr fontId="1" type="noConversion"/>
  </si>
  <si>
    <t xml:space="preserve"> 4-52</t>
  </si>
  <si>
    <t>온리프라이스 참기름</t>
    <phoneticPr fontId="1" type="noConversion"/>
  </si>
  <si>
    <t xml:space="preserve"> 4-53</t>
  </si>
  <si>
    <t>온리프라이스 해바라기유</t>
    <phoneticPr fontId="1" type="noConversion"/>
  </si>
  <si>
    <t xml:space="preserve"> 4-54</t>
  </si>
  <si>
    <t>농심 코코라이프 코코넛</t>
    <phoneticPr fontId="1" type="noConversion"/>
  </si>
  <si>
    <t xml:space="preserve"> 4-55</t>
  </si>
  <si>
    <t>동원 카놀라유</t>
    <phoneticPr fontId="1" type="noConversion"/>
  </si>
  <si>
    <t xml:space="preserve"> 4-56</t>
  </si>
  <si>
    <t>온리프라이스 포도씨유</t>
    <phoneticPr fontId="1" type="noConversion"/>
  </si>
  <si>
    <t xml:space="preserve"> 4-57</t>
  </si>
  <si>
    <t>동원 포도씨유</t>
    <phoneticPr fontId="1" type="noConversion"/>
  </si>
  <si>
    <t xml:space="preserve"> 4-58</t>
  </si>
  <si>
    <t>코스타도로 엑스트라버진 올리브유</t>
    <phoneticPr fontId="1" type="noConversion"/>
  </si>
  <si>
    <t xml:space="preserve"> 4-59</t>
  </si>
  <si>
    <t>청정원 참빛고운 포도씨유</t>
    <phoneticPr fontId="1" type="noConversion"/>
  </si>
  <si>
    <t xml:space="preserve"> 4-60</t>
  </si>
  <si>
    <t>농심 빌리블랑카 포도씨유</t>
    <phoneticPr fontId="1" type="noConversion"/>
  </si>
  <si>
    <t xml:space="preserve"> 4-61</t>
  </si>
  <si>
    <t>코스타도로 퓨어 올리브유</t>
    <phoneticPr fontId="1" type="noConversion"/>
  </si>
  <si>
    <t xml:space="preserve"> 4-62</t>
  </si>
  <si>
    <t>오뚜기 프레스코 올리브유</t>
    <phoneticPr fontId="1" type="noConversion"/>
  </si>
  <si>
    <t xml:space="preserve"> 4-63</t>
  </si>
  <si>
    <t>롯데 쉐푸드 카놀라유</t>
    <phoneticPr fontId="1" type="noConversion"/>
  </si>
  <si>
    <t xml:space="preserve"> 4-64</t>
  </si>
  <si>
    <t>델파파 유기농 엑스트라버진 올리브오일</t>
    <phoneticPr fontId="1" type="noConversion"/>
  </si>
  <si>
    <t xml:space="preserve"> 4-65</t>
  </si>
  <si>
    <t>온리프라이스 엑스트라버진 올리브유</t>
    <phoneticPr fontId="1" type="noConversion"/>
  </si>
  <si>
    <t xml:space="preserve"> 4-66</t>
  </si>
  <si>
    <t>코방 아보카도 오일</t>
    <phoneticPr fontId="1" type="noConversion"/>
  </si>
  <si>
    <t xml:space="preserve"> 4-67</t>
  </si>
  <si>
    <t>오뚜기 방앗간 참기름</t>
    <phoneticPr fontId="1" type="noConversion"/>
  </si>
  <si>
    <t xml:space="preserve"> 4-68</t>
  </si>
  <si>
    <t>파르키오니 유기농 엑스트라버진 올리브유</t>
    <phoneticPr fontId="1" type="noConversion"/>
  </si>
  <si>
    <t xml:space="preserve"> 5-30</t>
    <phoneticPr fontId="1" type="noConversion"/>
  </si>
  <si>
    <t>피코크 모찌 아이스 디저트 코코넛</t>
    <phoneticPr fontId="1" type="noConversion"/>
  </si>
  <si>
    <t xml:space="preserve"> 5-31</t>
  </si>
  <si>
    <t>피코크 모찌 아이스 디저트 딸기</t>
    <phoneticPr fontId="1" type="noConversion"/>
  </si>
  <si>
    <t xml:space="preserve"> 5-32</t>
  </si>
  <si>
    <t>피코크 모찌 아이스 디저트 망고</t>
    <phoneticPr fontId="1" type="noConversion"/>
  </si>
  <si>
    <t xml:space="preserve"> 5-33</t>
  </si>
  <si>
    <t>피코크 바나나 찰떡</t>
    <phoneticPr fontId="1" type="noConversion"/>
  </si>
  <si>
    <t xml:space="preserve"> 5-34</t>
  </si>
  <si>
    <t>피코크 초코 찰떡</t>
    <phoneticPr fontId="1" type="noConversion"/>
  </si>
  <si>
    <t xml:space="preserve"> 5-35</t>
  </si>
  <si>
    <t>피코크 떡국떡</t>
    <phoneticPr fontId="1" type="noConversion"/>
  </si>
  <si>
    <t xml:space="preserve"> 5-36</t>
  </si>
  <si>
    <t>피코크 수리취떡 유자</t>
    <phoneticPr fontId="1" type="noConversion"/>
  </si>
  <si>
    <t xml:space="preserve"> 5-37</t>
  </si>
  <si>
    <t>풀무원 우리쌀 떡국</t>
    <phoneticPr fontId="1" type="noConversion"/>
  </si>
  <si>
    <t xml:space="preserve"> 5-38</t>
  </si>
  <si>
    <t>CJ 미정당 우리쌀 떡국떡</t>
    <phoneticPr fontId="1" type="noConversion"/>
  </si>
  <si>
    <t xml:space="preserve"> 5-39</t>
  </si>
  <si>
    <t>CJ 미정당 방앗간 참쌀떡국떡</t>
    <phoneticPr fontId="1" type="noConversion"/>
  </si>
  <si>
    <t xml:space="preserve"> 5-40</t>
  </si>
  <si>
    <t>풀무원 떡볶이떡</t>
    <phoneticPr fontId="1" type="noConversion"/>
  </si>
  <si>
    <t xml:space="preserve"> 5-41</t>
  </si>
  <si>
    <t>초이스엘 밀떡볶이떡</t>
    <phoneticPr fontId="1" type="noConversion"/>
  </si>
  <si>
    <t xml:space="preserve"> 5-42</t>
  </si>
  <si>
    <t>온리프라이스 쫄깃하고 부드러운 떡볶이떡</t>
    <phoneticPr fontId="1" type="noConversion"/>
  </si>
  <si>
    <t xml:space="preserve"> 5-43</t>
  </si>
  <si>
    <t>온리프라이스 쫄깃한 떡국떡</t>
    <phoneticPr fontId="1" type="noConversion"/>
  </si>
  <si>
    <t xml:space="preserve"> 5-44</t>
  </si>
  <si>
    <t>초이스엘 치즈떡볶이떡</t>
    <phoneticPr fontId="1" type="noConversion"/>
  </si>
  <si>
    <t xml:space="preserve"> 5-45</t>
  </si>
  <si>
    <t>칠갑 우리쌀 떡국</t>
    <phoneticPr fontId="1" type="noConversion"/>
  </si>
  <si>
    <t xml:space="preserve"> 6-30</t>
    <phoneticPr fontId="1" type="noConversion"/>
  </si>
  <si>
    <t>자연촌 순수한 유기농 두부</t>
    <phoneticPr fontId="1" type="noConversion"/>
  </si>
  <si>
    <t xml:space="preserve"> 6-31</t>
  </si>
  <si>
    <t>풀무원 느리게 만든 한모</t>
    <phoneticPr fontId="1" type="noConversion"/>
  </si>
  <si>
    <t xml:space="preserve"> 6-32</t>
  </si>
  <si>
    <t>풀무원 옛두부</t>
    <phoneticPr fontId="1" type="noConversion"/>
  </si>
  <si>
    <t xml:space="preserve"> 6-33</t>
  </si>
  <si>
    <t>풀무원 국산콩두부 (찌개)</t>
    <phoneticPr fontId="1" type="noConversion"/>
  </si>
  <si>
    <t xml:space="preserve"> 6-34</t>
  </si>
  <si>
    <t>종가집 고소한 국산콩두부</t>
    <phoneticPr fontId="1" type="noConversion"/>
  </si>
  <si>
    <t xml:space="preserve"> 6-35</t>
  </si>
  <si>
    <t>풀무원 한끼 연두부</t>
    <phoneticPr fontId="1" type="noConversion"/>
  </si>
  <si>
    <t xml:space="preserve"> 6-36</t>
  </si>
  <si>
    <t>CJ 행복한 콩 순두부</t>
    <phoneticPr fontId="1" type="noConversion"/>
  </si>
  <si>
    <t xml:space="preserve"> 6-37</t>
  </si>
  <si>
    <t>CJ 양념이 잘 배는 찌개두부</t>
    <phoneticPr fontId="1" type="noConversion"/>
  </si>
  <si>
    <t xml:space="preserve"> 6-38</t>
  </si>
  <si>
    <t>어깨동무 알찬콩두부</t>
    <phoneticPr fontId="1" type="noConversion"/>
  </si>
  <si>
    <t xml:space="preserve"> 6-39</t>
  </si>
  <si>
    <t>온리프라이스 국산 콩 두부 찌개용</t>
    <phoneticPr fontId="1" type="noConversion"/>
  </si>
  <si>
    <t xml:space="preserve"> 6-40</t>
  </si>
  <si>
    <t>어깨동무 의리 두부</t>
    <phoneticPr fontId="1" type="noConversion"/>
  </si>
  <si>
    <t xml:space="preserve"> 6-41</t>
  </si>
  <si>
    <t>풀무원 콩즙이 2배 진한 유기농 두부 찌개용</t>
    <phoneticPr fontId="1" type="noConversion"/>
  </si>
  <si>
    <t xml:space="preserve"> 6-42</t>
  </si>
  <si>
    <t>어깨동무 초당두부</t>
    <phoneticPr fontId="1" type="noConversion"/>
  </si>
  <si>
    <t xml:space="preserve"> 6-43</t>
  </si>
  <si>
    <t>유기농 두부 (찌개)</t>
    <phoneticPr fontId="1" type="noConversion"/>
  </si>
  <si>
    <t xml:space="preserve"> 6-44</t>
  </si>
  <si>
    <t>강릉초당두부 국산 유기농 콩으로 진하게 갈아만든 두부</t>
    <phoneticPr fontId="1" type="noConversion"/>
  </si>
  <si>
    <t xml:space="preserve"> 6-45</t>
  </si>
  <si>
    <t>어깨동무 국산콩 천일염 두부 부침용</t>
    <phoneticPr fontId="1" type="noConversion"/>
  </si>
  <si>
    <t xml:space="preserve"> 6-46</t>
  </si>
  <si>
    <t>어깨동무 국산콩 천일염 두부 찌개용</t>
    <phoneticPr fontId="1" type="noConversion"/>
  </si>
  <si>
    <t xml:space="preserve"> 6-47</t>
  </si>
  <si>
    <t>어깨동무 국산콩으로 진하게 갈아 만든 두부</t>
    <phoneticPr fontId="1" type="noConversion"/>
  </si>
  <si>
    <t xml:space="preserve"> 6-48</t>
  </si>
  <si>
    <t>온리프라이스 국산콩 두부 부침용</t>
    <phoneticPr fontId="1" type="noConversion"/>
  </si>
  <si>
    <t xml:space="preserve"> 6-49</t>
  </si>
  <si>
    <t>어깨동무 햇살 마파두부</t>
    <phoneticPr fontId="1" type="noConversion"/>
  </si>
  <si>
    <t xml:space="preserve"> 6-50</t>
  </si>
  <si>
    <t>어깨동무 국산 발아콩으로 만든 두부</t>
    <phoneticPr fontId="1" type="noConversion"/>
  </si>
  <si>
    <t xml:space="preserve"> 6-51</t>
  </si>
  <si>
    <t>어깨동무 알찬 순두부</t>
    <phoneticPr fontId="1" type="noConversion"/>
  </si>
  <si>
    <t xml:space="preserve"> 6-52</t>
  </si>
  <si>
    <t>풀무원 유기농 연두부</t>
    <phoneticPr fontId="1" type="noConversion"/>
  </si>
  <si>
    <t xml:space="preserve"> 6-53</t>
  </si>
  <si>
    <t>어깨동무 국산콩으로 진하게 갈아 만든 순두부</t>
    <phoneticPr fontId="1" type="noConversion"/>
  </si>
  <si>
    <t xml:space="preserve"> 6-54</t>
  </si>
  <si>
    <t>풀무원 두부봉 치즈</t>
    <phoneticPr fontId="1" type="noConversion"/>
  </si>
  <si>
    <t xml:space="preserve"> 6-55</t>
  </si>
  <si>
    <t>풀무원 두부봉 해물</t>
    <phoneticPr fontId="1" type="noConversion"/>
  </si>
  <si>
    <t xml:space="preserve"> 6-56</t>
  </si>
  <si>
    <t>어깨동무 강릉 초당 초당순두부</t>
    <phoneticPr fontId="1" type="noConversion"/>
  </si>
  <si>
    <t xml:space="preserve"> 6-57</t>
  </si>
  <si>
    <t>피코크 도토리묵</t>
    <phoneticPr fontId="1" type="noConversion"/>
  </si>
  <si>
    <t xml:space="preserve"> 6-58</t>
  </si>
  <si>
    <t>국산 도토리묵</t>
    <phoneticPr fontId="1" type="noConversion"/>
  </si>
  <si>
    <t xml:space="preserve"> 6-59</t>
  </si>
  <si>
    <t>종가집 도토리묵</t>
    <phoneticPr fontId="1" type="noConversion"/>
  </si>
  <si>
    <t xml:space="preserve"> 6-60</t>
  </si>
  <si>
    <t>어깨동무 도토리묵</t>
    <phoneticPr fontId="1" type="noConversion"/>
  </si>
  <si>
    <t xml:space="preserve"> 6-61</t>
  </si>
  <si>
    <t>어깨동무 청포묵</t>
    <phoneticPr fontId="1" type="noConversion"/>
  </si>
  <si>
    <t xml:space="preserve"> 6-62</t>
  </si>
  <si>
    <t>친정엄마 도토리묵사발</t>
    <phoneticPr fontId="1" type="noConversion"/>
  </si>
  <si>
    <t xml:space="preserve"> 6-63</t>
  </si>
  <si>
    <t>풀무원 도토리 &amp; 올방개묵 한입 묵 무침</t>
    <phoneticPr fontId="1" type="noConversion"/>
  </si>
  <si>
    <t xml:space="preserve"> 6-64</t>
  </si>
  <si>
    <t>풀무원 크롱 키즈 연두부</t>
    <phoneticPr fontId="1" type="noConversion"/>
  </si>
  <si>
    <t xml:space="preserve"> 6-65</t>
  </si>
  <si>
    <t>한성 실곤약</t>
    <phoneticPr fontId="1" type="noConversion"/>
  </si>
  <si>
    <t xml:space="preserve"> 6-66</t>
  </si>
  <si>
    <t>동원 고소하고 쫄깃한 유부</t>
    <phoneticPr fontId="1" type="noConversion"/>
  </si>
  <si>
    <t xml:space="preserve"> 6-67</t>
  </si>
  <si>
    <t>풀무원 일본식 큰 네모 유부초밥</t>
    <phoneticPr fontId="1" type="noConversion"/>
  </si>
  <si>
    <t xml:space="preserve"> 6-68</t>
    <phoneticPr fontId="1" type="noConversion"/>
  </si>
  <si>
    <t>해두룬 손맛 연두부</t>
    <phoneticPr fontId="1" type="noConversion"/>
  </si>
  <si>
    <t>7-153</t>
  </si>
  <si>
    <t>CJ 치킨박스 고추 크런치</t>
  </si>
  <si>
    <t>7-154</t>
  </si>
  <si>
    <t>CJ 치킨박스 스윗허니</t>
  </si>
  <si>
    <t>9-138</t>
  </si>
  <si>
    <t>짜먹는 씨앗젓갈</t>
  </si>
  <si>
    <t>9-139</t>
  </si>
  <si>
    <t>반전조우럭</t>
  </si>
  <si>
    <t>9-140</t>
  </si>
  <si>
    <t>국산홍어</t>
  </si>
  <si>
    <t>9-141</t>
  </si>
  <si>
    <t>동원참치회</t>
  </si>
  <si>
    <t>9-142</t>
  </si>
  <si>
    <t>반건조 기름가자미</t>
  </si>
  <si>
    <t>9-143</t>
  </si>
  <si>
    <t>동원참치뱃살</t>
  </si>
  <si>
    <t>9-145</t>
  </si>
  <si>
    <t>동원훈제연어 로즈마리</t>
  </si>
  <si>
    <t>9-147</t>
  </si>
  <si>
    <t>동원훈제연어 레드</t>
  </si>
  <si>
    <t>9-148</t>
  </si>
  <si>
    <t>반건조 민어</t>
  </si>
  <si>
    <t>9-149</t>
  </si>
  <si>
    <t>반건조 부세조기</t>
  </si>
  <si>
    <t>9-150</t>
  </si>
  <si>
    <t>홍어회몸살</t>
  </si>
  <si>
    <t>9-151</t>
  </si>
  <si>
    <t>한성기업 낙지젓갈</t>
  </si>
  <si>
    <t>9-152</t>
  </si>
  <si>
    <t>한성기업 오징어젓갈</t>
  </si>
  <si>
    <t>9-153</t>
  </si>
  <si>
    <t>청어알전</t>
  </si>
  <si>
    <t>9-154</t>
  </si>
  <si>
    <t>가자미순살</t>
  </si>
  <si>
    <t>9-155</t>
  </si>
  <si>
    <t>대구전</t>
  </si>
  <si>
    <t>9-156</t>
  </si>
  <si>
    <t>프라임날치알</t>
  </si>
  <si>
    <t>9-157</t>
  </si>
  <si>
    <t>안동군살간고등어</t>
  </si>
  <si>
    <t>9-158</t>
  </si>
  <si>
    <t>참치통뱃살</t>
  </si>
  <si>
    <t>9-159</t>
  </si>
  <si>
    <t>대구살</t>
  </si>
  <si>
    <t xml:space="preserve"> 8-22</t>
    <phoneticPr fontId="1" type="noConversion"/>
  </si>
  <si>
    <t>뉴트리시아 뉴트리맘 영양바 임산부용</t>
    <phoneticPr fontId="1" type="noConversion"/>
  </si>
  <si>
    <t xml:space="preserve"> 8-23</t>
  </si>
  <si>
    <t>뉴트리시아 뉴트리맘 영양바 수유부용</t>
    <phoneticPr fontId="1" type="noConversion"/>
  </si>
  <si>
    <t xml:space="preserve"> 8-24</t>
  </si>
  <si>
    <t>일동 후디스 프리미엄 액상분유</t>
    <phoneticPr fontId="1" type="noConversion"/>
  </si>
  <si>
    <t xml:space="preserve"> 8-25</t>
  </si>
  <si>
    <t>남양 아이엠마더 1단계</t>
    <phoneticPr fontId="1" type="noConversion"/>
  </si>
  <si>
    <t xml:space="preserve"> 8-26</t>
  </si>
  <si>
    <t>남양 아이엠마더 2단계</t>
  </si>
  <si>
    <t xml:space="preserve"> 8-27</t>
  </si>
  <si>
    <t>남양 아이엠마더 3단계</t>
  </si>
  <si>
    <t xml:space="preserve"> 8-28</t>
  </si>
  <si>
    <t>남양 아이엠마더 4단계</t>
  </si>
  <si>
    <t xml:space="preserve"> 8-29</t>
  </si>
  <si>
    <t>매일유업 명작 액상 3단계</t>
    <phoneticPr fontId="1" type="noConversion"/>
  </si>
  <si>
    <t xml:space="preserve"> 8-30</t>
  </si>
  <si>
    <t>매일유업 명작 액상 2단계</t>
    <phoneticPr fontId="1" type="noConversion"/>
  </si>
  <si>
    <t xml:space="preserve"> 8-31</t>
  </si>
  <si>
    <t>대상 웰라이프 뉴케어 구수한맛 아셉틱</t>
    <phoneticPr fontId="1" type="noConversion"/>
  </si>
  <si>
    <t xml:space="preserve"> 8-32</t>
  </si>
  <si>
    <t>남양 임페리얼 분유 XO 1단계</t>
    <phoneticPr fontId="1" type="noConversion"/>
  </si>
  <si>
    <t xml:space="preserve"> 8-33</t>
  </si>
  <si>
    <t>남양 임페리얼 분유 XO 2단계</t>
  </si>
  <si>
    <t xml:space="preserve"> 8-34</t>
  </si>
  <si>
    <t>남양 임페리얼 분유 XO 3단계</t>
  </si>
  <si>
    <t xml:space="preserve"> 8-35</t>
  </si>
  <si>
    <t>남양 임페리얼 분유 XO 4단계</t>
  </si>
  <si>
    <t xml:space="preserve"> 8-36</t>
  </si>
  <si>
    <t>파스퇴르 아이생각 고구마양파진밥</t>
    <phoneticPr fontId="1" type="noConversion"/>
  </si>
  <si>
    <t xml:space="preserve"> 8-37</t>
  </si>
  <si>
    <t>파스퇴르 아이생각 닭가슴살 브로콜리양파진밥</t>
    <phoneticPr fontId="1" type="noConversion"/>
  </si>
  <si>
    <t xml:space="preserve"> 8-38</t>
  </si>
  <si>
    <t>파스퇴르 아이생각 한우근대팽이버섯진밥</t>
    <phoneticPr fontId="1" type="noConversion"/>
  </si>
  <si>
    <t xml:space="preserve"> 8-39</t>
  </si>
  <si>
    <t>파스퇴르 아이생각 두부새송이버섯죽</t>
    <phoneticPr fontId="1" type="noConversion"/>
  </si>
  <si>
    <t xml:space="preserve"> 8-40</t>
  </si>
  <si>
    <t>파스퇴르 아이생각 한우당근애호박죽</t>
    <phoneticPr fontId="1" type="noConversion"/>
  </si>
  <si>
    <t xml:space="preserve"> 8-41</t>
  </si>
  <si>
    <t>파스퇴르 아이생각 닭가슴살고구마비타민채묽은죽</t>
    <phoneticPr fontId="1" type="noConversion"/>
  </si>
  <si>
    <t xml:space="preserve"> 8-42</t>
  </si>
  <si>
    <t>파스퇴르 아이생각 한우당근비타민채묽은죽</t>
    <phoneticPr fontId="1" type="noConversion"/>
  </si>
  <si>
    <t xml:space="preserve"> 8-43</t>
  </si>
  <si>
    <t>매일 요미요미 유기농주스 사과배포도</t>
    <phoneticPr fontId="1" type="noConversion"/>
  </si>
  <si>
    <t xml:space="preserve"> 8-44</t>
  </si>
  <si>
    <t>남양 아이꼬야 이온케어</t>
    <phoneticPr fontId="1" type="noConversion"/>
  </si>
  <si>
    <t xml:space="preserve"> 8-45</t>
  </si>
  <si>
    <t>남양 아이꼬야 유기농베이비주스 사과포도</t>
    <phoneticPr fontId="1" type="noConversion"/>
  </si>
  <si>
    <t xml:space="preserve"> 8-46</t>
  </si>
  <si>
    <t>엘빈즈 클래식 이유식 미음 1단계 초유쌀</t>
    <phoneticPr fontId="1" type="noConversion"/>
  </si>
  <si>
    <t xml:space="preserve"> 8-47</t>
  </si>
  <si>
    <t>엘빈즈 클래식 이유식 미음 1단계 단호박</t>
    <phoneticPr fontId="1" type="noConversion"/>
  </si>
  <si>
    <t xml:space="preserve"> 8-48</t>
  </si>
  <si>
    <t>엘빈즈 클래식 이유식 미음 1단계 당근</t>
    <phoneticPr fontId="1" type="noConversion"/>
  </si>
  <si>
    <t xml:space="preserve"> 8-49</t>
  </si>
  <si>
    <t>엘빈즈 클래식 이유식 미음 1단계 흑임자</t>
    <phoneticPr fontId="1" type="noConversion"/>
  </si>
  <si>
    <t xml:space="preserve"> 8-50</t>
  </si>
  <si>
    <t>엘빈즈 클래식 이유식 미음 1단계 한우</t>
    <phoneticPr fontId="1" type="noConversion"/>
  </si>
  <si>
    <t xml:space="preserve"> 8-51</t>
  </si>
  <si>
    <t>엘빈즈 클래식 이유식 미음 1단계 시금치</t>
    <phoneticPr fontId="1" type="noConversion"/>
  </si>
  <si>
    <t xml:space="preserve"> 8-52</t>
  </si>
  <si>
    <t>엘빈즈 클래식 이유식 미음 1단계 배</t>
    <phoneticPr fontId="1" type="noConversion"/>
  </si>
  <si>
    <t xml:space="preserve"> 8-53</t>
  </si>
  <si>
    <t>엘빈즈 클래식 이유식 미음 1단계 사과</t>
    <phoneticPr fontId="1" type="noConversion"/>
  </si>
  <si>
    <t xml:space="preserve"> 8-54</t>
  </si>
  <si>
    <t>엘빈즈 클래식 이유식 미음 1단계 바나나</t>
    <phoneticPr fontId="1" type="noConversion"/>
  </si>
  <si>
    <t xml:space="preserve"> 8-55</t>
  </si>
  <si>
    <t>엘빈즈 클래식 이유식 미음 1단계 오이</t>
    <phoneticPr fontId="1" type="noConversion"/>
  </si>
  <si>
    <t xml:space="preserve"> 8-56</t>
  </si>
  <si>
    <t>엘빈즈 클래식 이유식 미음 1단계 양배추</t>
    <phoneticPr fontId="1" type="noConversion"/>
  </si>
  <si>
    <t xml:space="preserve"> 8-57</t>
  </si>
  <si>
    <t>엘빈즈 클래식 이유식 미음 1단계 브로콜리</t>
    <phoneticPr fontId="1" type="noConversion"/>
  </si>
  <si>
    <t xml:space="preserve"> 8-58</t>
  </si>
  <si>
    <t>엘빈즈 클래식 이유식 미음 1단계 애호박</t>
    <phoneticPr fontId="1" type="noConversion"/>
  </si>
  <si>
    <t xml:space="preserve"> 8-59</t>
  </si>
  <si>
    <t>엘빈즈 클래식 이유식 미음 1단계 고구마</t>
    <phoneticPr fontId="1" type="noConversion"/>
  </si>
  <si>
    <t xml:space="preserve"> 8-60</t>
  </si>
  <si>
    <t>엘빈즈 클래식 이유식 미음 1단계 감자</t>
    <phoneticPr fontId="1" type="noConversion"/>
  </si>
  <si>
    <t xml:space="preserve"> 8-61</t>
  </si>
  <si>
    <t>엘빈즈 클래식 이유식 미음 1단계 알비트</t>
    <phoneticPr fontId="1" type="noConversion"/>
  </si>
  <si>
    <t xml:space="preserve"> 8-62</t>
  </si>
  <si>
    <t>엘빈즈 클래식 이유식 미음 2단계 콜리플라워고구마묽은죽</t>
    <phoneticPr fontId="1" type="noConversion"/>
  </si>
  <si>
    <t xml:space="preserve"> 8-63</t>
  </si>
  <si>
    <t>엘빈즈 클래식 이유식 미음 2단계 한우사과묽은죽</t>
    <phoneticPr fontId="1" type="noConversion"/>
  </si>
  <si>
    <t xml:space="preserve"> 8-64</t>
  </si>
  <si>
    <t>엘빈즈 클래식 이유식 미음 2단계 아보카도당근묽은죽</t>
    <phoneticPr fontId="1" type="noConversion"/>
  </si>
  <si>
    <t xml:space="preserve"> 8-65</t>
  </si>
  <si>
    <t>엘빈즈 클래식 이유식 미음 2단계 닭가슴살브로콜리묽은죽</t>
    <phoneticPr fontId="1" type="noConversion"/>
  </si>
  <si>
    <t xml:space="preserve"> 8-66</t>
  </si>
  <si>
    <t>칼로바이 다밀 오곡맛</t>
    <phoneticPr fontId="1" type="noConversion"/>
  </si>
  <si>
    <t xml:space="preserve"> 8-67</t>
  </si>
  <si>
    <t>칼로바이 다밀 고구마맛</t>
    <phoneticPr fontId="1" type="noConversion"/>
  </si>
  <si>
    <t xml:space="preserve"> 8-68</t>
  </si>
  <si>
    <t>대상 웰라이프 뉴케어 구수한 검은깨 아셉틱</t>
    <phoneticPr fontId="1" type="noConversion"/>
  </si>
  <si>
    <t xml:space="preserve"> 8-69</t>
  </si>
  <si>
    <t>대상 뉴케어 오메가</t>
    <phoneticPr fontId="1" type="noConversion"/>
  </si>
  <si>
    <t xml:space="preserve"> 8-70</t>
  </si>
  <si>
    <t>대상 뉴케어 당플랜</t>
    <phoneticPr fontId="1" type="noConversion"/>
  </si>
  <si>
    <t xml:space="preserve"> 8-71</t>
  </si>
  <si>
    <t>CJ 밸런스밀 화이트</t>
    <phoneticPr fontId="1" type="noConversion"/>
  </si>
  <si>
    <t xml:space="preserve"> 8-72</t>
  </si>
  <si>
    <t>CJ 밸런스밀 블랙</t>
    <phoneticPr fontId="1" type="noConversion"/>
  </si>
  <si>
    <t>7-99</t>
    <phoneticPr fontId="1" type="noConversion"/>
  </si>
  <si>
    <t>오뗄 추억의 전기구이통닭(600g)</t>
    <phoneticPr fontId="1" type="noConversion"/>
  </si>
  <si>
    <t>7-100</t>
  </si>
  <si>
    <t>CJ 더건강한 통오리오븐구이(400g)</t>
    <phoneticPr fontId="1" type="noConversion"/>
  </si>
  <si>
    <t>7-101</t>
  </si>
  <si>
    <t>동원 수제치즈돈까스</t>
    <phoneticPr fontId="1" type="noConversion"/>
  </si>
  <si>
    <t>7-102</t>
  </si>
  <si>
    <t>동원 프라임 돈까스</t>
    <phoneticPr fontId="1" type="noConversion"/>
  </si>
  <si>
    <t>7-104</t>
  </si>
  <si>
    <t>요리하다 바삭순살치킨</t>
    <phoneticPr fontId="1" type="noConversion"/>
  </si>
  <si>
    <t>7-105</t>
  </si>
  <si>
    <t>only price 크리스피 치킨너겟</t>
    <phoneticPr fontId="1" type="noConversion"/>
  </si>
  <si>
    <t>7-106</t>
  </si>
  <si>
    <t>only price 동그랑땡</t>
    <phoneticPr fontId="1" type="noConversion"/>
  </si>
  <si>
    <t>7-107</t>
  </si>
  <si>
    <t>CJ 고메치킨 핫스파이시</t>
    <phoneticPr fontId="1" type="noConversion"/>
  </si>
  <si>
    <t>7-108</t>
  </si>
  <si>
    <t>라퀴진 미니돈까스 (380g)</t>
    <phoneticPr fontId="1" type="noConversion"/>
  </si>
  <si>
    <t>7-109</t>
  </si>
  <si>
    <t>바삭한 치킨너겟(냉동)(400g)</t>
    <phoneticPr fontId="1" type="noConversion"/>
  </si>
  <si>
    <t>7-110</t>
  </si>
  <si>
    <t>CJ 비비고 언양식바싹불고기</t>
    <phoneticPr fontId="1" type="noConversion"/>
  </si>
  <si>
    <t>7-111</t>
  </si>
  <si>
    <t>요리하다 편육 슬라이스 (265g)</t>
    <phoneticPr fontId="1" type="noConversion"/>
  </si>
  <si>
    <t>7-113</t>
  </si>
  <si>
    <t>벌꿀을 담은 구운오리 (500g)</t>
    <phoneticPr fontId="1" type="noConversion"/>
  </si>
  <si>
    <t>7-114</t>
  </si>
  <si>
    <t>하림 매콤 닭강정</t>
    <phoneticPr fontId="1" type="noConversion"/>
  </si>
  <si>
    <t>7-115</t>
  </si>
  <si>
    <t>참프레 옛날 훈제 통닭(550g)</t>
    <phoneticPr fontId="1" type="noConversion"/>
  </si>
  <si>
    <t>7-116</t>
  </si>
  <si>
    <t>직화그릴 윙(냉동) (300g)</t>
    <phoneticPr fontId="1" type="noConversion"/>
  </si>
  <si>
    <t>7-117</t>
  </si>
  <si>
    <t>직화그릴 닭다리(냉동) (400g)</t>
    <phoneticPr fontId="1" type="noConversion"/>
  </si>
  <si>
    <t>7-118</t>
  </si>
  <si>
    <t>요리하다 매콤닭찜 (350g)</t>
    <phoneticPr fontId="1" type="noConversion"/>
  </si>
  <si>
    <t>7-119</t>
  </si>
  <si>
    <t>요리하다 족발 슬라이스 (265g)</t>
    <phoneticPr fontId="1" type="noConversion"/>
  </si>
  <si>
    <t>7-120</t>
  </si>
  <si>
    <t>해빗 파스트라미 닭 가슴살(100)</t>
    <phoneticPr fontId="1" type="noConversion"/>
  </si>
  <si>
    <t>7-121</t>
  </si>
  <si>
    <t>해빗 허브 닭 가슴살(100)</t>
    <phoneticPr fontId="1" type="noConversion"/>
  </si>
  <si>
    <t>7-122</t>
  </si>
  <si>
    <t>해빗 흑후추 닭 가슴살(100g)</t>
    <phoneticPr fontId="1" type="noConversion"/>
  </si>
  <si>
    <t>7-123</t>
  </si>
  <si>
    <t>해빗 탄두리 닭 가슴살(100g)</t>
    <phoneticPr fontId="1" type="noConversion"/>
  </si>
  <si>
    <t>7-124</t>
  </si>
  <si>
    <t>체리부로 바로먹는 닭가슴살 (훈제허브) (100g)</t>
    <phoneticPr fontId="1" type="noConversion"/>
  </si>
  <si>
    <t>7-125</t>
  </si>
  <si>
    <t>동원 캠핑앤통그릴 부어스트 (500g)</t>
    <phoneticPr fontId="1" type="noConversion"/>
  </si>
  <si>
    <t>7-126</t>
  </si>
  <si>
    <t>목우촌 프라임 프랑크 소시지</t>
    <phoneticPr fontId="1" type="noConversion"/>
  </si>
  <si>
    <t>7-127</t>
  </si>
  <si>
    <t>롯데푸드 라퀴진 롱에센뽀득</t>
    <phoneticPr fontId="1" type="noConversion"/>
  </si>
  <si>
    <t>7-128</t>
  </si>
  <si>
    <t>목우촌 꼬치구이 프랑크</t>
    <phoneticPr fontId="1" type="noConversion"/>
  </si>
  <si>
    <t>7-129</t>
  </si>
  <si>
    <t>롯데푸드 에센 프랑크</t>
    <phoneticPr fontId="1" type="noConversion"/>
  </si>
  <si>
    <t>7-133</t>
  </si>
  <si>
    <t>진주햄 줄줄이비엔나 오지지널</t>
    <phoneticPr fontId="1" type="noConversion"/>
  </si>
  <si>
    <t>7-135</t>
  </si>
  <si>
    <t>CJ 더건강한 통삼겹스테이크 슬라이스</t>
    <phoneticPr fontId="1" type="noConversion"/>
  </si>
  <si>
    <t>7-136</t>
  </si>
  <si>
    <t>초이스엘 맛있는 소시지</t>
    <phoneticPr fontId="1" type="noConversion"/>
  </si>
  <si>
    <t>7-137</t>
  </si>
  <si>
    <t>클래식 이탈리안살라미</t>
    <phoneticPr fontId="1" type="noConversion"/>
  </si>
  <si>
    <t>7-138</t>
  </si>
  <si>
    <t>에쓰푸드 존쿡 홀머슬햄</t>
    <phoneticPr fontId="1" type="noConversion"/>
  </si>
  <si>
    <t>7-139</t>
  </si>
  <si>
    <t>하림 프라이엄슬라이스햄</t>
    <phoneticPr fontId="1" type="noConversion"/>
  </si>
  <si>
    <t>7-140</t>
  </si>
  <si>
    <t>7-141</t>
  </si>
  <si>
    <t>동원 오븐앤통 그릴델리햄 김밥요</t>
    <phoneticPr fontId="1" type="noConversion"/>
  </si>
  <si>
    <t>7-142</t>
  </si>
  <si>
    <t>한성 숯불구이마김밥햄</t>
    <phoneticPr fontId="1" type="noConversion"/>
  </si>
  <si>
    <t>7-143</t>
  </si>
  <si>
    <t>CJ 자연재료 슬라이스햄</t>
    <phoneticPr fontId="1" type="noConversion"/>
  </si>
  <si>
    <t>7-145</t>
  </si>
  <si>
    <t>only price 슬라이스햄</t>
    <phoneticPr fontId="1" type="noConversion"/>
  </si>
  <si>
    <t>7-147</t>
  </si>
  <si>
    <t>요리하다 한입쏙떡갈비</t>
    <phoneticPr fontId="1" type="noConversion"/>
  </si>
  <si>
    <t>7-148</t>
  </si>
  <si>
    <t>오뚜기 갈비산적</t>
    <phoneticPr fontId="1" type="noConversion"/>
  </si>
  <si>
    <t>7-149</t>
  </si>
  <si>
    <t>CJ 고메 함박스테이크</t>
    <phoneticPr fontId="1" type="noConversion"/>
  </si>
  <si>
    <t>7-150</t>
  </si>
  <si>
    <t>CJ 너비아니</t>
    <phoneticPr fontId="1" type="noConversion"/>
  </si>
  <si>
    <t>7-151</t>
  </si>
  <si>
    <t>삼양 임꺽정떡갈비</t>
    <phoneticPr fontId="1" type="noConversion"/>
  </si>
  <si>
    <t>7-152</t>
    <phoneticPr fontId="1" type="noConversion"/>
  </si>
  <si>
    <t>9-92</t>
  </si>
  <si>
    <t>오뚜기 해물완자</t>
    <phoneticPr fontId="1" type="noConversion"/>
  </si>
  <si>
    <t>9-93</t>
  </si>
  <si>
    <t>9-94</t>
  </si>
  <si>
    <t>9-95</t>
  </si>
  <si>
    <t>9-96</t>
  </si>
  <si>
    <t>9-97</t>
  </si>
  <si>
    <t>씨제이 계절어보 맛골뱅이</t>
    <phoneticPr fontId="1" type="noConversion"/>
  </si>
  <si>
    <t>9-98</t>
  </si>
  <si>
    <t>9-99</t>
  </si>
  <si>
    <t>유동 순살 왕꼬막</t>
    <phoneticPr fontId="1" type="noConversion"/>
  </si>
  <si>
    <t>9-100</t>
  </si>
  <si>
    <t>9-101</t>
  </si>
  <si>
    <t>동원 고등어</t>
    <phoneticPr fontId="1" type="noConversion"/>
  </si>
  <si>
    <t>9-102</t>
  </si>
  <si>
    <t>9-103</t>
  </si>
  <si>
    <t>9-104</t>
  </si>
  <si>
    <t>9-105</t>
  </si>
  <si>
    <t>대림 스노우크랩킹 (버터갈릭맛)</t>
    <phoneticPr fontId="1" type="noConversion"/>
  </si>
  <si>
    <t>9-106</t>
  </si>
  <si>
    <t>9-107</t>
  </si>
  <si>
    <t>9-108</t>
  </si>
  <si>
    <t>요리하다 랍스터마스터</t>
    <phoneticPr fontId="1" type="noConversion"/>
  </si>
  <si>
    <t>9-109</t>
  </si>
  <si>
    <t>9-110</t>
  </si>
  <si>
    <t>9-111</t>
  </si>
  <si>
    <t>9-112</t>
  </si>
  <si>
    <t>한성몬스터크랩 레그</t>
    <phoneticPr fontId="1" type="noConversion"/>
  </si>
  <si>
    <t>9-115</t>
  </si>
  <si>
    <t>대림 크라비아</t>
    <phoneticPr fontId="1" type="noConversion"/>
  </si>
  <si>
    <t>9-116</t>
  </si>
  <si>
    <t>9-117</t>
  </si>
  <si>
    <t>CJ 정통어묵탕</t>
    <phoneticPr fontId="1" type="noConversion"/>
  </si>
  <si>
    <t>9-119</t>
  </si>
  <si>
    <t>9-121</t>
  </si>
  <si>
    <t>9-122</t>
  </si>
  <si>
    <t>9-123</t>
  </si>
  <si>
    <t>9-124</t>
  </si>
  <si>
    <t>9-125</t>
  </si>
  <si>
    <t>9-126</t>
  </si>
  <si>
    <t>9-127</t>
  </si>
  <si>
    <t>9-128</t>
  </si>
  <si>
    <t>9-129</t>
  </si>
  <si>
    <t>9-130</t>
  </si>
  <si>
    <t>동원 통살새우까스</t>
    <phoneticPr fontId="1" type="noConversion"/>
  </si>
  <si>
    <t>9-91</t>
    <phoneticPr fontId="1" type="noConversion"/>
  </si>
  <si>
    <t>냉동 튀김용 새우(200g)</t>
    <phoneticPr fontId="1" type="noConversion"/>
  </si>
  <si>
    <t>only price 오징어해물완자</t>
    <phoneticPr fontId="1" type="noConversion"/>
  </si>
  <si>
    <t>요리하다 바삭한 새우링</t>
    <phoneticPr fontId="1" type="noConversion"/>
  </si>
  <si>
    <t>요리하다 크리스피 통새우튀김</t>
    <phoneticPr fontId="1" type="noConversion"/>
  </si>
  <si>
    <t>오뚜기 삼치구이</t>
    <phoneticPr fontId="1" type="noConversion"/>
  </si>
  <si>
    <t>사조 자연산골뱅이</t>
    <phoneticPr fontId="1" type="noConversion"/>
  </si>
  <si>
    <t>동원 꽁치</t>
    <phoneticPr fontId="1" type="noConversion"/>
  </si>
  <si>
    <t>오뚜기 고등어 통조림</t>
    <phoneticPr fontId="1" type="noConversion"/>
  </si>
  <si>
    <t>동원 로스트 랍스터맛</t>
    <phoneticPr fontId="1" type="noConversion"/>
  </si>
  <si>
    <t>한성 몬스터크랩 치즈</t>
    <phoneticPr fontId="1" type="noConversion"/>
  </si>
  <si>
    <t>대림 스노우크랩킹 (오리지널)</t>
    <phoneticPr fontId="1" type="noConversion"/>
  </si>
  <si>
    <t>동원 알래스카 크랩스 기획</t>
    <phoneticPr fontId="1" type="noConversion"/>
  </si>
  <si>
    <t>한성 속살의미</t>
    <phoneticPr fontId="1" type="noConversion"/>
  </si>
  <si>
    <t>only price 게맛살</t>
    <phoneticPr fontId="1" type="noConversion"/>
  </si>
  <si>
    <t>요리하다 요리용 맛살</t>
    <phoneticPr fontId="1" type="noConversion"/>
  </si>
  <si>
    <t>고래사 감자 어묵</t>
    <phoneticPr fontId="1" type="noConversion"/>
  </si>
  <si>
    <t>고래사 수제어묵 야채</t>
    <phoneticPr fontId="1" type="noConversion"/>
  </si>
  <si>
    <t>고래사 수제어묵 문어</t>
    <phoneticPr fontId="1" type="noConversion"/>
  </si>
  <si>
    <t>요리하다 매콤문어 어묵바</t>
    <phoneticPr fontId="1" type="noConversion"/>
  </si>
  <si>
    <t>고래사 새우볼</t>
    <phoneticPr fontId="1" type="noConversion"/>
  </si>
  <si>
    <t>대림 선사각 어묵</t>
    <phoneticPr fontId="1" type="noConversion"/>
  </si>
  <si>
    <t>한성 김밥용 크래미</t>
    <phoneticPr fontId="1" type="noConversion"/>
  </si>
  <si>
    <t>초이스엘 김밥용 어묵</t>
    <phoneticPr fontId="1" type="noConversion"/>
  </si>
  <si>
    <t>요리하다 통살새우까스</t>
    <phoneticPr fontId="1" type="noConversion"/>
  </si>
  <si>
    <t>요리하다 하와이안 쉬림프 스윗갈릭</t>
    <phoneticPr fontId="1" type="noConversion"/>
  </si>
  <si>
    <t>요리하다 하와이안 쉬림프 핫칠리</t>
    <phoneticPr fontId="1" type="noConversion"/>
  </si>
  <si>
    <t>9-131</t>
  </si>
  <si>
    <t>동원 낙지젓</t>
    <phoneticPr fontId="1" type="noConversion"/>
  </si>
  <si>
    <t>9-132</t>
  </si>
  <si>
    <t>생 청주명란</t>
    <phoneticPr fontId="1" type="noConversion"/>
  </si>
  <si>
    <t>9-133</t>
  </si>
  <si>
    <t>동원 프리미엄 해물버섯완자</t>
    <phoneticPr fontId="1" type="noConversion"/>
  </si>
  <si>
    <t>9-134</t>
  </si>
  <si>
    <t>CJ 비비고 도톰 해물완자</t>
    <phoneticPr fontId="1" type="noConversion"/>
  </si>
  <si>
    <t>9-135</t>
  </si>
  <si>
    <t>요리하다 동태전</t>
    <phoneticPr fontId="1" type="noConversion"/>
  </si>
  <si>
    <t>9-136</t>
  </si>
  <si>
    <t>CJ 비비고 가자미구이</t>
    <phoneticPr fontId="1" type="noConversion"/>
  </si>
  <si>
    <t>9-137</t>
  </si>
  <si>
    <t>CJ 비비고 삼치구이</t>
    <phoneticPr fontId="1" type="noConversion"/>
  </si>
  <si>
    <t>조미식품</t>
    <phoneticPr fontId="1" type="noConversion"/>
  </si>
  <si>
    <t>면류</t>
    <phoneticPr fontId="1" type="noConversion"/>
  </si>
  <si>
    <t>알가공</t>
    <phoneticPr fontId="1" type="noConversion"/>
  </si>
  <si>
    <t xml:space="preserve">유지 </t>
    <phoneticPr fontId="1" type="noConversion"/>
  </si>
  <si>
    <t>떡</t>
    <phoneticPr fontId="1" type="noConversion"/>
  </si>
  <si>
    <t>두부</t>
    <phoneticPr fontId="1" type="noConversion"/>
  </si>
  <si>
    <t>식육 포장육류</t>
    <phoneticPr fontId="1" type="noConversion"/>
  </si>
  <si>
    <t>특수용도식</t>
    <phoneticPr fontId="1" type="noConversion"/>
  </si>
  <si>
    <t>수산가공식품</t>
    <phoneticPr fontId="1" type="noConversion"/>
  </si>
  <si>
    <t>빙과류</t>
    <phoneticPr fontId="1" type="noConversion"/>
  </si>
  <si>
    <t>6-69</t>
    <phoneticPr fontId="1" type="noConversion"/>
  </si>
  <si>
    <t>닥터리브 곤약 떡볶이 매운맛</t>
    <phoneticPr fontId="1" type="noConversion"/>
  </si>
  <si>
    <t>우리아이 뽀로로 보리차</t>
    <phoneticPr fontId="1" type="noConversion"/>
  </si>
  <si>
    <t>쟈뎅 까페모리 그린티 라떼</t>
    <phoneticPr fontId="1" type="noConversion"/>
  </si>
  <si>
    <t>티젠 히비스커스</t>
    <phoneticPr fontId="1" type="noConversion"/>
  </si>
  <si>
    <t>피코크 생강차</t>
    <phoneticPr fontId="1" type="noConversion"/>
  </si>
  <si>
    <t>샘표 유기농 보리차</t>
    <phoneticPr fontId="1" type="noConversion"/>
  </si>
  <si>
    <t>이마트 편안한 라벤더</t>
    <phoneticPr fontId="1" type="noConversion"/>
  </si>
  <si>
    <t>동서 엄마순 보리차</t>
    <phoneticPr fontId="1" type="noConversion"/>
  </si>
  <si>
    <t>피코크 루이보스 티백</t>
    <phoneticPr fontId="1" type="noConversion"/>
  </si>
  <si>
    <t>농심 이토엔 보리차</t>
    <phoneticPr fontId="1" type="noConversion"/>
  </si>
  <si>
    <t>베지밀 5060 시니어 두유</t>
  </si>
  <si>
    <t>베지밀 검은콩과 검은참깨 두유팩</t>
  </si>
  <si>
    <t>베지밀 국산콩 검은콩 고칼슘</t>
  </si>
  <si>
    <t>베지밀 국산콩 아몬드 호두</t>
  </si>
  <si>
    <t>베지밀 달콤한 B 검은콩 두유</t>
  </si>
  <si>
    <t>베지밀 달콤한 두유 베지밀 비</t>
  </si>
  <si>
    <t>베지밀 달콤한 두유 베지밀 에이</t>
  </si>
  <si>
    <t>베지밀 담백한 A 검은콩 두유</t>
  </si>
  <si>
    <t>베지밀 무첨가 두유</t>
  </si>
  <si>
    <t>베지밀 뼈에 좋은 칼슘두유 검은콩 검은깨 검은쌀</t>
  </si>
  <si>
    <t>베지밀 뼈에 좋은 칼슘두유 땅콩 아몬드 호두 잣</t>
  </si>
  <si>
    <t>베지밀 애플망고 두유</t>
  </si>
  <si>
    <t>삼육 검은콩 칼슘두유</t>
  </si>
  <si>
    <t>삼육 두유 A</t>
  </si>
  <si>
    <t>황성주 국산콩 검은콩과 검은참깨</t>
  </si>
  <si>
    <t>황성주 국산콩 두유 검은콩 두유</t>
  </si>
  <si>
    <t>황성주 국산콩 두유 검은콩과 17곡</t>
  </si>
  <si>
    <t>황성주 국산콩 두유 프리미엄 블랙 9곡 두유</t>
  </si>
  <si>
    <t>11-2</t>
  </si>
  <si>
    <t>11-4</t>
  </si>
  <si>
    <t>11-5</t>
  </si>
  <si>
    <t>11-6</t>
  </si>
  <si>
    <t>11-7</t>
  </si>
  <si>
    <t>11-8</t>
  </si>
  <si>
    <t>11-9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</si>
  <si>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</si>
  <si>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</si>
  <si>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</si>
  <si>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</si>
  <si>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</si>
  <si>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</si>
  <si>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</si>
  <si>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</si>
  <si>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</si>
  <si>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</si>
  <si>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</si>
  <si>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11-22</t>
  </si>
  <si>
    <t>11-23</t>
  </si>
  <si>
    <t>11-24</t>
  </si>
  <si>
    <t>친환경 자연주의 유기농 발아미숫가루</t>
    <phoneticPr fontId="1" type="noConversion"/>
  </si>
  <si>
    <t>쌀눈13곡 미숫가루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</si>
  <si>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</si>
  <si>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</si>
  <si>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</si>
  <si>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</si>
  <si>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</si>
  <si>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</si>
  <si>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</si>
  <si>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</si>
  <si>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</si>
  <si>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</si>
  <si>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</si>
  <si>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</si>
  <si>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</si>
  <si>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</si>
  <si>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</si>
  <si>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</si>
  <si>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</si>
  <si>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</si>
  <si>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</si>
  <si>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</si>
  <si>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</si>
  <si>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</si>
  <si>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</si>
  <si>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</si>
  <si>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</si>
  <si>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</si>
  <si>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</si>
  <si>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</si>
  <si>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</si>
  <si>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</si>
  <si>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</si>
  <si>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t>12-32</t>
  </si>
  <si>
    <t>12-33</t>
  </si>
  <si>
    <t>12-34</t>
  </si>
  <si>
    <t>12-35</t>
  </si>
  <si>
    <t>12-36</t>
  </si>
  <si>
    <t>12-37</t>
  </si>
  <si>
    <t>12-38</t>
  </si>
  <si>
    <t>12-39</t>
  </si>
  <si>
    <t>12-40</t>
  </si>
  <si>
    <t>12-41</t>
  </si>
  <si>
    <t>12-42</t>
  </si>
  <si>
    <t>12-43</t>
  </si>
  <si>
    <t>12-44</t>
  </si>
  <si>
    <t>12-45</t>
  </si>
  <si>
    <t>12-46</t>
  </si>
  <si>
    <t>12-47</t>
  </si>
  <si>
    <t>12-48</t>
  </si>
  <si>
    <t>12-49</t>
  </si>
  <si>
    <t>12-50</t>
  </si>
  <si>
    <t>12-51</t>
  </si>
  <si>
    <t>12-52</t>
  </si>
  <si>
    <t>12-53</t>
  </si>
  <si>
    <t>12-54</t>
  </si>
  <si>
    <t>12-55</t>
  </si>
  <si>
    <t>12-56</t>
  </si>
  <si>
    <t>12-57</t>
  </si>
  <si>
    <t>12-58</t>
  </si>
  <si>
    <t>12-59</t>
  </si>
  <si>
    <t>12-60</t>
  </si>
  <si>
    <t>12-61</t>
  </si>
  <si>
    <t>12-62</t>
  </si>
  <si>
    <t>12-63</t>
  </si>
  <si>
    <t>12-64</t>
  </si>
  <si>
    <t>12-65</t>
  </si>
  <si>
    <t>12-66</t>
  </si>
  <si>
    <t>12-67</t>
  </si>
  <si>
    <t>12-68</t>
  </si>
  <si>
    <t>12-69</t>
  </si>
  <si>
    <t>즉석섭취식품</t>
    <phoneticPr fontId="1" type="noConversion"/>
  </si>
  <si>
    <t>음료류</t>
    <phoneticPr fontId="1" type="noConversion"/>
  </si>
  <si>
    <t>우리아이 뽀로로 결명자차</t>
    <phoneticPr fontId="1" type="noConversion"/>
  </si>
  <si>
    <t>보해 매원</t>
    <phoneticPr fontId="1" type="noConversion"/>
  </si>
  <si>
    <t>쌍계명차 분말차 _레몬밤</t>
    <phoneticPr fontId="1" type="noConversion"/>
  </si>
  <si>
    <t>요미요미 안심아이차 현미</t>
    <phoneticPr fontId="1" type="noConversion"/>
  </si>
  <si>
    <t>피코크 쌍화차</t>
    <phoneticPr fontId="1" type="noConversion"/>
  </si>
  <si>
    <t>피코크 대추차</t>
    <phoneticPr fontId="1" type="noConversion"/>
  </si>
  <si>
    <t>이마트 상쾌한 페퍼민트</t>
    <phoneticPr fontId="1" type="noConversion"/>
  </si>
  <si>
    <t>후르츠멜란지</t>
    <phoneticPr fontId="1" type="noConversion"/>
  </si>
  <si>
    <t>루이보스크랜베리</t>
    <phoneticPr fontId="1" type="noConversion"/>
  </si>
  <si>
    <t>이마트 향긋한 캐모마일</t>
    <phoneticPr fontId="1" type="noConversion"/>
  </si>
  <si>
    <t>이마트 메밀차</t>
    <phoneticPr fontId="1" type="noConversion"/>
  </si>
  <si>
    <t>밀크향가득우롱차</t>
    <phoneticPr fontId="1" type="noConversion"/>
  </si>
  <si>
    <t>맛있는 녹차 작설</t>
    <phoneticPr fontId="1" type="noConversion"/>
  </si>
  <si>
    <t>샘표 순작 유기농 우리아이 첫 보리차</t>
    <phoneticPr fontId="1" type="noConversion"/>
  </si>
  <si>
    <t>샘표 유기농 순작 옥수수차</t>
    <phoneticPr fontId="1" type="noConversion"/>
  </si>
  <si>
    <t>담터 맑고 구수한 둥글레차</t>
    <phoneticPr fontId="1" type="noConversion"/>
  </si>
  <si>
    <t>동서 오곡차</t>
    <phoneticPr fontId="1" type="noConversion"/>
  </si>
  <si>
    <t xml:space="preserve">동서 결명자차 </t>
    <phoneticPr fontId="1" type="noConversion"/>
  </si>
  <si>
    <t>피코크 루이보스 오렌지 티백</t>
    <phoneticPr fontId="1" type="noConversion"/>
  </si>
  <si>
    <t>12-70</t>
    <phoneticPr fontId="1" type="noConversion"/>
  </si>
  <si>
    <t>담터 검은콩 미숫가루</t>
    <phoneticPr fontId="1" type="noConversion"/>
  </si>
  <si>
    <t>피코크 레몬 마테 티백</t>
    <phoneticPr fontId="1" type="noConversion"/>
  </si>
  <si>
    <t>피코크 얼그레이 티백</t>
    <phoneticPr fontId="1" type="noConversion"/>
  </si>
  <si>
    <t>피코크 레몬밤 티백</t>
    <phoneticPr fontId="1" type="noConversion"/>
  </si>
  <si>
    <t>포카 프리미엄 밀크티 오리지널</t>
    <phoneticPr fontId="1" type="noConversion"/>
  </si>
  <si>
    <t>이롬 캐리 튼튼 홍삼 오렌지귤</t>
    <phoneticPr fontId="1" type="noConversion"/>
  </si>
  <si>
    <t>팔도 뽀로로 홍삼 쏙쏙 오렌지</t>
    <phoneticPr fontId="1" type="noConversion"/>
  </si>
  <si>
    <t>팔도 뽀로로 홍삼 쏙쏙 사과</t>
    <phoneticPr fontId="1" type="noConversion"/>
  </si>
  <si>
    <t>남양 1/2 칼로리 맛있는 두유 GT 검은콩 깨 칼슘</t>
    <phoneticPr fontId="1" type="noConversion"/>
  </si>
  <si>
    <t>남양 1/2 칼로리 맜있는 두유 GT 담백한 맛</t>
    <phoneticPr fontId="1" type="noConversion"/>
  </si>
  <si>
    <t>남양 맛있는 두유 GT 고칼슘 검은콩+17곡</t>
    <phoneticPr fontId="1" type="noConversion"/>
  </si>
  <si>
    <t>남양 맛있는 두유 GT 고칼슘 검은콩깨</t>
    <phoneticPr fontId="1" type="noConversion"/>
  </si>
  <si>
    <t>남양 맛있는 두유 GT 달콤한맛</t>
    <phoneticPr fontId="1" type="noConversion"/>
  </si>
  <si>
    <t>남양 맛있는 두유 GT 담백한맛</t>
    <phoneticPr fontId="1" type="noConversion"/>
  </si>
  <si>
    <t>남양 진콩두유</t>
    <phoneticPr fontId="1" type="noConversion"/>
  </si>
  <si>
    <t>두유라이크 블랙? 검정콩&amp;검정깨</t>
    <phoneticPr fontId="1" type="noConversion"/>
  </si>
  <si>
    <t>두유라이크? 볶은귀리&amp;땅콩</t>
    <phoneticPr fontId="1" type="noConversion"/>
  </si>
  <si>
    <t>매일 두유 식이섬유</t>
    <phoneticPr fontId="1" type="noConversion"/>
  </si>
  <si>
    <t>매일두유 초콜릿</t>
    <phoneticPr fontId="1" type="noConversion"/>
  </si>
  <si>
    <t>베지밀 17곡 한끼 두유</t>
    <phoneticPr fontId="1" type="noConversion"/>
  </si>
  <si>
    <t>오후의 홍차 로얄밀크티</t>
    <phoneticPr fontId="1" type="noConversion"/>
  </si>
  <si>
    <t>12-71</t>
  </si>
  <si>
    <t>12-72</t>
  </si>
  <si>
    <t>12-73</t>
  </si>
  <si>
    <t>12-74</t>
  </si>
  <si>
    <t>12-75</t>
  </si>
  <si>
    <t>12-76</t>
  </si>
  <si>
    <t>12-77</t>
  </si>
  <si>
    <t>12-78</t>
  </si>
  <si>
    <t>12-79</t>
  </si>
  <si>
    <t>12-80</t>
  </si>
  <si>
    <t>12-81</t>
  </si>
  <si>
    <t>12-82</t>
  </si>
  <si>
    <t>12-83</t>
  </si>
  <si>
    <t>12-84</t>
  </si>
  <si>
    <t>12-85</t>
    <phoneticPr fontId="1" type="noConversion"/>
  </si>
  <si>
    <t>피코크 쟈스민 티 7입</t>
    <phoneticPr fontId="1" type="noConversion"/>
  </si>
  <si>
    <t>이토엔 오이오차녹차</t>
    <phoneticPr fontId="1" type="noConversion"/>
  </si>
  <si>
    <t xml:space="preserve">이토엔 쟈스민티 </t>
    <phoneticPr fontId="1" type="noConversion"/>
  </si>
  <si>
    <t>데자와 밀크티</t>
    <phoneticPr fontId="1" type="noConversion"/>
  </si>
  <si>
    <t>태양의 식후비법</t>
    <phoneticPr fontId="1" type="noConversion"/>
  </si>
  <si>
    <t>광동 브이라인 얼굴 옥수수 수염차</t>
    <phoneticPr fontId="1" type="noConversion"/>
  </si>
  <si>
    <t>블랙보리차</t>
    <phoneticPr fontId="1" type="noConversion"/>
  </si>
  <si>
    <t>웅진 유기농 하늘보리</t>
    <phoneticPr fontId="1" type="noConversion"/>
  </si>
  <si>
    <t xml:space="preserve">EM 옥수수수염차 </t>
    <phoneticPr fontId="1" type="noConversion"/>
  </si>
  <si>
    <t>노브랜드 옥수수수염차</t>
    <phoneticPr fontId="1" type="noConversion"/>
  </si>
  <si>
    <t>노브랜드 헛개차</t>
    <phoneticPr fontId="1" type="noConversion"/>
  </si>
  <si>
    <t>광명찾은 결명자</t>
    <phoneticPr fontId="1" type="noConversion"/>
  </si>
  <si>
    <t>웅진 하늘보리</t>
    <phoneticPr fontId="1" type="noConversion"/>
  </si>
  <si>
    <t>립톤아이스티 파우치</t>
    <phoneticPr fontId="1" type="noConversion"/>
  </si>
  <si>
    <t>동서 보리차 티백</t>
    <phoneticPr fontId="1" type="noConversion"/>
  </si>
  <si>
    <t>12-86</t>
    <phoneticPr fontId="1" type="noConversion"/>
  </si>
  <si>
    <t>담터  슈퍼 곡물 12곡 미숫가루 40개</t>
    <phoneticPr fontId="1" type="noConversion"/>
  </si>
  <si>
    <t>삼육 검은콩호두와 아몬드</t>
    <phoneticPr fontId="1" type="noConversion"/>
  </si>
  <si>
    <t>9-88</t>
    <phoneticPr fontId="1" type="noConversion"/>
  </si>
  <si>
    <t>쉬림프링</t>
    <phoneticPr fontId="1" type="noConversion"/>
  </si>
  <si>
    <t>8-73</t>
    <phoneticPr fontId="1" type="noConversion"/>
  </si>
  <si>
    <t>파스퇴르 우리아이 한우시금치 버섯진밥</t>
    <phoneticPr fontId="1" type="noConversion"/>
  </si>
  <si>
    <t>아이스티 Pfanner</t>
    <phoneticPr fontId="1" type="noConversion"/>
  </si>
  <si>
    <t>농심 오이오차 호지차</t>
    <phoneticPr fontId="1" type="noConversion"/>
  </si>
  <si>
    <t>12-87</t>
  </si>
  <si>
    <t>12-88</t>
  </si>
  <si>
    <t>12-89</t>
  </si>
  <si>
    <t>12-90</t>
  </si>
  <si>
    <t>12-91</t>
  </si>
  <si>
    <t>담터 호두, 아몬드, 율무차</t>
    <phoneticPr fontId="1" type="noConversion"/>
  </si>
  <si>
    <t>남양 17차</t>
    <phoneticPr fontId="1" type="noConversion"/>
  </si>
  <si>
    <t>도번째 녹차만 담았다</t>
    <phoneticPr fontId="1" type="noConversion"/>
  </si>
  <si>
    <t>서울우유 원두밀 플러스</t>
    <phoneticPr fontId="1" type="noConversion"/>
  </si>
  <si>
    <t>빙과류 45개 사면됨!</t>
    <phoneticPr fontId="1" type="noConversion"/>
  </si>
  <si>
    <t xml:space="preserve">구매해야함 </t>
    <phoneticPr fontId="1" type="noConversion"/>
  </si>
  <si>
    <t>미니멜츠빅 스크류</t>
    <phoneticPr fontId="1" type="noConversion"/>
  </si>
  <si>
    <t>미니멜츠 빅 수박바</t>
    <phoneticPr fontId="1" type="noConversion"/>
  </si>
  <si>
    <t>슈퍼콘 민트초코칩</t>
    <phoneticPr fontId="1" type="noConversion"/>
  </si>
  <si>
    <t>쮸쮸바 망고</t>
    <phoneticPr fontId="1" type="noConversion"/>
  </si>
  <si>
    <t>모구모구 피치 아이스</t>
    <phoneticPr fontId="1" type="noConversion"/>
  </si>
  <si>
    <t xml:space="preserve">아이스가이 피치 </t>
    <phoneticPr fontId="1" type="noConversion"/>
  </si>
  <si>
    <t>롯데 돼지콘</t>
    <phoneticPr fontId="1" type="noConversion"/>
  </si>
  <si>
    <t>슈퍼콘 딸기</t>
    <phoneticPr fontId="1" type="noConversion"/>
  </si>
  <si>
    <t>아맛나 콘</t>
    <phoneticPr fontId="1" type="noConversion"/>
  </si>
  <si>
    <t>국화빵 딸기</t>
    <phoneticPr fontId="1" type="noConversion"/>
  </si>
  <si>
    <t>국화빵 인절미</t>
    <phoneticPr fontId="1" type="noConversion"/>
  </si>
  <si>
    <t>해태 인절미 시모나</t>
    <phoneticPr fontId="1" type="noConversion"/>
  </si>
  <si>
    <t>롯데푸드 거북이</t>
    <phoneticPr fontId="1" type="noConversion"/>
  </si>
  <si>
    <t>빙그레 뽕따 레드피치</t>
    <phoneticPr fontId="1" type="noConversion"/>
  </si>
  <si>
    <t>바밤바 흑당버블티바</t>
    <phoneticPr fontId="1" type="noConversion"/>
  </si>
  <si>
    <t>바밤바 아이스 샌드</t>
    <phoneticPr fontId="1" type="noConversion"/>
  </si>
  <si>
    <t>더위사냥 레몬에이드</t>
    <phoneticPr fontId="1" type="noConversion"/>
  </si>
  <si>
    <t>롯데푸드 찰떡 국화빵</t>
    <phoneticPr fontId="1" type="noConversion"/>
  </si>
  <si>
    <t>11-1</t>
    <phoneticPr fontId="1" type="noConversion"/>
  </si>
  <si>
    <t>비엘에프씨 국산곡물 미숫가루</t>
    <phoneticPr fontId="1" type="noConversion"/>
  </si>
  <si>
    <t>스마트 미숫가루360</t>
    <phoneticPr fontId="1" type="noConversion"/>
  </si>
  <si>
    <t>식사에반하다 슬림다이어트쉐이크35g</t>
    <phoneticPr fontId="1" type="noConversion"/>
  </si>
  <si>
    <t>엄마사랑  검은콩이 들어간 미숫가루600g</t>
    <phoneticPr fontId="1" type="noConversion"/>
  </si>
  <si>
    <t>엄마사랑 아침이든든한 검정콩 선식 1kg</t>
    <phoneticPr fontId="1" type="noConversion"/>
  </si>
  <si>
    <t>엄마사랑 유기농 발아현미 미숫가루500</t>
    <phoneticPr fontId="1" type="noConversion"/>
  </si>
  <si>
    <t>엄마사랑 통곡물이 고소한 미숫가루2kg</t>
    <phoneticPr fontId="1" type="noConversion"/>
  </si>
  <si>
    <t>청오 무농약 미숫가루1kg</t>
    <phoneticPr fontId="1" type="noConversion"/>
  </si>
  <si>
    <t>청오 친환경 미숫가루800</t>
    <phoneticPr fontId="1" type="noConversion"/>
  </si>
  <si>
    <t>태광선식 검은콩선식700g</t>
    <phoneticPr fontId="1" type="noConversion"/>
  </si>
  <si>
    <t>태광선식 국산선식35(700g)</t>
    <phoneticPr fontId="1" type="noConversion"/>
  </si>
  <si>
    <t>태광선식 블랙푸드 곡물한끼300g</t>
    <phoneticPr fontId="1" type="noConversion"/>
  </si>
  <si>
    <t>태광식품 17곡현미미숫가루</t>
    <phoneticPr fontId="1" type="noConversion"/>
  </si>
  <si>
    <t>태광식품 가바현미가들어간 미숫가루600</t>
    <phoneticPr fontId="1" type="noConversion"/>
  </si>
  <si>
    <t>태광식품 귀리 퀴노아를더한 미숫가루2.1kg</t>
    <phoneticPr fontId="1" type="noConversion"/>
  </si>
  <si>
    <t>태광식품 귀리우유쉐이크(병)50g</t>
    <phoneticPr fontId="1" type="noConversion"/>
  </si>
  <si>
    <t>태광식품 귀리우유쉐이크300g</t>
    <phoneticPr fontId="1" type="noConversion"/>
  </si>
  <si>
    <t>태광식품 블랙푸드 미숫가루 700</t>
    <phoneticPr fontId="1" type="noConversion"/>
  </si>
  <si>
    <t>태광식품 서리태콩물쉐이크40g</t>
    <phoneticPr fontId="1" type="noConversion"/>
  </si>
  <si>
    <t>태광식품 스틱형 스마트미숫가루</t>
    <phoneticPr fontId="1" type="noConversion"/>
  </si>
  <si>
    <t>태광식품 올블랙선식</t>
    <phoneticPr fontId="1" type="noConversion"/>
  </si>
  <si>
    <t>피코크 슬림플러스400g</t>
    <phoneticPr fontId="1" type="noConversion"/>
  </si>
  <si>
    <t>100g당 환산</t>
  </si>
  <si>
    <t>탄수화물</t>
  </si>
  <si>
    <t>지방</t>
  </si>
  <si>
    <t>단백질</t>
  </si>
  <si>
    <t>총칼로리</t>
  </si>
  <si>
    <t>1g 미만</t>
    <phoneticPr fontId="1" type="noConversion"/>
  </si>
  <si>
    <t>10-1</t>
    <phoneticPr fontId="1" type="noConversion"/>
  </si>
  <si>
    <t>10-2</t>
  </si>
  <si>
    <t>10-3</t>
  </si>
  <si>
    <t>10-4</t>
  </si>
  <si>
    <t>10-6</t>
  </si>
  <si>
    <t>10-7</t>
  </si>
  <si>
    <t>10-8</t>
  </si>
  <si>
    <t>10-9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</si>
  <si>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</si>
  <si>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</si>
  <si>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</si>
  <si>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</si>
  <si>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</si>
  <si>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</si>
  <si>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</si>
  <si>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</si>
  <si>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</si>
  <si>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</si>
  <si>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</si>
  <si>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</si>
  <si>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</si>
  <si>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</si>
  <si>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</si>
  <si>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</si>
  <si>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</si>
  <si>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</si>
  <si>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10-29</t>
  </si>
  <si>
    <t>10-30</t>
  </si>
  <si>
    <t>10-31</t>
  </si>
  <si>
    <t>10-32</t>
  </si>
  <si>
    <t>10-33</t>
  </si>
  <si>
    <t>10-34</t>
  </si>
  <si>
    <t>10-35</t>
  </si>
  <si>
    <t>10-36</t>
  </si>
  <si>
    <t>10-37</t>
  </si>
  <si>
    <t>10-38</t>
  </si>
  <si>
    <t>10-39</t>
  </si>
  <si>
    <t>10-40</t>
  </si>
  <si>
    <t>10-41</t>
  </si>
  <si>
    <t>10-42</t>
  </si>
  <si>
    <t>10-43</t>
  </si>
  <si>
    <t>10-44</t>
  </si>
  <si>
    <t>10-45</t>
  </si>
  <si>
    <t>10-46</t>
  </si>
  <si>
    <t>10-47</t>
  </si>
  <si>
    <t>10-48</t>
  </si>
  <si>
    <t>10-49</t>
  </si>
  <si>
    <t>10-50</t>
  </si>
  <si>
    <t>10-51</t>
  </si>
  <si>
    <t>10-52</t>
  </si>
  <si>
    <t>10-53</t>
  </si>
  <si>
    <t>안주당 냉동돼지막창</t>
    <phoneticPr fontId="1" type="noConversion"/>
  </si>
  <si>
    <t>8-74</t>
    <phoneticPr fontId="1" type="noConversion"/>
  </si>
  <si>
    <t>8-75</t>
    <phoneticPr fontId="1" type="noConversion"/>
  </si>
  <si>
    <t>11-26</t>
    <phoneticPr fontId="1" type="noConversion"/>
  </si>
  <si>
    <t>피코크 유기농 아몬드미숫가루</t>
    <phoneticPr fontId="1" type="noConversion"/>
  </si>
  <si>
    <t>온니프라이스 매콤 까르보소스</t>
    <phoneticPr fontId="1" type="noConversion"/>
  </si>
  <si>
    <t>Kitchen Joy ,맛있는 숯불닭꼬치 간장소스맛</t>
    <phoneticPr fontId="1" type="noConversion"/>
  </si>
  <si>
    <t>id</t>
    <phoneticPr fontId="1" type="noConversion"/>
  </si>
  <si>
    <t>pid</t>
    <phoneticPr fontId="1" type="noConversion"/>
  </si>
  <si>
    <t>name</t>
    <phoneticPr fontId="1" type="noConversion"/>
  </si>
  <si>
    <t>carbohydrate</t>
  </si>
  <si>
    <t>fat</t>
  </si>
  <si>
    <t>protein</t>
  </si>
  <si>
    <t>calorie</t>
  </si>
  <si>
    <t>amount</t>
  </si>
  <si>
    <t>portion</t>
  </si>
  <si>
    <t>natrium</t>
  </si>
  <si>
    <t>pid</t>
    <phoneticPr fontId="1" type="noConversion"/>
  </si>
  <si>
    <t>비비고 얼큰 버섯칼국수</t>
    <phoneticPr fontId="1" type="noConversion"/>
  </si>
  <si>
    <t>샘표 바지락칼국수</t>
    <phoneticPr fontId="1" type="noConversion"/>
  </si>
  <si>
    <t>cj 비비고 고메 나가사키짬뽕</t>
    <phoneticPr fontId="1" type="noConversion"/>
  </si>
  <si>
    <t>cj 비비고 고메 중화짬뽕</t>
    <phoneticPr fontId="1" type="noConversion"/>
  </si>
  <si>
    <t>cj 비비고 불닭갈비볶음면</t>
    <phoneticPr fontId="1" type="noConversion"/>
  </si>
  <si>
    <t>cj 비비고 진한 교자칼국수</t>
    <phoneticPr fontId="1" type="noConversion"/>
  </si>
  <si>
    <t>노브랜드 라면한그릇</t>
    <phoneticPr fontId="1" type="noConversion"/>
  </si>
  <si>
    <t>농심 감자면</t>
    <phoneticPr fontId="1" type="noConversion"/>
  </si>
  <si>
    <t>농심 감자면 큰사발</t>
    <phoneticPr fontId="1" type="noConversion"/>
  </si>
  <si>
    <t>농심 김치 사발면</t>
    <phoneticPr fontId="1" type="noConversion"/>
  </si>
  <si>
    <t>농심 너구리 컵</t>
    <phoneticPr fontId="1" type="noConversion"/>
  </si>
  <si>
    <t>농심 마늘면볶이</t>
    <phoneticPr fontId="1" type="noConversion"/>
  </si>
  <si>
    <t>농심 멸치칼국수</t>
    <phoneticPr fontId="1" type="noConversion"/>
  </si>
  <si>
    <t>농심 무파마 탕면</t>
    <phoneticPr fontId="1" type="noConversion"/>
  </si>
  <si>
    <t>농심 신라면 블랙</t>
    <phoneticPr fontId="1" type="noConversion"/>
  </si>
  <si>
    <t>감동의신 속찬라면</t>
    <phoneticPr fontId="1" type="noConversion"/>
  </si>
  <si>
    <t>오뚜기 열라면</t>
    <phoneticPr fontId="1" type="noConversion"/>
  </si>
  <si>
    <t>오뚜기 유부우동 소컵</t>
    <phoneticPr fontId="1" type="noConversion"/>
  </si>
  <si>
    <t>삼양 짜짜로니</t>
    <phoneticPr fontId="1" type="noConversion"/>
  </si>
  <si>
    <t>삼양 불닭볶음면</t>
    <phoneticPr fontId="1" type="noConversion"/>
  </si>
  <si>
    <t>이마트 야끼우동</t>
    <phoneticPr fontId="1" type="noConversion"/>
  </si>
  <si>
    <t>이마트 야끼소바</t>
    <phoneticPr fontId="1" type="noConversion"/>
  </si>
  <si>
    <t>팔도 남자라면</t>
    <phoneticPr fontId="1" type="noConversion"/>
  </si>
  <si>
    <t>팔도 도시락</t>
    <phoneticPr fontId="1" type="noConversion"/>
  </si>
  <si>
    <t>팔도 짜장면</t>
    <phoneticPr fontId="1" type="noConversion"/>
  </si>
  <si>
    <t>풀무원 마라탕면</t>
    <phoneticPr fontId="1" type="noConversion"/>
  </si>
  <si>
    <t>피코크 초마짬뽕</t>
    <phoneticPr fontId="1" type="noConversion"/>
  </si>
  <si>
    <t>쌍쌍바 포도</t>
    <phoneticPr fontId="1" type="noConversion"/>
  </si>
  <si>
    <t>해태 쌍쌍바 피치베리</t>
    <phoneticPr fontId="1" type="noConversion"/>
  </si>
  <si>
    <t>빵또아 레드벨벳</t>
    <phoneticPr fontId="1" type="noConversion"/>
  </si>
  <si>
    <t>부라보 피스타치오 레볼루션</t>
    <phoneticPr fontId="1" type="noConversion"/>
  </si>
  <si>
    <t>주물러 콜라</t>
    <phoneticPr fontId="1" type="noConversion"/>
  </si>
  <si>
    <t>누가콘</t>
    <phoneticPr fontId="1" type="noConversion"/>
  </si>
  <si>
    <t>옥동자콘</t>
    <phoneticPr fontId="1" type="noConversion"/>
  </si>
  <si>
    <t>시모나 꿀호떡</t>
    <phoneticPr fontId="1" type="noConversion"/>
  </si>
  <si>
    <t>빙그레 참 붕어 싸만코 녹차</t>
    <phoneticPr fontId="1" type="noConversion"/>
  </si>
  <si>
    <t>롯데 쿠키오</t>
    <phoneticPr fontId="1" type="noConversion"/>
  </si>
  <si>
    <t>쮸쮸바 키위</t>
    <phoneticPr fontId="1" type="noConversion"/>
  </si>
  <si>
    <t xml:space="preserve">빙그레 슈팅스타 </t>
    <phoneticPr fontId="1" type="noConversion"/>
  </si>
  <si>
    <t>와쿠와크 바닐라&amp;초코</t>
    <phoneticPr fontId="1" type="noConversion"/>
  </si>
  <si>
    <t>구구콘</t>
    <phoneticPr fontId="1" type="noConversion"/>
  </si>
  <si>
    <t>쿨샷 복숭아</t>
    <phoneticPr fontId="1" type="noConversion"/>
  </si>
  <si>
    <t>부라보 수박</t>
    <phoneticPr fontId="1" type="noConversion"/>
  </si>
  <si>
    <t>해장의신 속풀라면</t>
    <phoneticPr fontId="1" type="noConversion"/>
  </si>
  <si>
    <t>고구마 훠궈둔분</t>
    <phoneticPr fontId="1" type="noConversion"/>
  </si>
  <si>
    <t>농심 생생 야끼우동 데리야끼맛</t>
    <phoneticPr fontId="1" type="noConversion"/>
  </si>
  <si>
    <t>샘표 비빔국수 1인분</t>
    <phoneticPr fontId="1" type="noConversion"/>
  </si>
  <si>
    <t>올반키친 가쓰오우동</t>
    <phoneticPr fontId="1" type="noConversion"/>
  </si>
  <si>
    <t>요리하다 히노아지 돈코츠 라멘</t>
    <phoneticPr fontId="1" type="noConversion"/>
  </si>
  <si>
    <t>요리하다 히노아지돈코츠 카라 미소라멘</t>
    <phoneticPr fontId="1" type="noConversion"/>
  </si>
  <si>
    <t>초이스엘 부산 어묵탕라면</t>
    <phoneticPr fontId="1" type="noConversion"/>
  </si>
  <si>
    <t>삼양 간짬뽕</t>
    <phoneticPr fontId="1" type="noConversion"/>
  </si>
  <si>
    <t>팔도 김치 왕뚜껑</t>
    <phoneticPr fontId="1" type="noConversion"/>
  </si>
  <si>
    <t>팔도 왕짬뽕</t>
    <phoneticPr fontId="1" type="noConversion"/>
  </si>
  <si>
    <t>풀무원 생가득 평양 물냉면</t>
    <phoneticPr fontId="1" type="noConversion"/>
  </si>
  <si>
    <t>하이면 완도 김우동</t>
    <phoneticPr fontId="1" type="noConversion"/>
  </si>
  <si>
    <t>하이면 가쓰오 우동</t>
    <phoneticPr fontId="1" type="noConversion"/>
  </si>
  <si>
    <t>삼양 까르보 불닭볶음면</t>
    <phoneticPr fontId="1" type="noConversion"/>
  </si>
  <si>
    <t>삼양 거미새 해물라면</t>
    <phoneticPr fontId="1" type="noConversion"/>
  </si>
  <si>
    <t>오뚜기 쇠고기 미역국라면</t>
    <phoneticPr fontId="1" type="noConversion"/>
  </si>
  <si>
    <t>요리하다 정통 가쓰오 우동</t>
    <phoneticPr fontId="1" type="noConversion"/>
  </si>
  <si>
    <t>종가집 멸치 쌀국수 컵</t>
    <phoneticPr fontId="1" type="noConversion"/>
  </si>
  <si>
    <t>청정원 베트남식 쌀국수 소고기맛</t>
    <phoneticPr fontId="1" type="noConversion"/>
  </si>
  <si>
    <t>하오하오 미고랭</t>
    <phoneticPr fontId="1" type="noConversion"/>
  </si>
  <si>
    <t>풍국면 간편한 잔치국수</t>
    <phoneticPr fontId="1" type="noConversion"/>
  </si>
  <si>
    <t>삿뽀로 이치방 시오라멘</t>
    <phoneticPr fontId="1" type="noConversion"/>
  </si>
  <si>
    <t>백제신라 고구마</t>
    <phoneticPr fontId="1" type="noConversion"/>
  </si>
  <si>
    <t>월드콘 바닐라</t>
    <phoneticPr fontId="1" type="noConversion"/>
  </si>
  <si>
    <t>요맘때 그릭콘 플레인</t>
    <phoneticPr fontId="1" type="noConversion"/>
  </si>
  <si>
    <t>자유시간콘</t>
    <phoneticPr fontId="1" type="noConversion"/>
  </si>
  <si>
    <t>빠삐코 밀크</t>
    <phoneticPr fontId="1" type="noConversion"/>
  </si>
  <si>
    <t>설레임 커피쉐이크</t>
    <phoneticPr fontId="1" type="noConversion"/>
  </si>
  <si>
    <t>*피코크 냉면가족세트 (물냉면)</t>
    <phoneticPr fontId="1" type="noConversion"/>
  </si>
  <si>
    <t>농심 사리곰탕면 소컵</t>
    <phoneticPr fontId="1" type="noConversion"/>
  </si>
  <si>
    <t>농심 순한 너구리컵</t>
    <phoneticPr fontId="1" type="noConversion"/>
  </si>
  <si>
    <t>오뚜기 스파게티 컵</t>
    <phoneticPr fontId="1" type="noConversion"/>
  </si>
  <si>
    <t>오뚜기 스낵면 컵</t>
    <phoneticPr fontId="1" type="noConversion"/>
  </si>
  <si>
    <t>초이스엘 생소면</t>
    <phoneticPr fontId="1" type="noConversion"/>
  </si>
  <si>
    <t>팔도 김치도시락 컵라면</t>
    <phoneticPr fontId="1" type="noConversion"/>
  </si>
  <si>
    <t>풀무원 생면식감 직화짜장</t>
    <phoneticPr fontId="1" type="noConversion"/>
  </si>
  <si>
    <t>풀무원 생면식감 육개장칼국수</t>
    <phoneticPr fontId="1" type="noConversion"/>
  </si>
  <si>
    <t>화미 돌돌이 당면</t>
    <phoneticPr fontId="1" type="noConversion"/>
  </si>
  <si>
    <t>피코크 포 하노이 컵</t>
    <phoneticPr fontId="1" type="noConversion"/>
  </si>
  <si>
    <t>풀무원 생가득 냉 메밀생면</t>
    <phoneticPr fontId="1" type="noConversion"/>
  </si>
  <si>
    <t>풀무원 까르보나라 크림스파게티</t>
    <phoneticPr fontId="1" type="noConversion"/>
  </si>
  <si>
    <t>풀무원 갈릭 데리야끼 볶음우동</t>
    <phoneticPr fontId="1" type="noConversion"/>
  </si>
  <si>
    <t>요리하다 함흥비빔냉면</t>
    <phoneticPr fontId="1" type="noConversion"/>
  </si>
  <si>
    <t>미고랭 라면</t>
    <phoneticPr fontId="1" type="noConversion"/>
  </si>
  <si>
    <t>농심 콘치즈면컵</t>
    <phoneticPr fontId="1" type="noConversion"/>
  </si>
  <si>
    <t>농심 짜파게티범벅</t>
    <phoneticPr fontId="1" type="noConversion"/>
  </si>
  <si>
    <t>농심 트러플짜파게티 큰사발면</t>
    <phoneticPr fontId="1" type="noConversion"/>
  </si>
  <si>
    <t>농심 육개장 사발면</t>
    <phoneticPr fontId="1" type="noConversion"/>
  </si>
  <si>
    <t>농심 해물안성탕면 컵</t>
    <phoneticPr fontId="1" type="noConversion"/>
  </si>
  <si>
    <t>미고랭 페다스 핫라면</t>
    <phoneticPr fontId="1" type="noConversion"/>
  </si>
  <si>
    <t>삼양 강릉 교동반점 짬뽕</t>
    <phoneticPr fontId="1" type="noConversion"/>
  </si>
  <si>
    <t>삼양 나가사키 짬뽕</t>
    <phoneticPr fontId="1" type="noConversion"/>
  </si>
  <si>
    <t>쉐푸드 스파게티 볼로네이즈</t>
    <phoneticPr fontId="1" type="noConversion"/>
  </si>
  <si>
    <t>오뚜기 마라상궈면</t>
    <phoneticPr fontId="1" type="noConversion"/>
  </si>
  <si>
    <t>cj 가쓰오 메밀생면</t>
    <phoneticPr fontId="1" type="noConversion"/>
  </si>
  <si>
    <t>잇츠 와플 바닐라</t>
    <phoneticPr fontId="1" type="noConversion"/>
  </si>
  <si>
    <t>롯데푸드 국화빵 통팥</t>
    <phoneticPr fontId="1" type="noConversion"/>
  </si>
  <si>
    <t>롯데 와 바닐라</t>
    <phoneticPr fontId="1" type="noConversion"/>
  </si>
  <si>
    <t>탱크보이 애플&amp;젤리</t>
    <phoneticPr fontId="1" type="noConversion"/>
  </si>
  <si>
    <t>델몬트 망고 &amp; 크림</t>
    <phoneticPr fontId="1" type="noConversion"/>
  </si>
  <si>
    <t>온리프라이스 링귀니</t>
    <phoneticPr fontId="1" type="noConversion"/>
  </si>
  <si>
    <t>온리프라이스 스파게티</t>
    <phoneticPr fontId="1" type="noConversion"/>
  </si>
  <si>
    <t>온리프라이스 푸실리</t>
    <phoneticPr fontId="1" type="noConversion"/>
  </si>
  <si>
    <t>온리프라이스 찰진소면</t>
    <phoneticPr fontId="1" type="noConversion"/>
  </si>
  <si>
    <t>요리하다 동치미 물냉면</t>
    <phoneticPr fontId="1" type="noConversion"/>
  </si>
  <si>
    <t>d</t>
    <phoneticPr fontId="1" type="noConversion"/>
  </si>
  <si>
    <t>스크류 아이스</t>
    <phoneticPr fontId="1" type="noConversion"/>
  </si>
  <si>
    <t>빠삐코 파우치</t>
    <phoneticPr fontId="1" type="noConversion"/>
  </si>
  <si>
    <t>더위사냥 칼라만시</t>
    <phoneticPr fontId="1" type="noConversion"/>
  </si>
  <si>
    <t>허쉬 초코 초코 아이스</t>
    <phoneticPr fontId="1" type="noConversion"/>
  </si>
  <si>
    <t>탱크보이 모히토</t>
    <phoneticPr fontId="1" type="noConversion"/>
  </si>
  <si>
    <t>120(8.0*15)</t>
    <phoneticPr fontId="1" type="noConversion"/>
  </si>
  <si>
    <t>178.8(14.9*12)</t>
    <phoneticPr fontId="1" type="noConversion"/>
  </si>
  <si>
    <t>1.8*20</t>
    <phoneticPr fontId="1" type="noConversion"/>
  </si>
  <si>
    <t>500ml(655g)</t>
    <phoneticPr fontId="1" type="noConversion"/>
  </si>
  <si>
    <t>26(g)</t>
    <phoneticPr fontId="1" type="noConversion"/>
  </si>
  <si>
    <t>15(1.0*15)</t>
    <phoneticPr fontId="1" type="noConversion"/>
  </si>
  <si>
    <t>12(0.6*20)</t>
    <phoneticPr fontId="1" type="noConversion"/>
  </si>
  <si>
    <t>15(1.5*10)</t>
    <phoneticPr fontId="1" type="noConversion"/>
  </si>
  <si>
    <t>2000ml</t>
    <phoneticPr fontId="1" type="noConversion"/>
  </si>
  <si>
    <t>100ml</t>
    <phoneticPr fontId="1" type="noConversion"/>
  </si>
  <si>
    <t>160(1.6*100)</t>
    <phoneticPr fontId="1" type="noConversion"/>
  </si>
  <si>
    <t>10(1*10)</t>
    <phoneticPr fontId="1" type="noConversion"/>
  </si>
  <si>
    <t>160(8*20)</t>
    <phoneticPr fontId="1" type="noConversion"/>
  </si>
  <si>
    <t>300(10*30)</t>
    <phoneticPr fontId="1" type="noConversion"/>
  </si>
  <si>
    <t>300(10*30)</t>
    <phoneticPr fontId="1" type="noConversion"/>
  </si>
  <si>
    <t>120(1.2*100)</t>
    <phoneticPr fontId="1" type="noConversion"/>
  </si>
  <si>
    <t>240(8*30)</t>
    <phoneticPr fontId="1" type="noConversion"/>
  </si>
  <si>
    <t>144(8*18)</t>
    <phoneticPr fontId="1" type="noConversion"/>
  </si>
  <si>
    <t>144(8*18)</t>
    <phoneticPr fontId="1" type="noConversion"/>
  </si>
  <si>
    <t>525(ml)</t>
    <phoneticPr fontId="1" type="noConversion"/>
  </si>
  <si>
    <t>525(ml)</t>
    <phoneticPr fontId="1" type="noConversion"/>
  </si>
  <si>
    <t>7(1*7)</t>
    <phoneticPr fontId="1" type="noConversion"/>
  </si>
  <si>
    <t>8.4(1.2*7)</t>
    <phoneticPr fontId="1" type="noConversion"/>
  </si>
  <si>
    <t>5.6(0.8*7)</t>
    <phoneticPr fontId="1" type="noConversion"/>
  </si>
  <si>
    <t>600(ml)</t>
    <phoneticPr fontId="1" type="noConversion"/>
  </si>
  <si>
    <t>600(ml)</t>
    <phoneticPr fontId="1" type="noConversion"/>
  </si>
  <si>
    <t>500ml</t>
    <phoneticPr fontId="1" type="noConversion"/>
  </si>
  <si>
    <t>500ml</t>
    <phoneticPr fontId="1" type="noConversion"/>
  </si>
  <si>
    <t>250ml</t>
    <phoneticPr fontId="1" type="noConversion"/>
  </si>
  <si>
    <t>280ml</t>
    <phoneticPr fontId="1" type="noConversion"/>
  </si>
  <si>
    <t>100ml</t>
    <phoneticPr fontId="1" type="noConversion"/>
  </si>
  <si>
    <t>190ml</t>
    <phoneticPr fontId="1" type="noConversion"/>
  </si>
  <si>
    <t>190ml</t>
    <phoneticPr fontId="1" type="noConversion"/>
  </si>
  <si>
    <t>245ml</t>
    <phoneticPr fontId="1" type="noConversion"/>
  </si>
  <si>
    <t>245ml</t>
    <phoneticPr fontId="1" type="noConversion"/>
  </si>
  <si>
    <t>960ml</t>
    <phoneticPr fontId="1" type="noConversion"/>
  </si>
  <si>
    <t>190ml</t>
    <phoneticPr fontId="1" type="noConversion"/>
  </si>
  <si>
    <t>180ml</t>
    <phoneticPr fontId="1" type="noConversion"/>
  </si>
  <si>
    <t>800(20*40)</t>
    <phoneticPr fontId="1" type="noConversion"/>
  </si>
  <si>
    <t>800(20*40)</t>
    <phoneticPr fontId="1" type="noConversion"/>
  </si>
  <si>
    <t>20g</t>
    <phoneticPr fontId="1" type="noConversion"/>
  </si>
  <si>
    <t>20g</t>
    <phoneticPr fontId="1" type="noConversion"/>
  </si>
  <si>
    <t>525ml</t>
    <phoneticPr fontId="1" type="noConversion"/>
  </si>
  <si>
    <t>520ml</t>
    <phoneticPr fontId="1" type="noConversion"/>
  </si>
  <si>
    <t>200ml</t>
    <phoneticPr fontId="1" type="noConversion"/>
  </si>
  <si>
    <t>230ml</t>
    <phoneticPr fontId="1" type="noConversion"/>
  </si>
  <si>
    <t>900(18*50)</t>
    <phoneticPr fontId="1" type="noConversion"/>
  </si>
  <si>
    <t>18g</t>
    <phoneticPr fontId="1" type="noConversion"/>
  </si>
  <si>
    <t>340ml</t>
    <phoneticPr fontId="1" type="noConversion"/>
  </si>
  <si>
    <t>340ml</t>
    <phoneticPr fontId="1" type="noConversion"/>
  </si>
  <si>
    <t>190ml</t>
    <phoneticPr fontId="1" type="noConversion"/>
  </si>
  <si>
    <t>서울 우유 칼슘이 가득한 검은깨 검은콩 두유</t>
    <phoneticPr fontId="1" type="noConversion"/>
  </si>
  <si>
    <t>800(40*20)</t>
    <phoneticPr fontId="1" type="noConversion"/>
  </si>
  <si>
    <t>1개당(50g)</t>
    <phoneticPr fontId="1" type="noConversion"/>
  </si>
  <si>
    <t>100*2</t>
    <phoneticPr fontId="1" type="noConversion"/>
  </si>
  <si>
    <t>자연애찬 삶아서 깐 메추리알</t>
    <phoneticPr fontId="1" type="noConversion"/>
  </si>
  <si>
    <t>자연애찬 삶아서 깐 메추리 유정란</t>
    <phoneticPr fontId="1" type="noConversion"/>
  </si>
  <si>
    <t>크런치킹콘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</si>
</sst>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&quot;월&quot;\ dd&quot;일&quot;"/>
    <numFmt numFmtId="177" formatCode="0.0"/>
    <numFmt numFmtId="178" formatCode="0.0_);[Red]\(0.0\)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2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5" fillId="0" borderId="0" xfId="0" applyFont="1">
      <alignment vertical="center"/>
    </xf>
    <xf numFmtId="176" fontId="3" fillId="0" borderId="0" xfId="0" quotePrefix="1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8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177" fontId="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2" fontId="8" fillId="0" borderId="0" xfId="0" applyNumberFormat="1" applyFont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176" fontId="8" fillId="0" borderId="0" xfId="0" quotePrefix="1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178" fontId="3" fillId="0" borderId="0" xfId="0" applyNumberFormat="1" applyFont="1" applyAlignment="1">
      <alignment horizontal="left" vertical="center"/>
    </xf>
    <xf numFmtId="2" fontId="3" fillId="0" borderId="0" xfId="0" applyNumberFormat="1" applyFont="1">
      <alignment vertical="center"/>
    </xf>
    <xf numFmtId="0" fontId="3" fillId="0" borderId="0" xfId="0" quotePrefix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3" fillId="0" borderId="0" xfId="0" quotePrefix="1" applyNumberFormat="1" applyFont="1">
      <alignment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0" fontId="5" fillId="0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3"/>
  <sheetViews>
    <sheetView zoomScaleNormal="100" workbookViewId="0">
      <pane ySplit="1" topLeftCell="A2" activePane="bottomLeft" state="frozen"/>
      <selection pane="bottomLeft" activeCell="D24" sqref="D24"/>
    </sheetView>
  </sheetViews>
  <sheetFormatPr defaultRowHeight="16.5" x14ac:dyDescent="0.3"/>
  <cols>
    <col min="3" max="3" width="42.375" customWidth="1"/>
    <col min="4" max="4" width="8.625" customWidth="1"/>
    <col min="8" max="8" width="8.875" bestFit="1" customWidth="1"/>
    <col min="13" max="13" width="9" customWidth="1"/>
  </cols>
  <sheetData>
    <row r="1" spans="1:21" x14ac:dyDescent="0.3">
      <c r="A1" t="s">
        <v>1422</v>
      </c>
      <c r="B1" s="18" t="s">
        <v>1423</v>
      </c>
      <c r="C1" s="19" t="s">
        <v>1424</v>
      </c>
      <c r="D1" t="s">
        <v>1429</v>
      </c>
      <c r="E1" t="s">
        <v>1428</v>
      </c>
      <c r="F1" t="s">
        <v>1425</v>
      </c>
      <c r="G1" t="s">
        <v>1426</v>
      </c>
      <c r="H1" t="s">
        <v>1427</v>
      </c>
      <c r="I1" t="s">
        <v>1431</v>
      </c>
      <c r="J1" t="s">
        <v>1430</v>
      </c>
      <c r="M1" s="18"/>
      <c r="N1" s="18"/>
      <c r="O1" s="18"/>
      <c r="P1" s="18"/>
      <c r="Q1" s="18"/>
      <c r="R1" s="18"/>
      <c r="S1" s="18"/>
      <c r="T1" s="18"/>
      <c r="U1" s="18"/>
    </row>
    <row r="2" spans="1:21" x14ac:dyDescent="0.3">
      <c r="A2">
        <v>1</v>
      </c>
      <c r="B2" s="18" t="s">
        <v>218</v>
      </c>
      <c r="C2" s="18" t="s">
        <v>105</v>
      </c>
      <c r="D2" s="18">
        <v>6.2</v>
      </c>
      <c r="E2" s="18"/>
      <c r="F2" s="18"/>
      <c r="G2" s="18"/>
      <c r="H2" s="18"/>
      <c r="L2" s="18"/>
      <c r="M2" s="18"/>
      <c r="N2" s="18"/>
      <c r="O2" s="18"/>
      <c r="P2" s="18"/>
      <c r="Q2" s="18"/>
      <c r="R2" s="18"/>
      <c r="S2" s="18"/>
      <c r="T2" s="18"/>
      <c r="U2" s="18"/>
    </row>
    <row r="3" spans="1:21" x14ac:dyDescent="0.3">
      <c r="A3">
        <v>2</v>
      </c>
      <c r="B3" s="18" t="s">
        <v>219</v>
      </c>
      <c r="C3" s="18" t="s">
        <v>106</v>
      </c>
      <c r="D3" s="18">
        <v>5.0999999999999996</v>
      </c>
      <c r="E3" s="18"/>
      <c r="F3" s="18"/>
      <c r="G3" s="18"/>
      <c r="H3" s="18"/>
      <c r="L3" s="18"/>
      <c r="M3" s="18"/>
      <c r="N3" s="18"/>
      <c r="O3" s="18"/>
      <c r="P3" s="18"/>
      <c r="Q3" s="18"/>
      <c r="R3" s="18"/>
      <c r="S3" s="18"/>
      <c r="T3" s="18"/>
      <c r="U3" s="18"/>
    </row>
    <row r="4" spans="1:21" x14ac:dyDescent="0.3">
      <c r="A4">
        <v>3</v>
      </c>
      <c r="B4" s="18" t="s">
        <v>220</v>
      </c>
      <c r="C4" s="18" t="s">
        <v>107</v>
      </c>
      <c r="D4" s="18">
        <v>4.7</v>
      </c>
      <c r="E4" s="18"/>
      <c r="F4" s="18"/>
      <c r="G4" s="18"/>
      <c r="H4" s="18"/>
      <c r="L4" s="18"/>
      <c r="M4" s="18"/>
      <c r="N4" s="18"/>
      <c r="O4" s="18"/>
      <c r="P4" s="18"/>
      <c r="Q4" s="18"/>
      <c r="R4" s="18"/>
      <c r="S4" s="18"/>
      <c r="T4" s="18"/>
      <c r="U4" s="18"/>
    </row>
    <row r="5" spans="1:21" x14ac:dyDescent="0.3">
      <c r="A5">
        <v>4</v>
      </c>
      <c r="B5" s="18" t="s">
        <v>221</v>
      </c>
      <c r="C5" s="18" t="s">
        <v>108</v>
      </c>
      <c r="D5" s="18">
        <v>5.3</v>
      </c>
      <c r="E5" s="18"/>
      <c r="F5" s="18"/>
      <c r="G5" s="18"/>
      <c r="H5" s="18"/>
      <c r="L5" s="18"/>
      <c r="M5" s="18"/>
      <c r="N5" s="18"/>
      <c r="O5" s="18"/>
      <c r="P5" s="18"/>
      <c r="Q5" s="18"/>
      <c r="R5" s="18"/>
      <c r="S5" s="18"/>
      <c r="T5" s="18"/>
      <c r="U5" s="18"/>
    </row>
    <row r="6" spans="1:21" x14ac:dyDescent="0.3">
      <c r="A6">
        <v>5</v>
      </c>
      <c r="B6" s="18" t="s">
        <v>222</v>
      </c>
      <c r="C6" s="18" t="s">
        <v>83</v>
      </c>
      <c r="D6" s="18">
        <v>250</v>
      </c>
      <c r="E6" s="18">
        <v>185</v>
      </c>
      <c r="F6" s="18">
        <v>30</v>
      </c>
      <c r="G6" s="18">
        <v>7</v>
      </c>
      <c r="H6" s="18">
        <v>0</v>
      </c>
      <c r="I6">
        <v>630</v>
      </c>
      <c r="J6">
        <v>100</v>
      </c>
      <c r="L6" s="18"/>
      <c r="M6" s="18"/>
      <c r="N6" s="18"/>
      <c r="O6" s="18"/>
      <c r="P6" s="18"/>
      <c r="Q6" s="18"/>
      <c r="R6" s="18"/>
      <c r="S6" s="18"/>
      <c r="T6" s="18"/>
      <c r="U6" s="18"/>
    </row>
    <row r="7" spans="1:21" x14ac:dyDescent="0.3">
      <c r="A7">
        <v>6</v>
      </c>
      <c r="B7" s="18" t="s">
        <v>223</v>
      </c>
      <c r="C7" s="18" t="s">
        <v>84</v>
      </c>
      <c r="D7" s="18">
        <v>250</v>
      </c>
      <c r="E7" s="18">
        <v>105</v>
      </c>
      <c r="F7" s="18">
        <v>21</v>
      </c>
      <c r="G7" s="18">
        <v>2.2999999999999998</v>
      </c>
      <c r="H7" s="18">
        <v>0</v>
      </c>
      <c r="I7">
        <v>370</v>
      </c>
      <c r="J7">
        <v>100</v>
      </c>
      <c r="L7" s="18"/>
      <c r="M7" s="18"/>
      <c r="N7" s="18"/>
      <c r="O7" s="18"/>
      <c r="P7" s="18"/>
      <c r="Q7" s="18"/>
      <c r="R7" s="18"/>
      <c r="S7" s="18"/>
      <c r="T7" s="18"/>
      <c r="U7" s="18"/>
    </row>
    <row r="8" spans="1:21" x14ac:dyDescent="0.3">
      <c r="A8">
        <v>7</v>
      </c>
      <c r="B8" s="18" t="s">
        <v>224</v>
      </c>
      <c r="C8" s="18" t="s">
        <v>217</v>
      </c>
      <c r="D8" s="18">
        <v>220</v>
      </c>
      <c r="E8" s="18"/>
      <c r="F8" s="18"/>
      <c r="G8" s="18"/>
      <c r="H8" s="18"/>
      <c r="L8" s="18"/>
      <c r="M8" s="18"/>
      <c r="N8" s="18"/>
      <c r="O8" s="18"/>
      <c r="P8" s="18"/>
      <c r="Q8" s="18"/>
      <c r="R8" s="18"/>
      <c r="S8" s="18"/>
      <c r="T8" s="18"/>
      <c r="U8" s="18"/>
    </row>
    <row r="9" spans="1:21" x14ac:dyDescent="0.3">
      <c r="A9">
        <v>8</v>
      </c>
      <c r="B9" s="18" t="s">
        <v>225</v>
      </c>
      <c r="C9" s="18" t="s">
        <v>58</v>
      </c>
      <c r="D9" s="18">
        <v>250</v>
      </c>
      <c r="E9" s="18"/>
      <c r="F9" s="18"/>
      <c r="G9" s="18"/>
      <c r="H9" s="18"/>
      <c r="L9" s="18"/>
      <c r="M9" s="18"/>
      <c r="N9" s="18"/>
      <c r="O9" s="18"/>
      <c r="P9" s="18"/>
      <c r="Q9" s="18"/>
      <c r="R9" s="18"/>
      <c r="S9" s="18"/>
      <c r="T9" s="18"/>
      <c r="U9" s="18"/>
    </row>
    <row r="10" spans="1:21" x14ac:dyDescent="0.3">
      <c r="A10">
        <v>9</v>
      </c>
      <c r="B10" s="18" t="s">
        <v>226</v>
      </c>
      <c r="C10" s="18" t="s">
        <v>9</v>
      </c>
      <c r="D10" s="18">
        <v>50</v>
      </c>
      <c r="E10" s="18"/>
      <c r="F10" s="18"/>
      <c r="G10" s="18"/>
      <c r="H10" s="18"/>
      <c r="L10" s="18"/>
      <c r="M10" s="18"/>
      <c r="N10" s="18"/>
      <c r="O10" s="18"/>
      <c r="P10" s="18"/>
      <c r="Q10" s="18"/>
      <c r="R10" s="18"/>
      <c r="S10" s="18"/>
      <c r="T10" s="18"/>
      <c r="U10" s="18"/>
    </row>
    <row r="11" spans="1:21" x14ac:dyDescent="0.3">
      <c r="A11">
        <v>10</v>
      </c>
      <c r="B11" s="18" t="s">
        <v>227</v>
      </c>
      <c r="C11" s="18" t="s">
        <v>46</v>
      </c>
      <c r="D11" s="18">
        <v>500</v>
      </c>
      <c r="E11" s="18"/>
      <c r="F11" s="18"/>
      <c r="G11" s="18"/>
      <c r="H11" s="18"/>
      <c r="L11" s="18"/>
      <c r="M11" s="18"/>
      <c r="N11" s="18"/>
      <c r="O11" s="18"/>
      <c r="P11" s="18"/>
      <c r="Q11" s="18"/>
      <c r="R11" s="18"/>
      <c r="S11" s="18"/>
      <c r="T11" s="18"/>
      <c r="U11" s="18"/>
    </row>
    <row r="12" spans="1:21" x14ac:dyDescent="0.3">
      <c r="A12">
        <v>11</v>
      </c>
      <c r="B12" s="18" t="s">
        <v>228</v>
      </c>
      <c r="C12" s="18" t="s">
        <v>47</v>
      </c>
      <c r="D12" s="18">
        <v>50</v>
      </c>
      <c r="E12" s="18"/>
      <c r="F12" s="18"/>
      <c r="G12" s="18"/>
      <c r="H12" s="18"/>
      <c r="L12" s="18"/>
      <c r="M12" s="18"/>
      <c r="N12" s="18"/>
      <c r="O12" s="18"/>
      <c r="P12" s="18"/>
      <c r="Q12" s="18"/>
      <c r="R12" s="18"/>
      <c r="S12" s="18"/>
      <c r="T12" s="18"/>
      <c r="U12" s="18"/>
    </row>
    <row r="13" spans="1:21" x14ac:dyDescent="0.3">
      <c r="A13">
        <v>12</v>
      </c>
      <c r="B13" s="18" t="s">
        <v>229</v>
      </c>
      <c r="C13" s="18" t="s">
        <v>7</v>
      </c>
      <c r="D13" s="18">
        <v>130</v>
      </c>
      <c r="E13" s="18"/>
      <c r="F13" s="18"/>
      <c r="G13" s="18"/>
      <c r="H13" s="18"/>
      <c r="L13" s="18"/>
      <c r="M13" s="18"/>
      <c r="N13" s="18"/>
      <c r="O13" s="18"/>
      <c r="P13" s="18"/>
      <c r="Q13" s="18"/>
      <c r="R13" s="18"/>
      <c r="S13" s="18"/>
      <c r="T13" s="18"/>
      <c r="U13" s="18"/>
    </row>
    <row r="14" spans="1:21" x14ac:dyDescent="0.3">
      <c r="A14">
        <v>13</v>
      </c>
      <c r="B14" s="18" t="s">
        <v>230</v>
      </c>
      <c r="C14" s="18" t="s">
        <v>6</v>
      </c>
      <c r="D14" s="18">
        <v>130</v>
      </c>
      <c r="E14" s="18"/>
      <c r="F14" s="18"/>
      <c r="G14" s="18"/>
      <c r="H14" s="18"/>
      <c r="L14" s="18"/>
      <c r="M14" s="18"/>
      <c r="N14" s="18"/>
      <c r="O14" s="18"/>
      <c r="P14" s="18"/>
      <c r="Q14" s="18"/>
      <c r="R14" s="18"/>
      <c r="S14" s="18"/>
      <c r="T14" s="18"/>
      <c r="U14" s="18"/>
    </row>
    <row r="15" spans="1:21" x14ac:dyDescent="0.3">
      <c r="A15">
        <v>14</v>
      </c>
      <c r="B15" s="18" t="s">
        <v>231</v>
      </c>
      <c r="C15" s="18" t="s">
        <v>4</v>
      </c>
      <c r="D15" s="18">
        <v>130</v>
      </c>
      <c r="E15" s="18"/>
      <c r="F15" s="18"/>
      <c r="G15" s="18"/>
      <c r="H15" s="18"/>
      <c r="L15" s="18"/>
      <c r="M15" s="18"/>
      <c r="N15" s="18"/>
      <c r="O15" s="18"/>
      <c r="P15" s="18"/>
      <c r="Q15" s="18"/>
      <c r="R15" s="18"/>
      <c r="S15" s="18"/>
      <c r="T15" s="18"/>
      <c r="U15" s="18"/>
    </row>
    <row r="16" spans="1:21" x14ac:dyDescent="0.3">
      <c r="A16">
        <v>15</v>
      </c>
      <c r="B16" s="18" t="s">
        <v>232</v>
      </c>
      <c r="C16" s="18" t="s">
        <v>5</v>
      </c>
      <c r="D16" s="18">
        <v>130</v>
      </c>
      <c r="E16" s="18"/>
      <c r="F16" s="18"/>
      <c r="G16" s="18"/>
      <c r="H16" s="18"/>
      <c r="L16" s="18"/>
      <c r="M16" s="18"/>
      <c r="N16" s="18"/>
      <c r="O16" s="18"/>
      <c r="P16" s="18"/>
      <c r="Q16" s="18"/>
      <c r="R16" s="18"/>
      <c r="S16" s="18"/>
      <c r="T16" s="18"/>
      <c r="U16" s="18"/>
    </row>
    <row r="17" spans="1:21" x14ac:dyDescent="0.3">
      <c r="A17">
        <v>16</v>
      </c>
      <c r="B17" s="18" t="s">
        <v>233</v>
      </c>
      <c r="C17" s="18" t="s">
        <v>2</v>
      </c>
      <c r="D17" s="18">
        <v>250</v>
      </c>
      <c r="E17" s="18"/>
      <c r="F17" s="18"/>
      <c r="G17" s="18"/>
      <c r="H17" s="18"/>
      <c r="L17" s="18"/>
      <c r="M17" s="18"/>
      <c r="N17" s="18"/>
      <c r="O17" s="18"/>
      <c r="P17" s="18"/>
      <c r="Q17" s="18"/>
      <c r="R17" s="18"/>
      <c r="S17" s="18"/>
      <c r="T17" s="18"/>
      <c r="U17" s="18"/>
    </row>
    <row r="18" spans="1:21" x14ac:dyDescent="0.3">
      <c r="A18">
        <v>17</v>
      </c>
      <c r="B18" s="18" t="s">
        <v>234</v>
      </c>
      <c r="C18" s="18" t="s">
        <v>76</v>
      </c>
      <c r="D18" s="18">
        <v>300</v>
      </c>
      <c r="E18" s="18"/>
      <c r="F18" s="18"/>
      <c r="G18" s="18"/>
      <c r="H18" s="18"/>
      <c r="L18" s="18"/>
      <c r="M18" s="18"/>
      <c r="N18" s="18"/>
      <c r="O18" s="18"/>
      <c r="P18" s="18"/>
      <c r="Q18" s="18"/>
      <c r="R18" s="18"/>
      <c r="S18" s="18"/>
      <c r="T18" s="18"/>
      <c r="U18" s="18"/>
    </row>
    <row r="19" spans="1:21" x14ac:dyDescent="0.3">
      <c r="A19">
        <v>18</v>
      </c>
      <c r="B19" s="18" t="s">
        <v>235</v>
      </c>
      <c r="C19" s="18" t="s">
        <v>62</v>
      </c>
      <c r="D19" s="18">
        <v>120</v>
      </c>
      <c r="E19" s="18"/>
      <c r="F19" s="18"/>
      <c r="G19" s="18"/>
      <c r="H19" s="18"/>
      <c r="L19" s="18"/>
      <c r="M19" s="18"/>
      <c r="N19" s="18"/>
      <c r="O19" s="18"/>
      <c r="P19" s="18"/>
      <c r="Q19" s="18"/>
      <c r="R19" s="18"/>
      <c r="S19" s="18"/>
      <c r="T19" s="18"/>
      <c r="U19" s="18"/>
    </row>
    <row r="20" spans="1:21" x14ac:dyDescent="0.3">
      <c r="A20">
        <v>19</v>
      </c>
      <c r="B20" s="18" t="s">
        <v>236</v>
      </c>
      <c r="C20" s="18" t="s">
        <v>59</v>
      </c>
      <c r="D20" s="18">
        <v>100</v>
      </c>
      <c r="E20" s="18"/>
      <c r="F20" s="18"/>
      <c r="G20" s="18"/>
      <c r="H20" s="18"/>
      <c r="L20" s="18"/>
      <c r="M20" s="18"/>
      <c r="N20" s="18"/>
      <c r="O20" s="18"/>
      <c r="P20" s="18"/>
      <c r="Q20" s="18"/>
      <c r="R20" s="18"/>
      <c r="S20" s="18"/>
      <c r="T20" s="18"/>
      <c r="U20" s="18"/>
    </row>
    <row r="21" spans="1:21" x14ac:dyDescent="0.3">
      <c r="A21">
        <v>20</v>
      </c>
      <c r="B21" s="18" t="s">
        <v>237</v>
      </c>
      <c r="C21" s="18" t="s">
        <v>60</v>
      </c>
      <c r="D21" s="18">
        <v>100</v>
      </c>
      <c r="E21" s="18"/>
      <c r="F21" s="18"/>
      <c r="G21" s="18"/>
      <c r="H21" s="18"/>
      <c r="L21" s="18"/>
      <c r="M21" s="18"/>
      <c r="N21" s="18"/>
      <c r="O21" s="18"/>
      <c r="P21" s="18"/>
      <c r="Q21" s="18"/>
      <c r="R21" s="18"/>
      <c r="S21" s="18"/>
      <c r="T21" s="18"/>
      <c r="U21" s="18"/>
    </row>
    <row r="22" spans="1:21" x14ac:dyDescent="0.3">
      <c r="A22">
        <v>21</v>
      </c>
      <c r="B22" s="18" t="s">
        <v>238</v>
      </c>
      <c r="C22" s="18" t="s">
        <v>63</v>
      </c>
      <c r="D22" s="18">
        <v>120</v>
      </c>
      <c r="E22" s="18"/>
      <c r="F22" s="18"/>
      <c r="G22" s="18"/>
      <c r="H22" s="18"/>
      <c r="L22" s="18"/>
      <c r="M22" s="18"/>
      <c r="N22" s="18"/>
      <c r="O22" s="18"/>
      <c r="P22" s="18"/>
      <c r="Q22" s="18"/>
      <c r="R22" s="18"/>
      <c r="S22" s="18"/>
      <c r="T22" s="18"/>
      <c r="U22" s="18"/>
    </row>
    <row r="23" spans="1:21" x14ac:dyDescent="0.3">
      <c r="A23">
        <v>22</v>
      </c>
      <c r="B23" s="18" t="s">
        <v>239</v>
      </c>
      <c r="C23" s="18" t="s">
        <v>64</v>
      </c>
      <c r="D23" s="18">
        <v>100</v>
      </c>
      <c r="E23" s="18"/>
      <c r="F23" s="18"/>
      <c r="G23" s="18"/>
      <c r="H23" s="18"/>
      <c r="L23" s="18"/>
      <c r="M23" s="18"/>
      <c r="N23" s="18"/>
      <c r="O23" s="18"/>
      <c r="P23" s="18"/>
      <c r="Q23" s="18"/>
      <c r="R23" s="18"/>
      <c r="S23" s="18"/>
      <c r="T23" s="18"/>
      <c r="U23" s="18"/>
    </row>
    <row r="24" spans="1:21" x14ac:dyDescent="0.3">
      <c r="A24">
        <v>23</v>
      </c>
      <c r="B24" s="18" t="s">
        <v>240</v>
      </c>
      <c r="C24" s="18" t="s">
        <v>86</v>
      </c>
      <c r="D24" s="18">
        <v>80</v>
      </c>
      <c r="E24" s="18"/>
      <c r="F24" s="18"/>
      <c r="G24" s="18"/>
      <c r="H24" s="18"/>
      <c r="L24" s="18"/>
      <c r="M24" s="18"/>
      <c r="N24" s="18"/>
      <c r="O24" s="18"/>
      <c r="P24" s="18"/>
      <c r="Q24" s="18"/>
      <c r="R24" s="18"/>
      <c r="S24" s="18"/>
      <c r="T24" s="18"/>
      <c r="U24" s="18"/>
    </row>
    <row r="25" spans="1:21" x14ac:dyDescent="0.3">
      <c r="A25">
        <v>24</v>
      </c>
      <c r="B25" s="18" t="s">
        <v>241</v>
      </c>
      <c r="C25" s="18" t="s">
        <v>65</v>
      </c>
      <c r="D25" s="18">
        <v>120</v>
      </c>
      <c r="E25" s="18"/>
      <c r="F25" s="18"/>
      <c r="G25" s="18"/>
      <c r="H25" s="18"/>
      <c r="L25" s="18"/>
      <c r="M25" s="18"/>
      <c r="N25" s="18"/>
      <c r="O25" s="18"/>
      <c r="P25" s="18"/>
      <c r="Q25" s="18"/>
      <c r="R25" s="18"/>
      <c r="S25" s="18"/>
      <c r="T25" s="18"/>
      <c r="U25" s="18"/>
    </row>
    <row r="26" spans="1:21" x14ac:dyDescent="0.3">
      <c r="A26">
        <v>25</v>
      </c>
      <c r="B26" s="18" t="s">
        <v>242</v>
      </c>
      <c r="C26" s="18" t="s">
        <v>85</v>
      </c>
      <c r="D26" s="18">
        <v>90</v>
      </c>
      <c r="E26" s="18"/>
      <c r="F26" s="18"/>
      <c r="G26" s="18"/>
      <c r="H26" s="18"/>
      <c r="L26" s="18"/>
      <c r="M26" s="18"/>
      <c r="N26" s="18"/>
      <c r="O26" s="18"/>
      <c r="P26" s="18"/>
      <c r="Q26" s="18"/>
      <c r="R26" s="18"/>
      <c r="S26" s="18"/>
      <c r="T26" s="18"/>
      <c r="U26" s="18"/>
    </row>
    <row r="27" spans="1:21" x14ac:dyDescent="0.3">
      <c r="A27">
        <v>26</v>
      </c>
      <c r="B27" s="18" t="s">
        <v>243</v>
      </c>
      <c r="C27" s="18" t="s">
        <v>57</v>
      </c>
      <c r="D27" s="18">
        <v>120</v>
      </c>
      <c r="E27" s="18"/>
      <c r="F27" s="18"/>
      <c r="G27" s="18"/>
      <c r="H27" s="18"/>
      <c r="L27" s="18"/>
      <c r="M27" s="18"/>
      <c r="N27" s="18"/>
      <c r="O27" s="18"/>
      <c r="P27" s="18"/>
      <c r="Q27" s="18"/>
      <c r="R27" s="18"/>
      <c r="S27" s="18"/>
      <c r="T27" s="18"/>
      <c r="U27" s="18"/>
    </row>
    <row r="28" spans="1:21" x14ac:dyDescent="0.3">
      <c r="A28">
        <v>27</v>
      </c>
      <c r="B28" s="18" t="s">
        <v>244</v>
      </c>
      <c r="C28" s="18" t="s">
        <v>61</v>
      </c>
      <c r="D28" s="18">
        <v>210</v>
      </c>
      <c r="E28" s="18"/>
      <c r="F28" s="18"/>
      <c r="G28" s="18"/>
      <c r="H28" s="18"/>
      <c r="L28" s="18"/>
      <c r="M28" s="18"/>
      <c r="N28" s="18"/>
      <c r="O28" s="18"/>
      <c r="P28" s="18"/>
      <c r="Q28" s="18"/>
      <c r="R28" s="18"/>
      <c r="S28" s="18"/>
      <c r="T28" s="18"/>
      <c r="U28" s="18"/>
    </row>
    <row r="29" spans="1:21" x14ac:dyDescent="0.3">
      <c r="A29">
        <v>28</v>
      </c>
      <c r="B29" s="18" t="s">
        <v>245</v>
      </c>
      <c r="C29" s="18" t="s">
        <v>66</v>
      </c>
      <c r="D29" s="18">
        <v>180</v>
      </c>
      <c r="E29" s="18"/>
      <c r="F29" s="18"/>
      <c r="G29" s="18"/>
      <c r="H29" s="18"/>
      <c r="L29" s="18"/>
      <c r="M29" s="18"/>
      <c r="N29" s="18"/>
      <c r="O29" s="18"/>
      <c r="P29" s="18"/>
      <c r="Q29" s="18"/>
      <c r="R29" s="18"/>
      <c r="S29" s="18"/>
      <c r="T29" s="18"/>
      <c r="U29" s="18"/>
    </row>
    <row r="30" spans="1:21" x14ac:dyDescent="0.3">
      <c r="A30">
        <v>29</v>
      </c>
      <c r="B30" s="18" t="s">
        <v>246</v>
      </c>
      <c r="C30" s="18" t="s">
        <v>56</v>
      </c>
      <c r="D30" s="18">
        <v>140</v>
      </c>
      <c r="E30" s="18"/>
      <c r="F30" s="18"/>
      <c r="G30" s="18"/>
      <c r="H30" s="18"/>
      <c r="L30" s="18"/>
      <c r="M30" s="18"/>
      <c r="N30" s="18"/>
      <c r="O30" s="18"/>
      <c r="P30" s="18"/>
      <c r="Q30" s="18"/>
      <c r="R30" s="18"/>
      <c r="S30" s="18"/>
      <c r="T30" s="18"/>
      <c r="U30" s="18"/>
    </row>
    <row r="31" spans="1:21" x14ac:dyDescent="0.3">
      <c r="A31">
        <v>30</v>
      </c>
      <c r="B31" s="18" t="s">
        <v>247</v>
      </c>
      <c r="C31" s="18" t="s">
        <v>55</v>
      </c>
      <c r="D31" s="18">
        <v>140</v>
      </c>
      <c r="E31" s="18"/>
      <c r="F31" s="18"/>
      <c r="G31" s="18"/>
      <c r="H31" s="18"/>
      <c r="L31" s="18"/>
      <c r="M31" s="18"/>
      <c r="N31" s="18"/>
      <c r="O31" s="18"/>
      <c r="P31" s="18"/>
      <c r="Q31" s="18"/>
      <c r="R31" s="18"/>
      <c r="S31" s="18"/>
      <c r="T31" s="18"/>
      <c r="U31" s="18"/>
    </row>
    <row r="32" spans="1:21" x14ac:dyDescent="0.3">
      <c r="A32">
        <v>31</v>
      </c>
      <c r="B32" s="18" t="s">
        <v>248</v>
      </c>
      <c r="C32" s="18" t="s">
        <v>68</v>
      </c>
      <c r="D32" s="18">
        <v>150</v>
      </c>
      <c r="E32" s="18"/>
      <c r="F32" s="18"/>
      <c r="G32" s="18"/>
      <c r="H32" s="18"/>
      <c r="L32" s="18"/>
      <c r="M32" s="18"/>
      <c r="N32" s="18"/>
      <c r="O32" s="18"/>
      <c r="P32" s="18"/>
      <c r="Q32" s="18"/>
      <c r="R32" s="18"/>
      <c r="S32" s="18"/>
      <c r="T32" s="18"/>
      <c r="U32" s="18"/>
    </row>
    <row r="33" spans="1:21" x14ac:dyDescent="0.3">
      <c r="A33">
        <v>32</v>
      </c>
      <c r="B33" s="18" t="s">
        <v>249</v>
      </c>
      <c r="C33" s="18" t="s">
        <v>67</v>
      </c>
      <c r="D33" s="18">
        <v>140</v>
      </c>
      <c r="E33" s="18"/>
      <c r="F33" s="18"/>
      <c r="G33" s="18"/>
      <c r="H33" s="18"/>
      <c r="L33" s="18"/>
      <c r="M33" s="18"/>
      <c r="N33" s="18"/>
      <c r="O33" s="18"/>
      <c r="P33" s="18"/>
      <c r="Q33" s="18"/>
      <c r="R33" s="18"/>
      <c r="S33" s="18"/>
      <c r="T33" s="18"/>
      <c r="U33" s="18"/>
    </row>
    <row r="34" spans="1:21" x14ac:dyDescent="0.3">
      <c r="A34">
        <v>33</v>
      </c>
      <c r="B34" s="18" t="s">
        <v>250</v>
      </c>
      <c r="C34" s="18" t="s">
        <v>24</v>
      </c>
      <c r="D34" s="18">
        <v>130</v>
      </c>
      <c r="E34" s="18"/>
      <c r="F34" s="18"/>
      <c r="G34" s="18"/>
      <c r="H34" s="18"/>
      <c r="L34" s="18"/>
      <c r="M34" s="18"/>
      <c r="N34" s="18"/>
      <c r="O34" s="18"/>
      <c r="P34" s="18"/>
      <c r="Q34" s="18"/>
      <c r="R34" s="18"/>
      <c r="S34" s="18"/>
      <c r="T34" s="18"/>
      <c r="U34" s="18"/>
    </row>
    <row r="35" spans="1:21" x14ac:dyDescent="0.3">
      <c r="A35">
        <v>34</v>
      </c>
      <c r="B35" s="18" t="s">
        <v>251</v>
      </c>
      <c r="C35" s="18" t="s">
        <v>16</v>
      </c>
      <c r="D35" s="18">
        <v>200</v>
      </c>
      <c r="E35" s="18"/>
      <c r="F35" s="18"/>
      <c r="G35" s="18"/>
      <c r="H35" s="18"/>
      <c r="L35" s="18"/>
      <c r="M35" s="18"/>
      <c r="N35" s="18"/>
      <c r="O35" s="18"/>
      <c r="P35" s="18"/>
      <c r="Q35" s="18"/>
      <c r="R35" s="18"/>
      <c r="S35" s="18"/>
      <c r="T35" s="18"/>
      <c r="U35" s="18"/>
    </row>
    <row r="36" spans="1:21" x14ac:dyDescent="0.3">
      <c r="A36">
        <v>35</v>
      </c>
      <c r="B36" s="18" t="s">
        <v>252</v>
      </c>
      <c r="C36" s="18" t="s">
        <v>22</v>
      </c>
      <c r="D36" s="18">
        <v>140</v>
      </c>
      <c r="E36" s="18"/>
      <c r="F36" s="18"/>
      <c r="G36" s="18"/>
      <c r="H36" s="18"/>
      <c r="L36" s="18"/>
      <c r="M36" s="18"/>
      <c r="N36" s="18"/>
      <c r="O36" s="18"/>
      <c r="P36" s="18"/>
      <c r="Q36" s="18"/>
      <c r="R36" s="18"/>
      <c r="S36" s="18"/>
      <c r="T36" s="18"/>
      <c r="U36" s="18"/>
    </row>
    <row r="37" spans="1:21" x14ac:dyDescent="0.3">
      <c r="A37">
        <v>36</v>
      </c>
      <c r="B37" s="18" t="s">
        <v>253</v>
      </c>
      <c r="C37" s="18" t="s">
        <v>13</v>
      </c>
      <c r="D37" s="18">
        <v>130</v>
      </c>
      <c r="E37" s="18"/>
      <c r="F37" s="18"/>
      <c r="G37" s="18"/>
      <c r="H37" s="18"/>
      <c r="L37" s="18"/>
      <c r="M37" s="18"/>
      <c r="N37" s="18"/>
      <c r="O37" s="18"/>
      <c r="P37" s="18"/>
      <c r="Q37" s="18"/>
      <c r="R37" s="18"/>
      <c r="S37" s="18"/>
      <c r="T37" s="18"/>
      <c r="U37" s="18"/>
    </row>
    <row r="38" spans="1:21" x14ac:dyDescent="0.3">
      <c r="A38">
        <v>37</v>
      </c>
      <c r="B38" s="18" t="s">
        <v>254</v>
      </c>
      <c r="C38" s="18" t="s">
        <v>14</v>
      </c>
      <c r="D38" s="18">
        <v>150</v>
      </c>
      <c r="E38" s="18"/>
      <c r="F38" s="18"/>
      <c r="G38" s="18"/>
      <c r="H38" s="18"/>
      <c r="L38" s="18"/>
      <c r="M38" s="18"/>
      <c r="N38" s="18"/>
      <c r="O38" s="18"/>
      <c r="P38" s="18"/>
      <c r="Q38" s="18"/>
      <c r="R38" s="18"/>
      <c r="S38" s="18"/>
      <c r="T38" s="18"/>
      <c r="U38" s="18"/>
    </row>
    <row r="39" spans="1:21" x14ac:dyDescent="0.3">
      <c r="A39">
        <v>38</v>
      </c>
      <c r="B39" s="18" t="s">
        <v>255</v>
      </c>
      <c r="C39" s="18" t="s">
        <v>19</v>
      </c>
      <c r="D39" s="18">
        <v>130</v>
      </c>
      <c r="E39" s="18"/>
      <c r="F39" s="18"/>
      <c r="G39" s="18"/>
      <c r="H39" s="18"/>
      <c r="L39" s="18"/>
      <c r="M39" s="18"/>
      <c r="N39" s="18"/>
      <c r="O39" s="18"/>
      <c r="P39" s="18"/>
      <c r="Q39" s="18"/>
      <c r="R39" s="18"/>
      <c r="S39" s="18"/>
      <c r="T39" s="18"/>
      <c r="U39" s="18"/>
    </row>
    <row r="40" spans="1:21" x14ac:dyDescent="0.3">
      <c r="A40">
        <v>39</v>
      </c>
      <c r="B40" s="18" t="s">
        <v>256</v>
      </c>
      <c r="C40" s="18" t="s">
        <v>23</v>
      </c>
      <c r="D40" s="18">
        <v>200</v>
      </c>
      <c r="E40" s="18"/>
      <c r="F40" s="18"/>
      <c r="G40" s="18"/>
      <c r="H40" s="18"/>
      <c r="L40" s="18"/>
      <c r="M40" s="18"/>
      <c r="N40" s="18"/>
      <c r="O40" s="18"/>
      <c r="P40" s="18"/>
      <c r="Q40" s="18"/>
      <c r="R40" s="18"/>
      <c r="S40" s="18"/>
      <c r="T40" s="18"/>
      <c r="U40" s="18"/>
    </row>
    <row r="41" spans="1:21" x14ac:dyDescent="0.3">
      <c r="A41">
        <v>40</v>
      </c>
      <c r="B41" s="18" t="s">
        <v>257</v>
      </c>
      <c r="C41" s="18" t="s">
        <v>49</v>
      </c>
      <c r="D41" s="18">
        <v>220</v>
      </c>
      <c r="E41" s="18"/>
      <c r="F41" s="18"/>
      <c r="G41" s="18"/>
      <c r="H41" s="18"/>
      <c r="L41" s="18"/>
      <c r="M41" s="18"/>
      <c r="N41" s="18"/>
      <c r="O41" s="18"/>
      <c r="P41" s="18"/>
      <c r="Q41" s="18"/>
      <c r="R41" s="18"/>
      <c r="S41" s="18"/>
      <c r="T41" s="18"/>
      <c r="U41" s="18"/>
    </row>
    <row r="42" spans="1:21" x14ac:dyDescent="0.3">
      <c r="A42">
        <v>41</v>
      </c>
      <c r="B42" s="18" t="s">
        <v>258</v>
      </c>
      <c r="C42" s="18" t="s">
        <v>87</v>
      </c>
      <c r="D42" s="18">
        <v>50</v>
      </c>
      <c r="E42" s="18"/>
      <c r="F42" s="18"/>
      <c r="G42" s="18"/>
      <c r="H42" s="18"/>
      <c r="L42" s="18"/>
      <c r="M42" s="18"/>
      <c r="N42" s="18"/>
      <c r="O42" s="18"/>
      <c r="P42" s="18"/>
      <c r="Q42" s="18"/>
      <c r="R42" s="18"/>
      <c r="S42" s="18"/>
      <c r="T42" s="18"/>
      <c r="U42" s="18"/>
    </row>
    <row r="43" spans="1:21" x14ac:dyDescent="0.3">
      <c r="A43">
        <v>42</v>
      </c>
      <c r="B43" s="18" t="s">
        <v>259</v>
      </c>
      <c r="C43" s="18" t="s">
        <v>82</v>
      </c>
      <c r="D43" s="18">
        <v>150</v>
      </c>
      <c r="E43" s="18"/>
      <c r="F43" s="18"/>
      <c r="G43" s="18"/>
      <c r="H43" s="18"/>
      <c r="L43" s="18"/>
      <c r="M43" s="18"/>
      <c r="N43" s="18"/>
      <c r="O43" s="18"/>
      <c r="P43" s="18"/>
      <c r="Q43" s="18"/>
      <c r="R43" s="18"/>
      <c r="S43" s="18"/>
      <c r="T43" s="18"/>
      <c r="U43" s="18"/>
    </row>
    <row r="44" spans="1:21" x14ac:dyDescent="0.3">
      <c r="A44">
        <v>43</v>
      </c>
      <c r="B44" s="18" t="s">
        <v>260</v>
      </c>
      <c r="C44" s="18" t="s">
        <v>1</v>
      </c>
      <c r="D44" s="18">
        <v>255</v>
      </c>
      <c r="E44" s="18"/>
      <c r="F44" s="18"/>
      <c r="G44" s="18"/>
      <c r="H44" s="18"/>
      <c r="L44" s="18"/>
      <c r="M44" s="18"/>
      <c r="N44" s="18"/>
      <c r="O44" s="18"/>
      <c r="P44" s="18"/>
      <c r="Q44" s="18"/>
      <c r="R44" s="18"/>
      <c r="S44" s="18"/>
      <c r="T44" s="18"/>
      <c r="U44" s="18"/>
    </row>
    <row r="45" spans="1:21" x14ac:dyDescent="0.3">
      <c r="A45">
        <v>44</v>
      </c>
      <c r="B45" s="18" t="s">
        <v>261</v>
      </c>
      <c r="C45" s="18" t="s">
        <v>110</v>
      </c>
      <c r="D45" s="18">
        <v>60</v>
      </c>
      <c r="E45" s="18"/>
      <c r="F45" s="18"/>
      <c r="G45" s="18"/>
      <c r="H45" s="18"/>
      <c r="L45" s="18"/>
      <c r="M45" s="18"/>
      <c r="N45" s="18"/>
      <c r="O45" s="18"/>
      <c r="P45" s="18"/>
      <c r="Q45" s="18"/>
      <c r="R45" s="18"/>
      <c r="S45" s="18"/>
      <c r="T45" s="18"/>
      <c r="U45" s="18"/>
    </row>
    <row r="46" spans="1:21" x14ac:dyDescent="0.3">
      <c r="A46">
        <v>45</v>
      </c>
      <c r="B46" s="18" t="s">
        <v>262</v>
      </c>
      <c r="C46" s="18" t="s">
        <v>71</v>
      </c>
      <c r="D46" s="18">
        <v>175</v>
      </c>
      <c r="E46" s="18"/>
      <c r="F46" s="18"/>
      <c r="G46" s="18"/>
      <c r="H46" s="18"/>
      <c r="L46" s="18"/>
      <c r="M46" s="18"/>
      <c r="N46" s="18"/>
      <c r="O46" s="18"/>
      <c r="P46" s="18"/>
      <c r="Q46" s="18"/>
      <c r="R46" s="18"/>
      <c r="S46" s="18"/>
      <c r="T46" s="18"/>
      <c r="U46" s="18"/>
    </row>
    <row r="47" spans="1:21" x14ac:dyDescent="0.3">
      <c r="A47">
        <v>46</v>
      </c>
      <c r="B47" s="18" t="s">
        <v>263</v>
      </c>
      <c r="C47" s="18" t="s">
        <v>51</v>
      </c>
      <c r="D47" s="18">
        <v>100</v>
      </c>
      <c r="E47" s="18"/>
      <c r="F47" s="18"/>
      <c r="G47" s="18"/>
      <c r="H47" s="18"/>
      <c r="L47" s="18"/>
      <c r="M47" s="18"/>
      <c r="N47" s="18"/>
      <c r="O47" s="18"/>
      <c r="P47" s="18"/>
      <c r="Q47" s="18"/>
      <c r="R47" s="18"/>
      <c r="S47" s="18"/>
      <c r="T47" s="18"/>
      <c r="U47" s="18"/>
    </row>
    <row r="48" spans="1:21" x14ac:dyDescent="0.3">
      <c r="A48">
        <v>47</v>
      </c>
      <c r="B48" s="18" t="s">
        <v>264</v>
      </c>
      <c r="C48" s="18" t="s">
        <v>69</v>
      </c>
      <c r="D48" s="18">
        <v>150</v>
      </c>
      <c r="E48" s="18"/>
      <c r="F48" s="18"/>
      <c r="G48" s="18"/>
      <c r="H48" s="18"/>
      <c r="L48" s="18"/>
      <c r="M48" s="18"/>
      <c r="N48" s="18"/>
      <c r="O48" s="18"/>
      <c r="P48" s="18"/>
      <c r="Q48" s="18"/>
      <c r="R48" s="18"/>
      <c r="S48" s="18"/>
      <c r="T48" s="18"/>
      <c r="U48" s="18"/>
    </row>
    <row r="49" spans="1:21" x14ac:dyDescent="0.3">
      <c r="A49">
        <v>48</v>
      </c>
      <c r="B49" s="18" t="s">
        <v>265</v>
      </c>
      <c r="C49" s="18" t="s">
        <v>54</v>
      </c>
      <c r="D49" s="18">
        <v>350</v>
      </c>
      <c r="E49" s="18"/>
      <c r="F49" s="18"/>
      <c r="G49" s="18"/>
      <c r="H49" s="18"/>
      <c r="L49" s="18"/>
      <c r="M49" s="18"/>
      <c r="N49" s="18"/>
      <c r="O49" s="18"/>
      <c r="P49" s="18"/>
      <c r="Q49" s="18"/>
      <c r="R49" s="18"/>
      <c r="S49" s="18"/>
      <c r="T49" s="18"/>
      <c r="U49" s="18"/>
    </row>
    <row r="50" spans="1:21" x14ac:dyDescent="0.3">
      <c r="A50">
        <v>49</v>
      </c>
      <c r="B50" s="18" t="s">
        <v>266</v>
      </c>
      <c r="C50" s="18" t="s">
        <v>52</v>
      </c>
      <c r="D50" s="18">
        <v>180</v>
      </c>
      <c r="E50" s="18"/>
      <c r="F50" s="18"/>
      <c r="G50" s="18"/>
      <c r="H50" s="18"/>
      <c r="L50" s="18"/>
      <c r="M50" s="18"/>
      <c r="N50" s="18"/>
      <c r="O50" s="18"/>
      <c r="P50" s="18"/>
      <c r="Q50" s="18"/>
      <c r="R50" s="18"/>
      <c r="S50" s="18"/>
      <c r="T50" s="18"/>
      <c r="U50" s="18"/>
    </row>
    <row r="51" spans="1:21" x14ac:dyDescent="0.3">
      <c r="A51">
        <v>50</v>
      </c>
      <c r="B51" s="18" t="s">
        <v>267</v>
      </c>
      <c r="C51" s="18" t="s">
        <v>53</v>
      </c>
      <c r="D51" s="18">
        <v>200</v>
      </c>
      <c r="E51" s="18"/>
      <c r="F51" s="18"/>
      <c r="G51" s="18"/>
      <c r="H51" s="18"/>
      <c r="L51" s="18"/>
      <c r="M51" s="18"/>
      <c r="N51" s="18"/>
      <c r="O51" s="18"/>
      <c r="P51" s="18"/>
      <c r="Q51" s="18"/>
      <c r="R51" s="18"/>
      <c r="S51" s="18"/>
      <c r="T51" s="18"/>
      <c r="U51" s="18"/>
    </row>
    <row r="52" spans="1:21" x14ac:dyDescent="0.3">
      <c r="A52">
        <v>51</v>
      </c>
      <c r="B52" s="18" t="s">
        <v>268</v>
      </c>
      <c r="C52" s="18" t="s">
        <v>11</v>
      </c>
      <c r="D52" s="18">
        <v>180</v>
      </c>
      <c r="E52" s="18"/>
      <c r="F52" s="18"/>
      <c r="G52" s="18"/>
      <c r="H52" s="18"/>
      <c r="L52" s="18"/>
      <c r="M52" s="18"/>
      <c r="N52" s="18"/>
      <c r="O52" s="18"/>
      <c r="P52" s="18"/>
      <c r="Q52" s="18"/>
      <c r="R52" s="18"/>
      <c r="S52" s="18"/>
      <c r="T52" s="18"/>
      <c r="U52" s="18"/>
    </row>
    <row r="53" spans="1:21" x14ac:dyDescent="0.3">
      <c r="A53">
        <v>52</v>
      </c>
      <c r="B53" s="18" t="s">
        <v>269</v>
      </c>
      <c r="C53" s="18" t="s">
        <v>18</v>
      </c>
      <c r="D53" s="18">
        <v>150</v>
      </c>
      <c r="E53" s="18"/>
      <c r="F53" s="18"/>
      <c r="G53" s="18"/>
      <c r="H53" s="18"/>
      <c r="L53" s="18"/>
      <c r="M53" s="18"/>
      <c r="N53" s="18"/>
      <c r="O53" s="18"/>
      <c r="P53" s="18"/>
      <c r="Q53" s="18"/>
      <c r="R53" s="18"/>
      <c r="S53" s="18"/>
      <c r="T53" s="18"/>
      <c r="U53" s="18"/>
    </row>
    <row r="54" spans="1:21" x14ac:dyDescent="0.3">
      <c r="A54">
        <v>53</v>
      </c>
      <c r="B54" s="18" t="s">
        <v>270</v>
      </c>
      <c r="C54" s="18" t="s">
        <v>42</v>
      </c>
      <c r="D54" s="18">
        <v>140</v>
      </c>
      <c r="E54" s="18"/>
      <c r="F54" s="18"/>
      <c r="G54" s="18"/>
      <c r="H54" s="18"/>
      <c r="L54" s="18"/>
      <c r="M54" s="18"/>
      <c r="N54" s="18"/>
      <c r="O54" s="18"/>
      <c r="P54" s="18"/>
      <c r="Q54" s="18"/>
      <c r="R54" s="18"/>
      <c r="S54" s="18"/>
      <c r="T54" s="18"/>
      <c r="U54" s="18"/>
    </row>
    <row r="55" spans="1:21" x14ac:dyDescent="0.3">
      <c r="A55">
        <v>54</v>
      </c>
      <c r="B55" s="18" t="s">
        <v>271</v>
      </c>
      <c r="C55" s="18" t="s">
        <v>43</v>
      </c>
      <c r="D55" s="18">
        <v>140</v>
      </c>
      <c r="E55" s="18"/>
      <c r="F55" s="18"/>
      <c r="G55" s="18"/>
      <c r="H55" s="18"/>
      <c r="L55" s="18"/>
      <c r="M55" s="18"/>
      <c r="N55" s="18"/>
      <c r="O55" s="18"/>
      <c r="P55" s="18"/>
      <c r="Q55" s="18"/>
      <c r="R55" s="18"/>
      <c r="S55" s="18"/>
      <c r="T55" s="18"/>
      <c r="U55" s="18"/>
    </row>
    <row r="56" spans="1:21" x14ac:dyDescent="0.3">
      <c r="A56">
        <v>55</v>
      </c>
      <c r="B56" s="18" t="s">
        <v>272</v>
      </c>
      <c r="C56" s="18" t="s">
        <v>40</v>
      </c>
      <c r="D56" s="18">
        <v>140</v>
      </c>
      <c r="E56" s="18"/>
      <c r="F56" s="18"/>
      <c r="G56" s="18"/>
      <c r="H56" s="18"/>
      <c r="L56" s="18"/>
      <c r="M56" s="18"/>
      <c r="N56" s="18"/>
      <c r="O56" s="18"/>
      <c r="P56" s="18"/>
      <c r="Q56" s="18"/>
      <c r="R56" s="18"/>
      <c r="S56" s="18"/>
      <c r="T56" s="18"/>
      <c r="U56" s="18"/>
    </row>
    <row r="57" spans="1:21" x14ac:dyDescent="0.3">
      <c r="A57">
        <v>56</v>
      </c>
      <c r="B57" s="18" t="s">
        <v>273</v>
      </c>
      <c r="C57" s="18" t="s">
        <v>91</v>
      </c>
      <c r="D57" s="18">
        <v>140</v>
      </c>
      <c r="E57" s="18"/>
      <c r="F57" s="18"/>
      <c r="G57" s="18"/>
      <c r="H57" s="18"/>
      <c r="L57" s="18"/>
      <c r="M57" s="18"/>
      <c r="N57" s="18"/>
      <c r="O57" s="18"/>
      <c r="P57" s="18"/>
      <c r="Q57" s="18"/>
      <c r="R57" s="18"/>
      <c r="S57" s="18"/>
      <c r="T57" s="18"/>
      <c r="U57" s="18"/>
    </row>
    <row r="58" spans="1:21" x14ac:dyDescent="0.3">
      <c r="A58">
        <v>57</v>
      </c>
      <c r="B58" s="18" t="s">
        <v>274</v>
      </c>
      <c r="C58" s="18" t="s">
        <v>90</v>
      </c>
      <c r="D58" s="18">
        <v>280</v>
      </c>
      <c r="E58" s="18"/>
      <c r="F58" s="18"/>
      <c r="G58" s="18"/>
      <c r="H58" s="18"/>
      <c r="L58" s="18"/>
      <c r="M58" s="18"/>
      <c r="N58" s="18"/>
      <c r="O58" s="18"/>
      <c r="P58" s="18"/>
      <c r="Q58" s="18"/>
      <c r="R58" s="18"/>
      <c r="S58" s="18"/>
      <c r="T58" s="18"/>
      <c r="U58" s="18"/>
    </row>
    <row r="59" spans="1:21" x14ac:dyDescent="0.3">
      <c r="A59">
        <v>58</v>
      </c>
      <c r="B59" s="18" t="s">
        <v>275</v>
      </c>
      <c r="C59" s="18" t="s">
        <v>3</v>
      </c>
      <c r="D59" s="18">
        <v>80</v>
      </c>
      <c r="E59" s="18"/>
      <c r="F59" s="18"/>
      <c r="G59" s="18"/>
      <c r="H59" s="18"/>
      <c r="L59" s="18"/>
      <c r="M59" s="18"/>
      <c r="N59" s="18"/>
      <c r="O59" s="18"/>
      <c r="P59" s="18"/>
      <c r="Q59" s="18"/>
      <c r="R59" s="18"/>
      <c r="S59" s="18"/>
      <c r="T59" s="18"/>
      <c r="U59" s="18"/>
    </row>
    <row r="60" spans="1:21" x14ac:dyDescent="0.3">
      <c r="A60">
        <v>59</v>
      </c>
      <c r="B60" s="18" t="s">
        <v>276</v>
      </c>
      <c r="C60" s="18" t="s">
        <v>70</v>
      </c>
      <c r="D60" s="18">
        <v>150</v>
      </c>
      <c r="E60" s="18"/>
      <c r="F60" s="18"/>
      <c r="G60" s="18"/>
      <c r="H60" s="18"/>
      <c r="L60" s="18"/>
      <c r="M60" s="18"/>
      <c r="N60" s="18"/>
      <c r="O60" s="18"/>
      <c r="P60" s="18"/>
      <c r="Q60" s="18"/>
      <c r="R60" s="18"/>
      <c r="S60" s="18"/>
      <c r="T60" s="18"/>
      <c r="U60" s="18"/>
    </row>
    <row r="61" spans="1:21" x14ac:dyDescent="0.3">
      <c r="A61">
        <v>60</v>
      </c>
      <c r="B61" s="18" t="s">
        <v>277</v>
      </c>
      <c r="C61" s="18" t="s">
        <v>78</v>
      </c>
      <c r="D61" s="18">
        <v>170</v>
      </c>
      <c r="E61" s="18"/>
      <c r="F61" s="18"/>
      <c r="G61" s="18"/>
      <c r="H61" s="18"/>
      <c r="L61" s="18"/>
      <c r="M61" s="18"/>
      <c r="N61" s="18"/>
      <c r="O61" s="18"/>
      <c r="P61" s="18"/>
      <c r="Q61" s="18"/>
      <c r="R61" s="18"/>
      <c r="S61" s="18"/>
      <c r="T61" s="18"/>
      <c r="U61" s="18"/>
    </row>
    <row r="62" spans="1:21" x14ac:dyDescent="0.3">
      <c r="A62">
        <v>61</v>
      </c>
      <c r="B62" s="18" t="s">
        <v>278</v>
      </c>
      <c r="C62" s="18" t="s">
        <v>15</v>
      </c>
      <c r="D62" s="18">
        <v>300</v>
      </c>
      <c r="E62" s="18"/>
      <c r="F62" s="18"/>
      <c r="G62" s="18"/>
      <c r="H62" s="18"/>
      <c r="L62" s="18"/>
      <c r="M62" s="18"/>
      <c r="N62" s="18"/>
      <c r="O62" s="18"/>
      <c r="P62" s="18"/>
      <c r="Q62" s="18"/>
      <c r="R62" s="18"/>
      <c r="S62" s="18"/>
      <c r="T62" s="18"/>
      <c r="U62" s="18"/>
    </row>
    <row r="63" spans="1:21" x14ac:dyDescent="0.3">
      <c r="A63">
        <v>62</v>
      </c>
      <c r="B63" s="18" t="s">
        <v>279</v>
      </c>
      <c r="C63" s="18" t="s">
        <v>88</v>
      </c>
      <c r="D63" s="18">
        <v>150</v>
      </c>
      <c r="E63" s="18"/>
      <c r="F63" s="18"/>
      <c r="G63" s="18"/>
      <c r="H63" s="18"/>
      <c r="L63" s="18"/>
      <c r="M63" s="18"/>
      <c r="N63" s="18"/>
      <c r="O63" s="18"/>
      <c r="P63" s="18"/>
      <c r="Q63" s="18"/>
      <c r="R63" s="18"/>
      <c r="S63" s="18"/>
      <c r="T63" s="18"/>
      <c r="U63" s="18"/>
    </row>
    <row r="64" spans="1:21" x14ac:dyDescent="0.3">
      <c r="A64">
        <v>63</v>
      </c>
      <c r="B64" s="18" t="s">
        <v>280</v>
      </c>
      <c r="C64" s="18" t="s">
        <v>72</v>
      </c>
      <c r="D64" s="18">
        <v>100</v>
      </c>
      <c r="E64" s="18"/>
      <c r="F64" s="18"/>
      <c r="G64" s="18"/>
      <c r="H64" s="18"/>
      <c r="L64" s="18"/>
      <c r="M64" s="18"/>
      <c r="N64" s="18"/>
      <c r="O64" s="18"/>
      <c r="P64" s="18"/>
      <c r="Q64" s="18"/>
      <c r="R64" s="18"/>
      <c r="S64" s="18"/>
      <c r="T64" s="18"/>
      <c r="U64" s="18"/>
    </row>
    <row r="65" spans="1:21" x14ac:dyDescent="0.3">
      <c r="A65">
        <v>64</v>
      </c>
      <c r="B65" s="18" t="s">
        <v>281</v>
      </c>
      <c r="C65" s="18" t="s">
        <v>74</v>
      </c>
      <c r="D65" s="18">
        <v>150</v>
      </c>
      <c r="E65" s="18"/>
      <c r="F65" s="18"/>
      <c r="G65" s="18"/>
      <c r="H65" s="18"/>
      <c r="L65" s="18"/>
      <c r="M65" s="18"/>
      <c r="N65" s="18"/>
      <c r="O65" s="18"/>
      <c r="P65" s="18"/>
      <c r="Q65" s="18"/>
      <c r="R65" s="18"/>
      <c r="S65" s="18"/>
      <c r="T65" s="18"/>
      <c r="U65" s="18"/>
    </row>
    <row r="66" spans="1:21" x14ac:dyDescent="0.3">
      <c r="A66">
        <v>65</v>
      </c>
      <c r="B66" s="18" t="s">
        <v>282</v>
      </c>
      <c r="C66" s="18" t="s">
        <v>73</v>
      </c>
      <c r="D66" s="18">
        <v>170</v>
      </c>
      <c r="E66" s="18"/>
      <c r="F66" s="18"/>
      <c r="G66" s="18"/>
      <c r="H66" s="18"/>
      <c r="L66" s="18"/>
      <c r="M66" s="18"/>
      <c r="N66" s="18"/>
      <c r="O66" s="18"/>
      <c r="P66" s="18"/>
      <c r="Q66" s="18"/>
      <c r="R66" s="18"/>
      <c r="S66" s="18"/>
      <c r="T66" s="18"/>
      <c r="U66" s="18"/>
    </row>
    <row r="67" spans="1:21" x14ac:dyDescent="0.3">
      <c r="A67">
        <v>66</v>
      </c>
      <c r="B67" s="18" t="s">
        <v>283</v>
      </c>
      <c r="C67" s="18" t="s">
        <v>48</v>
      </c>
      <c r="D67" s="18">
        <v>52</v>
      </c>
      <c r="E67" s="18"/>
      <c r="F67" s="18"/>
      <c r="G67" s="18"/>
      <c r="H67" s="18"/>
      <c r="L67" s="18"/>
      <c r="M67" s="18"/>
      <c r="N67" s="18"/>
      <c r="O67" s="18"/>
      <c r="P67" s="18"/>
      <c r="Q67" s="18"/>
      <c r="R67" s="18"/>
      <c r="S67" s="18"/>
      <c r="T67" s="18"/>
      <c r="U67" s="18"/>
    </row>
    <row r="68" spans="1:21" x14ac:dyDescent="0.3">
      <c r="A68">
        <v>67</v>
      </c>
      <c r="B68" s="18" t="s">
        <v>284</v>
      </c>
      <c r="C68" s="18" t="s">
        <v>92</v>
      </c>
      <c r="D68" s="18">
        <v>90</v>
      </c>
      <c r="E68" s="18"/>
      <c r="F68" s="18"/>
      <c r="G68" s="18"/>
      <c r="H68" s="18"/>
      <c r="L68" s="18"/>
      <c r="M68" s="18"/>
      <c r="N68" s="18"/>
      <c r="O68" s="18"/>
      <c r="P68" s="18"/>
      <c r="Q68" s="18"/>
      <c r="R68" s="18"/>
      <c r="S68" s="18"/>
      <c r="T68" s="18"/>
      <c r="U68" s="18"/>
    </row>
    <row r="69" spans="1:21" x14ac:dyDescent="0.3">
      <c r="A69">
        <v>68</v>
      </c>
      <c r="B69" s="18" t="s">
        <v>285</v>
      </c>
      <c r="C69" s="18" t="s">
        <v>31</v>
      </c>
      <c r="D69" s="18">
        <v>130</v>
      </c>
      <c r="E69" s="18">
        <v>105</v>
      </c>
      <c r="F69" s="18">
        <v>14</v>
      </c>
      <c r="G69" s="18">
        <v>1</v>
      </c>
      <c r="H69" s="18">
        <v>10</v>
      </c>
      <c r="I69" s="18">
        <v>960</v>
      </c>
      <c r="J69" s="18">
        <v>130</v>
      </c>
      <c r="L69" s="18"/>
      <c r="M69" s="20"/>
      <c r="N69" s="20"/>
      <c r="O69" s="20"/>
      <c r="P69" s="20"/>
      <c r="Q69" s="18"/>
      <c r="R69" s="18"/>
      <c r="S69" s="18"/>
      <c r="T69" s="18"/>
      <c r="U69" s="18"/>
    </row>
    <row r="70" spans="1:21" x14ac:dyDescent="0.3">
      <c r="A70">
        <v>69</v>
      </c>
      <c r="B70" s="18" t="s">
        <v>286</v>
      </c>
      <c r="C70" s="18" t="s">
        <v>89</v>
      </c>
      <c r="D70" s="18">
        <v>140</v>
      </c>
      <c r="E70" s="18">
        <v>245</v>
      </c>
      <c r="F70" s="18"/>
      <c r="G70" s="18"/>
      <c r="H70" s="18"/>
      <c r="J70">
        <v>140</v>
      </c>
      <c r="L70" s="18"/>
      <c r="M70" s="20"/>
      <c r="N70" s="20"/>
      <c r="O70" s="20"/>
      <c r="P70" s="20"/>
      <c r="Q70" s="18"/>
      <c r="R70" s="18"/>
      <c r="S70" s="18"/>
      <c r="T70" s="18"/>
      <c r="U70" s="18"/>
    </row>
    <row r="71" spans="1:21" x14ac:dyDescent="0.3">
      <c r="A71">
        <v>70</v>
      </c>
      <c r="B71" s="18" t="s">
        <v>287</v>
      </c>
      <c r="C71" s="18" t="s">
        <v>77</v>
      </c>
      <c r="D71" s="18">
        <v>180</v>
      </c>
      <c r="E71" s="18">
        <v>165</v>
      </c>
      <c r="F71" s="18">
        <v>20</v>
      </c>
      <c r="G71" s="18">
        <v>7</v>
      </c>
      <c r="H71" s="18">
        <v>6</v>
      </c>
      <c r="I71" s="18">
        <v>970</v>
      </c>
      <c r="J71" s="18">
        <v>180</v>
      </c>
      <c r="L71" s="18"/>
      <c r="M71" s="20"/>
      <c r="N71" s="20"/>
      <c r="O71" s="20"/>
      <c r="P71" s="20"/>
      <c r="Q71" s="18"/>
      <c r="R71" s="18"/>
      <c r="S71" s="18"/>
      <c r="T71" s="18"/>
      <c r="U71" s="18"/>
    </row>
    <row r="72" spans="1:21" x14ac:dyDescent="0.3">
      <c r="A72">
        <v>71</v>
      </c>
      <c r="B72" s="18" t="s">
        <v>288</v>
      </c>
      <c r="C72" s="18" t="s">
        <v>44</v>
      </c>
      <c r="D72" s="18">
        <v>130</v>
      </c>
      <c r="E72" s="18">
        <v>120</v>
      </c>
      <c r="F72" s="18">
        <v>13</v>
      </c>
      <c r="G72" s="18">
        <v>4</v>
      </c>
      <c r="H72" s="18">
        <v>10</v>
      </c>
      <c r="I72" s="18">
        <v>2950</v>
      </c>
      <c r="J72" s="18">
        <v>130</v>
      </c>
      <c r="L72" s="18"/>
      <c r="M72" s="20"/>
      <c r="N72" s="20"/>
      <c r="O72" s="20"/>
      <c r="P72" s="20"/>
      <c r="Q72" s="18"/>
      <c r="R72" s="18"/>
      <c r="S72" s="18"/>
      <c r="T72" s="18"/>
      <c r="U72" s="18"/>
    </row>
    <row r="73" spans="1:21" x14ac:dyDescent="0.3">
      <c r="A73">
        <v>72</v>
      </c>
      <c r="B73" s="18" t="s">
        <v>289</v>
      </c>
      <c r="C73" s="18" t="s">
        <v>37</v>
      </c>
      <c r="D73" s="18">
        <v>140</v>
      </c>
      <c r="E73" s="18">
        <v>135</v>
      </c>
      <c r="F73" s="18">
        <v>13</v>
      </c>
      <c r="G73" s="18">
        <v>4</v>
      </c>
      <c r="H73" s="18">
        <v>7</v>
      </c>
      <c r="I73" s="18">
        <v>2213</v>
      </c>
      <c r="J73" s="18">
        <v>100</v>
      </c>
      <c r="L73" s="18"/>
      <c r="M73" s="18"/>
      <c r="N73" s="18"/>
      <c r="O73" s="18"/>
      <c r="P73" s="18"/>
      <c r="Q73" s="18"/>
      <c r="R73" s="18"/>
      <c r="S73" s="18"/>
      <c r="T73" s="18"/>
      <c r="U73" s="18"/>
    </row>
    <row r="74" spans="1:21" x14ac:dyDescent="0.3">
      <c r="A74">
        <v>73</v>
      </c>
      <c r="B74" s="18" t="s">
        <v>290</v>
      </c>
      <c r="C74" s="18" t="s">
        <v>10</v>
      </c>
      <c r="D74" s="18">
        <v>250</v>
      </c>
      <c r="E74" s="18">
        <v>4</v>
      </c>
      <c r="F74" s="18">
        <v>1</v>
      </c>
      <c r="G74" s="18">
        <v>0</v>
      </c>
      <c r="H74" s="18">
        <v>0</v>
      </c>
      <c r="I74" s="18">
        <v>340</v>
      </c>
      <c r="J74" s="18">
        <v>100</v>
      </c>
      <c r="L74" s="18"/>
      <c r="M74" s="18"/>
      <c r="N74" s="18"/>
      <c r="O74" s="18"/>
      <c r="P74" s="18"/>
      <c r="Q74" s="18"/>
      <c r="R74" s="18"/>
      <c r="S74" s="18"/>
      <c r="T74" s="18"/>
      <c r="U74" s="18"/>
    </row>
    <row r="75" spans="1:21" x14ac:dyDescent="0.3">
      <c r="A75">
        <v>74</v>
      </c>
      <c r="B75" s="18" t="s">
        <v>291</v>
      </c>
      <c r="C75" s="18" t="s">
        <v>28</v>
      </c>
      <c r="D75" s="18">
        <v>250</v>
      </c>
      <c r="E75" s="18">
        <v>140</v>
      </c>
      <c r="F75" s="18">
        <v>29</v>
      </c>
      <c r="G75" s="18">
        <v>1.2</v>
      </c>
      <c r="H75" s="18">
        <v>4</v>
      </c>
      <c r="I75" s="18">
        <v>2648</v>
      </c>
      <c r="J75" s="18">
        <v>100</v>
      </c>
      <c r="L75" s="18"/>
      <c r="M75" s="18"/>
      <c r="N75" s="18"/>
      <c r="O75" s="18"/>
      <c r="P75" s="18"/>
      <c r="Q75" s="18"/>
      <c r="R75" s="18"/>
      <c r="S75" s="18"/>
      <c r="T75" s="18"/>
      <c r="U75" s="18"/>
    </row>
    <row r="76" spans="1:21" x14ac:dyDescent="0.3">
      <c r="A76">
        <v>75</v>
      </c>
      <c r="B76" s="18" t="s">
        <v>292</v>
      </c>
      <c r="C76" s="18" t="s">
        <v>36</v>
      </c>
      <c r="D76" s="18">
        <v>250</v>
      </c>
      <c r="E76" s="18">
        <v>143</v>
      </c>
      <c r="F76" s="18">
        <v>32</v>
      </c>
      <c r="G76" s="18">
        <v>0.8</v>
      </c>
      <c r="H76" s="18">
        <v>2</v>
      </c>
      <c r="I76" s="18">
        <v>2558</v>
      </c>
      <c r="J76" s="18">
        <v>100</v>
      </c>
      <c r="L76" s="18"/>
      <c r="M76" s="18"/>
      <c r="N76" s="18"/>
      <c r="O76" s="18"/>
      <c r="P76" s="18"/>
      <c r="Q76" s="18"/>
      <c r="R76" s="18"/>
      <c r="S76" s="18"/>
      <c r="T76" s="18"/>
      <c r="U76" s="18"/>
    </row>
    <row r="77" spans="1:21" x14ac:dyDescent="0.3">
      <c r="A77">
        <v>76</v>
      </c>
      <c r="B77" s="18" t="s">
        <v>293</v>
      </c>
      <c r="C77" s="18" t="s">
        <v>35</v>
      </c>
      <c r="D77" s="18">
        <v>45</v>
      </c>
      <c r="E77" s="18"/>
      <c r="F77" s="18"/>
      <c r="G77" s="18"/>
      <c r="H77" s="18"/>
      <c r="L77" s="18"/>
      <c r="M77" s="18"/>
      <c r="N77" s="18"/>
      <c r="O77" s="18"/>
      <c r="P77" s="18"/>
      <c r="Q77" s="18"/>
      <c r="R77" s="18"/>
      <c r="S77" s="18"/>
      <c r="T77" s="18"/>
      <c r="U77" s="18"/>
    </row>
    <row r="78" spans="1:21" x14ac:dyDescent="0.3">
      <c r="A78">
        <v>77</v>
      </c>
      <c r="B78" s="18" t="s">
        <v>294</v>
      </c>
      <c r="C78" s="18" t="s">
        <v>38</v>
      </c>
      <c r="D78" s="18">
        <v>45</v>
      </c>
      <c r="E78" s="18"/>
      <c r="F78" s="18"/>
      <c r="G78" s="18"/>
      <c r="H78" s="18"/>
      <c r="L78" s="18"/>
      <c r="M78" s="18"/>
      <c r="N78" s="18"/>
      <c r="O78" s="18"/>
      <c r="P78" s="18"/>
      <c r="Q78" s="18"/>
      <c r="R78" s="18"/>
      <c r="S78" s="18"/>
      <c r="T78" s="18"/>
      <c r="U78" s="18"/>
    </row>
    <row r="79" spans="1:21" x14ac:dyDescent="0.3">
      <c r="A79">
        <v>78</v>
      </c>
      <c r="B79" s="18" t="s">
        <v>295</v>
      </c>
      <c r="C79" s="18" t="s">
        <v>12</v>
      </c>
      <c r="D79" s="18">
        <v>140</v>
      </c>
      <c r="E79" s="18">
        <v>235</v>
      </c>
      <c r="F79" s="18">
        <v>45</v>
      </c>
      <c r="G79" s="18">
        <v>2.7</v>
      </c>
      <c r="H79" s="18">
        <v>7</v>
      </c>
      <c r="I79" s="18">
        <v>3050</v>
      </c>
      <c r="J79" s="18">
        <v>140</v>
      </c>
      <c r="L79" s="18"/>
      <c r="M79" s="18"/>
      <c r="N79" s="18"/>
      <c r="O79" s="18"/>
      <c r="P79" s="18"/>
      <c r="Q79" s="18"/>
      <c r="R79" s="18"/>
      <c r="S79" s="18"/>
      <c r="T79" s="18"/>
      <c r="U79" s="18"/>
    </row>
    <row r="80" spans="1:21" x14ac:dyDescent="0.3">
      <c r="A80">
        <v>79</v>
      </c>
      <c r="B80" s="18" t="s">
        <v>296</v>
      </c>
      <c r="C80" s="18" t="s">
        <v>34</v>
      </c>
      <c r="D80" s="18">
        <v>140</v>
      </c>
      <c r="E80" s="18">
        <v>295</v>
      </c>
      <c r="F80" s="18">
        <v>60</v>
      </c>
      <c r="G80" s="18">
        <v>4.0999999999999996</v>
      </c>
      <c r="H80" s="18">
        <v>5</v>
      </c>
      <c r="I80" s="18">
        <v>2860</v>
      </c>
      <c r="J80" s="18">
        <v>140</v>
      </c>
      <c r="L80" s="18"/>
      <c r="M80" s="18"/>
      <c r="N80" s="18"/>
      <c r="O80" s="18"/>
      <c r="P80" s="18"/>
      <c r="Q80" s="18"/>
      <c r="R80" s="18"/>
      <c r="S80" s="18"/>
      <c r="T80" s="18"/>
      <c r="U80" s="18"/>
    </row>
    <row r="81" spans="1:21" x14ac:dyDescent="0.3">
      <c r="A81">
        <v>80</v>
      </c>
      <c r="B81" s="18" t="s">
        <v>297</v>
      </c>
      <c r="C81" s="18" t="s">
        <v>33</v>
      </c>
      <c r="D81" s="18">
        <v>180</v>
      </c>
      <c r="E81" s="18">
        <v>200</v>
      </c>
      <c r="F81" s="18">
        <v>46</v>
      </c>
      <c r="G81" s="18">
        <v>0.7</v>
      </c>
      <c r="H81" s="18">
        <v>2</v>
      </c>
      <c r="I81" s="18">
        <v>1846</v>
      </c>
      <c r="J81" s="18">
        <v>100</v>
      </c>
      <c r="L81" s="18"/>
      <c r="M81" s="18"/>
      <c r="N81" s="18"/>
      <c r="O81" s="18"/>
      <c r="P81" s="18"/>
      <c r="Q81" s="18"/>
      <c r="R81" s="18"/>
      <c r="S81" s="18"/>
      <c r="T81" s="18"/>
      <c r="U81" s="18"/>
    </row>
    <row r="82" spans="1:21" x14ac:dyDescent="0.3">
      <c r="A82">
        <v>81</v>
      </c>
      <c r="B82" s="18" t="s">
        <v>298</v>
      </c>
      <c r="C82" s="18" t="s">
        <v>27</v>
      </c>
      <c r="D82" s="18">
        <v>140</v>
      </c>
      <c r="E82" s="18">
        <v>100</v>
      </c>
      <c r="F82" s="18">
        <v>12</v>
      </c>
      <c r="G82" s="18">
        <v>1.9</v>
      </c>
      <c r="H82" s="18">
        <v>9</v>
      </c>
      <c r="I82" s="18">
        <v>2350</v>
      </c>
      <c r="J82" s="18">
        <v>100</v>
      </c>
      <c r="L82" s="18"/>
      <c r="M82" s="18"/>
      <c r="N82" s="18"/>
      <c r="O82" s="18"/>
      <c r="P82" s="18"/>
      <c r="Q82" s="18"/>
      <c r="R82" s="18"/>
      <c r="S82" s="18"/>
      <c r="T82" s="18"/>
      <c r="U82" s="18"/>
    </row>
    <row r="83" spans="1:21" x14ac:dyDescent="0.3">
      <c r="A83">
        <v>82</v>
      </c>
      <c r="B83" s="18" t="s">
        <v>299</v>
      </c>
      <c r="C83" s="18" t="s">
        <v>29</v>
      </c>
      <c r="D83" s="18">
        <v>140</v>
      </c>
      <c r="E83" s="18">
        <v>105</v>
      </c>
      <c r="F83" s="18">
        <v>17</v>
      </c>
      <c r="G83" s="18">
        <v>2.5</v>
      </c>
      <c r="H83" s="18">
        <v>4</v>
      </c>
      <c r="I83" s="18">
        <v>2567</v>
      </c>
      <c r="J83" s="18">
        <v>100</v>
      </c>
      <c r="L83" s="18"/>
      <c r="M83" s="18"/>
      <c r="N83" s="18"/>
      <c r="O83" s="18"/>
      <c r="P83" s="18"/>
      <c r="Q83" s="18"/>
      <c r="R83" s="18"/>
      <c r="S83" s="18"/>
      <c r="T83" s="18"/>
      <c r="U83" s="18"/>
    </row>
    <row r="84" spans="1:21" x14ac:dyDescent="0.3">
      <c r="A84">
        <v>83</v>
      </c>
      <c r="B84" s="18" t="s">
        <v>300</v>
      </c>
      <c r="C84" s="18" t="s">
        <v>26</v>
      </c>
      <c r="D84" s="18">
        <v>140</v>
      </c>
      <c r="E84" s="18">
        <v>100</v>
      </c>
      <c r="F84" s="18">
        <v>6</v>
      </c>
      <c r="G84" s="18">
        <v>6.5</v>
      </c>
      <c r="H84" s="18">
        <v>5</v>
      </c>
      <c r="I84" s="18">
        <v>1612</v>
      </c>
      <c r="J84" s="18">
        <v>100</v>
      </c>
      <c r="L84" s="18"/>
      <c r="M84" s="18"/>
      <c r="N84" s="18"/>
      <c r="O84" s="18"/>
      <c r="P84" s="18"/>
      <c r="Q84" s="18"/>
      <c r="R84" s="18"/>
      <c r="S84" s="18"/>
      <c r="T84" s="18"/>
      <c r="U84" s="18"/>
    </row>
    <row r="85" spans="1:21" x14ac:dyDescent="0.3">
      <c r="A85">
        <v>84</v>
      </c>
      <c r="B85" s="18" t="s">
        <v>301</v>
      </c>
      <c r="C85" s="18" t="s">
        <v>32</v>
      </c>
      <c r="D85" s="18">
        <v>280</v>
      </c>
      <c r="E85" s="18">
        <v>150</v>
      </c>
      <c r="F85" s="18">
        <v>33</v>
      </c>
      <c r="G85" s="18">
        <v>0.4</v>
      </c>
      <c r="H85" s="18">
        <v>4</v>
      </c>
      <c r="I85" s="18">
        <v>1689</v>
      </c>
      <c r="J85" s="18">
        <v>100</v>
      </c>
      <c r="L85" s="18"/>
      <c r="M85" s="18"/>
      <c r="N85" s="18"/>
      <c r="O85" s="18"/>
      <c r="P85" s="18"/>
      <c r="Q85" s="18"/>
      <c r="R85" s="18"/>
      <c r="S85" s="18"/>
      <c r="T85" s="18"/>
      <c r="U85" s="18"/>
    </row>
    <row r="86" spans="1:21" x14ac:dyDescent="0.3">
      <c r="A86">
        <v>85</v>
      </c>
      <c r="B86" s="18" t="s">
        <v>302</v>
      </c>
      <c r="C86" s="18" t="s">
        <v>25</v>
      </c>
      <c r="D86" s="18">
        <v>140</v>
      </c>
      <c r="E86" s="18">
        <v>270</v>
      </c>
      <c r="F86" s="18">
        <v>51</v>
      </c>
      <c r="G86" s="18">
        <v>5</v>
      </c>
      <c r="H86" s="18">
        <v>4</v>
      </c>
      <c r="I86" s="18">
        <v>2850</v>
      </c>
      <c r="J86" s="18">
        <v>140</v>
      </c>
      <c r="L86" s="18"/>
      <c r="M86" s="18"/>
      <c r="N86" s="18"/>
      <c r="O86" s="18"/>
      <c r="P86" s="18"/>
      <c r="Q86" s="18"/>
      <c r="R86" s="18"/>
      <c r="S86" s="18"/>
      <c r="T86" s="18"/>
      <c r="U86" s="18"/>
    </row>
    <row r="87" spans="1:21" x14ac:dyDescent="0.3">
      <c r="A87">
        <v>86</v>
      </c>
      <c r="B87" s="18" t="s">
        <v>303</v>
      </c>
      <c r="C87" s="18" t="s">
        <v>41</v>
      </c>
      <c r="D87" s="18">
        <v>140</v>
      </c>
      <c r="E87" s="18">
        <v>155</v>
      </c>
      <c r="F87" s="18">
        <v>30</v>
      </c>
      <c r="G87" s="18">
        <v>1.7</v>
      </c>
      <c r="H87" s="18">
        <v>5</v>
      </c>
      <c r="I87" s="18">
        <v>3190</v>
      </c>
      <c r="J87" s="18">
        <v>100</v>
      </c>
      <c r="L87" s="18"/>
      <c r="M87" s="18"/>
      <c r="N87" s="18"/>
      <c r="O87" s="18"/>
      <c r="P87" s="18"/>
      <c r="Q87" s="18"/>
      <c r="R87" s="18"/>
      <c r="S87" s="18"/>
      <c r="T87" s="18"/>
      <c r="U87" s="18"/>
    </row>
    <row r="88" spans="1:21" x14ac:dyDescent="0.3">
      <c r="A88">
        <v>87</v>
      </c>
      <c r="B88" s="18" t="s">
        <v>304</v>
      </c>
      <c r="C88" s="18" t="s">
        <v>39</v>
      </c>
      <c r="D88" s="18">
        <v>230</v>
      </c>
      <c r="E88" s="18">
        <v>160</v>
      </c>
      <c r="F88" s="18">
        <v>34</v>
      </c>
      <c r="G88" s="18">
        <v>0.6</v>
      </c>
      <c r="H88" s="18">
        <v>5</v>
      </c>
      <c r="I88" s="18">
        <v>1144</v>
      </c>
      <c r="J88" s="18">
        <v>100</v>
      </c>
      <c r="L88" s="18"/>
      <c r="M88" s="18"/>
      <c r="N88" s="18"/>
      <c r="O88" s="18"/>
      <c r="P88" s="18"/>
      <c r="Q88" s="18"/>
      <c r="R88" s="18"/>
      <c r="S88" s="18"/>
      <c r="T88" s="18"/>
      <c r="U88" s="18"/>
    </row>
    <row r="89" spans="1:21" x14ac:dyDescent="0.3">
      <c r="A89">
        <v>88</v>
      </c>
      <c r="B89" s="18" t="s">
        <v>305</v>
      </c>
      <c r="C89" s="18" t="s">
        <v>30</v>
      </c>
      <c r="D89" s="18">
        <v>230</v>
      </c>
      <c r="E89" s="18">
        <v>172</v>
      </c>
      <c r="F89" s="18">
        <v>33</v>
      </c>
      <c r="G89" s="18">
        <v>3.1</v>
      </c>
      <c r="H89" s="18">
        <v>3</v>
      </c>
      <c r="I89" s="18">
        <v>1980</v>
      </c>
      <c r="J89" s="18">
        <v>100</v>
      </c>
      <c r="L89" s="18"/>
      <c r="M89" s="18"/>
      <c r="N89" s="18"/>
      <c r="O89" s="18"/>
      <c r="P89" s="18"/>
      <c r="Q89" s="18"/>
      <c r="R89" s="18"/>
      <c r="S89" s="18"/>
      <c r="T89" s="18"/>
      <c r="U89" s="18"/>
    </row>
    <row r="90" spans="1:21" x14ac:dyDescent="0.3">
      <c r="A90">
        <v>89</v>
      </c>
      <c r="B90" s="18" t="s">
        <v>306</v>
      </c>
      <c r="C90" s="18" t="s">
        <v>50</v>
      </c>
      <c r="D90" s="18">
        <v>38</v>
      </c>
      <c r="E90" s="18"/>
      <c r="F90" s="18"/>
      <c r="G90" s="18"/>
      <c r="H90" s="18"/>
      <c r="L90" s="18"/>
      <c r="M90" s="18"/>
      <c r="N90" s="18"/>
      <c r="O90" s="18"/>
      <c r="P90" s="18"/>
      <c r="Q90" s="18"/>
      <c r="R90" s="18"/>
      <c r="S90" s="18"/>
      <c r="T90" s="18"/>
      <c r="U90" s="18"/>
    </row>
    <row r="91" spans="1:21" x14ac:dyDescent="0.3">
      <c r="A91">
        <v>90</v>
      </c>
      <c r="B91" s="18" t="s">
        <v>307</v>
      </c>
      <c r="C91" s="18" t="s">
        <v>45</v>
      </c>
      <c r="D91" s="18">
        <v>200</v>
      </c>
      <c r="E91" s="18">
        <v>82</v>
      </c>
      <c r="F91" s="18">
        <v>14</v>
      </c>
      <c r="G91" s="18">
        <v>1.5</v>
      </c>
      <c r="H91" s="18">
        <v>3</v>
      </c>
      <c r="I91" s="18">
        <v>924</v>
      </c>
      <c r="J91" s="18">
        <v>100</v>
      </c>
      <c r="L91" s="18"/>
      <c r="M91" s="18"/>
      <c r="N91" s="18"/>
      <c r="O91" s="18"/>
      <c r="P91" s="18"/>
      <c r="Q91" s="18"/>
      <c r="R91" s="18"/>
      <c r="S91" s="18"/>
      <c r="T91" s="18"/>
      <c r="U91" s="18"/>
    </row>
    <row r="92" spans="1:21" x14ac:dyDescent="0.3">
      <c r="A92">
        <v>91</v>
      </c>
      <c r="B92" s="18" t="s">
        <v>308</v>
      </c>
      <c r="C92" s="18" t="s">
        <v>79</v>
      </c>
      <c r="D92" s="18">
        <v>180</v>
      </c>
      <c r="E92" s="18"/>
      <c r="F92" s="18"/>
      <c r="G92" s="18"/>
      <c r="H92" s="18"/>
      <c r="L92" s="18"/>
      <c r="M92" s="18"/>
      <c r="N92" s="18"/>
      <c r="O92" s="18"/>
      <c r="P92" s="18"/>
      <c r="Q92" s="18"/>
      <c r="R92" s="18"/>
      <c r="S92" s="18"/>
      <c r="T92" s="18"/>
      <c r="U92" s="18"/>
    </row>
    <row r="93" spans="1:21" x14ac:dyDescent="0.3">
      <c r="A93">
        <v>92</v>
      </c>
      <c r="B93" s="18" t="s">
        <v>309</v>
      </c>
      <c r="C93" s="18" t="s">
        <v>81</v>
      </c>
      <c r="D93" s="18">
        <v>150</v>
      </c>
      <c r="E93" s="18"/>
      <c r="F93" s="18"/>
      <c r="G93" s="18"/>
      <c r="H93" s="18"/>
      <c r="L93" s="18"/>
      <c r="M93" s="18"/>
      <c r="N93" s="18"/>
      <c r="O93" s="18"/>
      <c r="P93" s="18"/>
      <c r="Q93" s="18"/>
      <c r="R93" s="18"/>
      <c r="S93" s="18"/>
      <c r="T93" s="18"/>
      <c r="U93" s="18"/>
    </row>
    <row r="94" spans="1:21" x14ac:dyDescent="0.3">
      <c r="A94">
        <v>93</v>
      </c>
      <c r="B94" s="18" t="s">
        <v>310</v>
      </c>
      <c r="C94" s="18" t="s">
        <v>80</v>
      </c>
      <c r="D94" s="18">
        <v>180</v>
      </c>
      <c r="E94" s="18"/>
      <c r="F94" s="18"/>
      <c r="G94" s="18"/>
      <c r="H94" s="18"/>
      <c r="L94" s="18"/>
      <c r="M94" s="18"/>
      <c r="N94" s="18"/>
      <c r="O94" s="18"/>
      <c r="P94" s="18"/>
      <c r="Q94" s="18"/>
      <c r="R94" s="18"/>
      <c r="S94" s="18"/>
      <c r="T94" s="18"/>
      <c r="U94" s="18"/>
    </row>
    <row r="95" spans="1:21" x14ac:dyDescent="0.3">
      <c r="A95">
        <v>94</v>
      </c>
      <c r="B95" s="18" t="s">
        <v>311</v>
      </c>
      <c r="C95" s="18" t="s">
        <v>75</v>
      </c>
      <c r="D95" s="18">
        <v>260</v>
      </c>
      <c r="E95" s="18"/>
      <c r="F95" s="18"/>
      <c r="G95" s="18"/>
      <c r="H95" s="18"/>
      <c r="L95" s="18"/>
      <c r="M95" s="18"/>
      <c r="N95" s="18"/>
      <c r="O95" s="18"/>
      <c r="P95" s="18"/>
      <c r="Q95" s="18"/>
      <c r="R95" s="18"/>
      <c r="S95" s="18"/>
      <c r="T95" s="18"/>
      <c r="U95" s="18"/>
    </row>
    <row r="96" spans="1:21" x14ac:dyDescent="0.3">
      <c r="A96">
        <v>95</v>
      </c>
      <c r="B96" s="18" t="s">
        <v>312</v>
      </c>
      <c r="C96" s="18" t="s">
        <v>20</v>
      </c>
      <c r="D96" s="18">
        <v>120</v>
      </c>
      <c r="E96" s="18"/>
      <c r="F96" s="18"/>
      <c r="G96" s="18"/>
      <c r="H96" s="18"/>
      <c r="L96" s="18"/>
      <c r="M96" s="18"/>
      <c r="N96" s="18"/>
      <c r="O96" s="18"/>
      <c r="P96" s="18"/>
      <c r="Q96" s="18"/>
      <c r="R96" s="18"/>
      <c r="S96" s="18"/>
      <c r="T96" s="18"/>
      <c r="U96" s="18"/>
    </row>
    <row r="97" spans="1:21" x14ac:dyDescent="0.3">
      <c r="A97">
        <v>96</v>
      </c>
      <c r="B97" s="18" t="s">
        <v>313</v>
      </c>
      <c r="C97" s="18" t="s">
        <v>93</v>
      </c>
      <c r="D97" s="18">
        <v>120</v>
      </c>
      <c r="E97" s="18"/>
      <c r="F97" s="18"/>
      <c r="G97" s="18"/>
      <c r="H97" s="18"/>
      <c r="L97" s="18"/>
      <c r="M97" s="18"/>
      <c r="N97" s="18"/>
      <c r="O97" s="18"/>
      <c r="P97" s="18"/>
      <c r="Q97" s="18"/>
      <c r="R97" s="18"/>
      <c r="S97" s="18"/>
      <c r="T97" s="18"/>
      <c r="U97" s="18"/>
    </row>
    <row r="98" spans="1:21" x14ac:dyDescent="0.3">
      <c r="A98">
        <v>97</v>
      </c>
      <c r="B98" s="18" t="s">
        <v>314</v>
      </c>
      <c r="C98" s="18" t="s">
        <v>17</v>
      </c>
      <c r="D98" s="18">
        <v>130</v>
      </c>
      <c r="E98" s="18"/>
      <c r="F98" s="18"/>
      <c r="G98" s="18"/>
      <c r="H98" s="18"/>
      <c r="L98" s="18"/>
      <c r="M98" s="18"/>
      <c r="N98" s="18"/>
      <c r="O98" s="18"/>
      <c r="P98" s="18"/>
      <c r="Q98" s="18"/>
      <c r="R98" s="18"/>
      <c r="S98" s="18"/>
      <c r="T98" s="18"/>
      <c r="U98" s="18"/>
    </row>
    <row r="99" spans="1:21" x14ac:dyDescent="0.3">
      <c r="A99">
        <v>98</v>
      </c>
      <c r="B99" s="18" t="s">
        <v>315</v>
      </c>
      <c r="C99" s="18" t="s">
        <v>21</v>
      </c>
      <c r="D99" s="18">
        <v>120</v>
      </c>
      <c r="E99" s="18"/>
      <c r="F99" s="18"/>
      <c r="G99" s="18"/>
      <c r="H99" s="18"/>
      <c r="L99" s="18"/>
      <c r="M99" s="18"/>
      <c r="N99" s="18"/>
      <c r="O99" s="18"/>
      <c r="P99" s="18"/>
      <c r="Q99" s="18"/>
      <c r="R99" s="18"/>
      <c r="S99" s="18"/>
      <c r="T99" s="18"/>
      <c r="U99" s="18"/>
    </row>
    <row r="100" spans="1:21" x14ac:dyDescent="0.3">
      <c r="A100">
        <v>99</v>
      </c>
      <c r="B100" s="18" t="s">
        <v>316</v>
      </c>
      <c r="C100" s="18" t="s">
        <v>8</v>
      </c>
      <c r="D100" s="18">
        <v>200</v>
      </c>
      <c r="E100" s="18"/>
      <c r="F100" s="18"/>
      <c r="G100" s="18"/>
      <c r="H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</row>
    <row r="101" spans="1:21" x14ac:dyDescent="0.3">
      <c r="A101">
        <v>100</v>
      </c>
      <c r="B101" s="18" t="s">
        <v>515</v>
      </c>
      <c r="C101" s="18" t="s">
        <v>516</v>
      </c>
      <c r="D101" s="18">
        <v>140</v>
      </c>
      <c r="E101" s="18"/>
      <c r="F101" s="18"/>
      <c r="G101" s="18"/>
      <c r="H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</row>
    <row r="102" spans="1:21" x14ac:dyDescent="0.3">
      <c r="A102">
        <v>101</v>
      </c>
      <c r="B102" s="21" t="s">
        <v>517</v>
      </c>
      <c r="C102" s="22" t="s">
        <v>1420</v>
      </c>
      <c r="D102" s="22">
        <v>150</v>
      </c>
      <c r="E102" s="18"/>
      <c r="F102" s="18"/>
      <c r="G102" s="18"/>
      <c r="H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</row>
    <row r="103" spans="1:21" x14ac:dyDescent="0.3">
      <c r="A103">
        <v>102</v>
      </c>
      <c r="B103" s="18" t="s">
        <v>518</v>
      </c>
      <c r="C103" s="18" t="s">
        <v>519</v>
      </c>
      <c r="D103" s="18">
        <v>180</v>
      </c>
      <c r="E103" s="18"/>
      <c r="F103" s="18"/>
      <c r="G103" s="18"/>
      <c r="H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</row>
    <row r="104" spans="1:21" x14ac:dyDescent="0.3">
      <c r="A104">
        <v>103</v>
      </c>
      <c r="B104" s="18" t="s">
        <v>520</v>
      </c>
      <c r="C104" s="18" t="s">
        <v>521</v>
      </c>
      <c r="D104" s="18">
        <v>200</v>
      </c>
      <c r="E104" s="18">
        <v>280</v>
      </c>
      <c r="F104" s="18">
        <v>32</v>
      </c>
      <c r="G104" s="18">
        <v>0.3</v>
      </c>
      <c r="H104" s="18">
        <v>3</v>
      </c>
      <c r="I104" s="18">
        <v>2144</v>
      </c>
      <c r="J104" s="18">
        <v>100</v>
      </c>
      <c r="L104" s="18"/>
      <c r="M104" s="18"/>
      <c r="N104" s="18"/>
      <c r="O104" s="18"/>
      <c r="P104" s="18"/>
      <c r="Q104" s="18"/>
      <c r="R104" s="18"/>
      <c r="S104" s="18"/>
      <c r="T104" s="18"/>
      <c r="U104" s="18"/>
    </row>
    <row r="105" spans="1:21" x14ac:dyDescent="0.3">
      <c r="A105">
        <v>104</v>
      </c>
      <c r="B105" s="22" t="s">
        <v>546</v>
      </c>
      <c r="C105" s="22" t="s">
        <v>545</v>
      </c>
      <c r="D105" s="22">
        <v>400</v>
      </c>
      <c r="E105" s="18"/>
      <c r="F105" s="18"/>
      <c r="G105" s="18"/>
      <c r="H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</row>
    <row r="106" spans="1:21" x14ac:dyDescent="0.3">
      <c r="A106">
        <v>105</v>
      </c>
      <c r="B106" s="22" t="s">
        <v>544</v>
      </c>
      <c r="C106" s="22" t="s">
        <v>543</v>
      </c>
      <c r="D106" s="22">
        <v>500</v>
      </c>
      <c r="E106" s="18"/>
      <c r="F106" s="19"/>
      <c r="G106" s="18"/>
      <c r="H106" s="18"/>
      <c r="L106" s="18"/>
      <c r="M106" s="18"/>
      <c r="N106" s="18"/>
      <c r="O106" s="18"/>
      <c r="P106" s="18"/>
      <c r="Q106" s="19"/>
      <c r="R106" s="18"/>
      <c r="S106" s="18"/>
      <c r="T106" s="18"/>
      <c r="U106" s="18"/>
    </row>
    <row r="107" spans="1:21" x14ac:dyDescent="0.3">
      <c r="A107">
        <v>106</v>
      </c>
      <c r="B107" s="22" t="s">
        <v>542</v>
      </c>
      <c r="C107" s="22" t="s">
        <v>541</v>
      </c>
      <c r="D107" s="22">
        <v>450</v>
      </c>
      <c r="E107" s="18"/>
      <c r="F107" s="18"/>
      <c r="G107" s="18"/>
      <c r="H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</row>
    <row r="108" spans="1:21" x14ac:dyDescent="0.3">
      <c r="A108">
        <v>107</v>
      </c>
      <c r="B108" s="22" t="s">
        <v>540</v>
      </c>
      <c r="C108" s="22" t="s">
        <v>539</v>
      </c>
      <c r="D108" s="22">
        <v>470</v>
      </c>
      <c r="E108" s="18"/>
      <c r="F108" s="18"/>
      <c r="G108" s="18"/>
      <c r="H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</row>
    <row r="109" spans="1:21" x14ac:dyDescent="0.3">
      <c r="A109">
        <v>108</v>
      </c>
      <c r="B109" s="22" t="s">
        <v>538</v>
      </c>
      <c r="C109" s="22" t="s">
        <v>537</v>
      </c>
      <c r="D109" s="22">
        <v>480</v>
      </c>
      <c r="E109" s="18"/>
      <c r="F109" s="18"/>
      <c r="G109" s="18"/>
      <c r="H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</row>
    <row r="110" spans="1:21" x14ac:dyDescent="0.3">
      <c r="A110">
        <v>109</v>
      </c>
      <c r="B110" s="22" t="s">
        <v>536</v>
      </c>
      <c r="C110" s="22" t="s">
        <v>535</v>
      </c>
      <c r="D110" s="22">
        <v>200</v>
      </c>
      <c r="E110" s="18"/>
      <c r="F110" s="18"/>
      <c r="G110" s="18"/>
      <c r="H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</row>
    <row r="111" spans="1:21" x14ac:dyDescent="0.3">
      <c r="A111">
        <v>110</v>
      </c>
      <c r="B111" s="22" t="s">
        <v>534</v>
      </c>
      <c r="C111" s="22" t="s">
        <v>533</v>
      </c>
      <c r="D111" s="22">
        <v>265</v>
      </c>
      <c r="E111" s="18">
        <v>285</v>
      </c>
      <c r="F111" s="18">
        <v>27</v>
      </c>
      <c r="G111" s="18">
        <v>19</v>
      </c>
      <c r="H111" s="18">
        <v>1</v>
      </c>
      <c r="I111" s="18">
        <v>650</v>
      </c>
      <c r="J111" s="18">
        <v>100</v>
      </c>
      <c r="L111" s="18"/>
      <c r="M111" s="18"/>
      <c r="N111" s="18"/>
      <c r="O111" s="18"/>
      <c r="P111" s="18"/>
      <c r="Q111" s="18"/>
      <c r="R111" s="18"/>
      <c r="S111" s="18"/>
      <c r="T111" s="18"/>
      <c r="U111" s="18"/>
    </row>
    <row r="112" spans="1:21" x14ac:dyDescent="0.3">
      <c r="B112" s="18"/>
      <c r="C112" s="18"/>
      <c r="D112" s="18"/>
      <c r="F112" s="18"/>
      <c r="G112" s="18"/>
      <c r="H112" s="18"/>
      <c r="I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</row>
    <row r="113" spans="2:21" x14ac:dyDescent="0.3">
      <c r="B113" s="18"/>
      <c r="C113" s="18"/>
      <c r="D113" s="18"/>
      <c r="F113" s="18"/>
      <c r="G113" s="18"/>
      <c r="H113" s="18"/>
      <c r="I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</row>
  </sheetData>
  <sortState ref="C49:C154">
    <sortCondition ref="C154"/>
  </sortState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abSelected="1" zoomScaleNormal="100" workbookViewId="0">
      <pane ySplit="1" topLeftCell="A2" activePane="bottomLeft" state="frozen"/>
      <selection pane="bottomLeft" activeCell="K42" sqref="K42"/>
    </sheetView>
  </sheetViews>
  <sheetFormatPr defaultRowHeight="16.5" x14ac:dyDescent="0.3"/>
  <cols>
    <col min="2" max="2" width="9.875" bestFit="1" customWidth="1"/>
    <col min="3" max="3" width="32.125" customWidth="1"/>
  </cols>
  <sheetData>
    <row r="1" spans="1:16" x14ac:dyDescent="0.3">
      <c r="A1" t="s">
        <v>1422</v>
      </c>
      <c r="B1" s="11" t="s">
        <v>1432</v>
      </c>
      <c r="C1" s="11" t="s">
        <v>1424</v>
      </c>
      <c r="D1" t="s">
        <v>1429</v>
      </c>
      <c r="E1" t="s">
        <v>1428</v>
      </c>
      <c r="F1" t="s">
        <v>1425</v>
      </c>
      <c r="G1" t="s">
        <v>1426</v>
      </c>
      <c r="H1" t="s">
        <v>1427</v>
      </c>
      <c r="I1" t="s">
        <v>1431</v>
      </c>
      <c r="J1" t="s">
        <v>1430</v>
      </c>
      <c r="L1" s="11"/>
      <c r="M1" s="11"/>
      <c r="N1" s="11"/>
      <c r="O1" s="11"/>
      <c r="P1" s="11"/>
    </row>
    <row r="2" spans="1:16" x14ac:dyDescent="0.3">
      <c r="A2">
        <v>1</v>
      </c>
      <c r="B2" s="30" t="s">
        <v>1364</v>
      </c>
      <c r="C2" s="11" t="s">
        <v>1460</v>
      </c>
      <c r="D2" s="11">
        <v>67</v>
      </c>
      <c r="E2" s="11">
        <v>70</v>
      </c>
      <c r="F2" s="11">
        <v>17</v>
      </c>
      <c r="G2" s="11">
        <v>0.4</v>
      </c>
      <c r="H2" s="11">
        <v>0</v>
      </c>
      <c r="I2" s="11">
        <v>0</v>
      </c>
      <c r="J2" s="11">
        <v>67</v>
      </c>
      <c r="K2" s="11"/>
      <c r="L2" s="11"/>
      <c r="M2" s="27"/>
      <c r="N2" s="27"/>
      <c r="O2" s="27"/>
      <c r="P2" s="27"/>
    </row>
    <row r="3" spans="1:16" x14ac:dyDescent="0.3">
      <c r="A3">
        <v>2</v>
      </c>
      <c r="B3" s="30" t="s">
        <v>1365</v>
      </c>
      <c r="C3" s="11" t="s">
        <v>1330</v>
      </c>
      <c r="D3" s="11">
        <v>130</v>
      </c>
      <c r="E3" s="11">
        <v>110</v>
      </c>
      <c r="F3" s="11">
        <v>25</v>
      </c>
      <c r="G3" s="11">
        <v>1</v>
      </c>
      <c r="H3" s="11">
        <v>0</v>
      </c>
      <c r="I3" s="11">
        <v>30</v>
      </c>
      <c r="J3" s="11">
        <v>130</v>
      </c>
      <c r="K3" s="11"/>
      <c r="L3" s="11"/>
      <c r="M3" s="27"/>
      <c r="N3" s="27"/>
      <c r="O3" s="27"/>
      <c r="P3" s="27"/>
    </row>
    <row r="4" spans="1:16" x14ac:dyDescent="0.3">
      <c r="A4">
        <v>3</v>
      </c>
      <c r="B4" s="30" t="s">
        <v>1366</v>
      </c>
      <c r="C4" s="11" t="s">
        <v>1331</v>
      </c>
      <c r="D4" s="11">
        <v>63</v>
      </c>
      <c r="E4" s="11">
        <v>95</v>
      </c>
      <c r="F4" s="11">
        <v>18</v>
      </c>
      <c r="G4" s="11">
        <v>2.2999999999999998</v>
      </c>
      <c r="H4" s="11">
        <v>1</v>
      </c>
      <c r="I4" s="11">
        <v>20</v>
      </c>
      <c r="J4" s="11">
        <v>63</v>
      </c>
      <c r="K4" s="11"/>
      <c r="L4" s="11"/>
      <c r="M4" s="27"/>
      <c r="N4" s="27"/>
      <c r="O4" s="27"/>
      <c r="P4" s="27"/>
    </row>
    <row r="5" spans="1:16" x14ac:dyDescent="0.3">
      <c r="A5">
        <v>4</v>
      </c>
      <c r="B5" s="30" t="s">
        <v>1367</v>
      </c>
      <c r="C5" s="11" t="s">
        <v>1332</v>
      </c>
      <c r="D5" s="11">
        <v>180</v>
      </c>
      <c r="E5" s="11">
        <v>205</v>
      </c>
      <c r="F5" s="11">
        <v>35</v>
      </c>
      <c r="G5" s="11">
        <v>5.2</v>
      </c>
      <c r="H5" s="11">
        <v>4</v>
      </c>
      <c r="I5" s="11">
        <v>100</v>
      </c>
      <c r="J5" s="11">
        <v>180</v>
      </c>
      <c r="K5" s="11"/>
      <c r="L5" s="11"/>
      <c r="M5" s="27"/>
      <c r="N5" s="27"/>
      <c r="O5" s="27"/>
      <c r="P5" s="27"/>
    </row>
    <row r="6" spans="1:16" x14ac:dyDescent="0.3">
      <c r="A6">
        <v>5</v>
      </c>
      <c r="B6" s="30" t="s">
        <v>1368</v>
      </c>
      <c r="C6" s="11" t="s">
        <v>1461</v>
      </c>
      <c r="D6" s="11">
        <v>67</v>
      </c>
      <c r="E6" s="11">
        <v>75</v>
      </c>
      <c r="F6" s="11">
        <v>15</v>
      </c>
      <c r="G6" s="11">
        <v>1.5</v>
      </c>
      <c r="H6" s="11">
        <v>0</v>
      </c>
      <c r="I6" s="11">
        <v>20</v>
      </c>
      <c r="J6" s="11">
        <v>67</v>
      </c>
      <c r="K6" s="11"/>
      <c r="L6" s="11"/>
      <c r="M6" s="27"/>
      <c r="N6" s="27"/>
      <c r="O6" s="27"/>
      <c r="P6" s="27"/>
    </row>
    <row r="7" spans="1:16" x14ac:dyDescent="0.3">
      <c r="A7">
        <v>6</v>
      </c>
      <c r="B7" s="30" t="s">
        <v>1369</v>
      </c>
      <c r="C7" s="11" t="s">
        <v>1319</v>
      </c>
      <c r="D7" s="11">
        <v>150</v>
      </c>
      <c r="E7" s="11">
        <v>265</v>
      </c>
      <c r="F7" s="11">
        <v>30</v>
      </c>
      <c r="G7" s="11">
        <v>14</v>
      </c>
      <c r="H7" s="11">
        <v>3</v>
      </c>
      <c r="I7" s="11">
        <v>80</v>
      </c>
      <c r="J7" s="11">
        <v>150</v>
      </c>
      <c r="K7" s="11"/>
      <c r="L7" s="11"/>
      <c r="M7" s="27"/>
      <c r="N7" s="27"/>
      <c r="O7" s="27"/>
      <c r="P7" s="27"/>
    </row>
    <row r="8" spans="1:16" x14ac:dyDescent="0.3">
      <c r="A8">
        <v>7</v>
      </c>
      <c r="B8" s="30" t="s">
        <v>1370</v>
      </c>
      <c r="C8" s="11" t="s">
        <v>1462</v>
      </c>
      <c r="D8" s="11">
        <v>180</v>
      </c>
      <c r="E8" s="11">
        <v>190</v>
      </c>
      <c r="F8" s="11">
        <v>30</v>
      </c>
      <c r="G8" s="11">
        <v>6</v>
      </c>
      <c r="H8" s="11">
        <v>4</v>
      </c>
      <c r="I8" s="11">
        <v>150</v>
      </c>
      <c r="J8" s="11">
        <v>180</v>
      </c>
      <c r="K8" s="11"/>
      <c r="L8" s="11"/>
      <c r="M8" s="27"/>
      <c r="N8" s="27"/>
      <c r="O8" s="27"/>
      <c r="P8" s="27"/>
    </row>
    <row r="9" spans="1:16" x14ac:dyDescent="0.3">
      <c r="A9">
        <v>8</v>
      </c>
      <c r="B9" s="30" t="s">
        <v>1371</v>
      </c>
      <c r="C9" s="11" t="s">
        <v>1463</v>
      </c>
      <c r="D9" s="11">
        <v>140</v>
      </c>
      <c r="E9" s="11">
        <v>200</v>
      </c>
      <c r="F9" s="11">
        <v>31</v>
      </c>
      <c r="G9" s="11">
        <v>7</v>
      </c>
      <c r="H9" s="11">
        <v>3</v>
      </c>
      <c r="I9" s="11">
        <v>35</v>
      </c>
      <c r="J9" s="11">
        <v>140</v>
      </c>
      <c r="K9" s="11"/>
      <c r="L9" s="11"/>
      <c r="M9" s="27"/>
      <c r="N9" s="27"/>
      <c r="O9" s="27"/>
      <c r="P9" s="27"/>
    </row>
    <row r="10" spans="1:16" x14ac:dyDescent="0.3">
      <c r="A10">
        <v>9</v>
      </c>
      <c r="B10" s="30" t="s">
        <v>1372</v>
      </c>
      <c r="C10" s="11" t="s">
        <v>1317</v>
      </c>
      <c r="D10" s="11">
        <v>62</v>
      </c>
      <c r="E10" s="11">
        <v>57</v>
      </c>
      <c r="F10" s="11">
        <v>13</v>
      </c>
      <c r="G10" s="11">
        <v>0.5</v>
      </c>
      <c r="H10" s="11">
        <v>0</v>
      </c>
      <c r="I10" s="11">
        <v>20</v>
      </c>
      <c r="J10" s="11">
        <v>62</v>
      </c>
      <c r="K10" s="11"/>
      <c r="L10" s="11"/>
      <c r="M10" s="27"/>
      <c r="N10" s="27"/>
      <c r="O10" s="27"/>
      <c r="P10" s="27"/>
    </row>
    <row r="11" spans="1:16" x14ac:dyDescent="0.3">
      <c r="A11">
        <v>10</v>
      </c>
      <c r="B11" s="30" t="s">
        <v>1373</v>
      </c>
      <c r="C11" s="11" t="s">
        <v>1318</v>
      </c>
      <c r="D11" s="11">
        <v>62</v>
      </c>
      <c r="E11" s="11">
        <v>56</v>
      </c>
      <c r="F11" s="11">
        <v>12</v>
      </c>
      <c r="G11" s="11">
        <v>0.5</v>
      </c>
      <c r="H11" s="11">
        <v>0</v>
      </c>
      <c r="I11" s="11">
        <v>20</v>
      </c>
      <c r="J11" s="11">
        <v>62</v>
      </c>
      <c r="K11" s="11"/>
      <c r="L11" s="11"/>
      <c r="M11" s="27"/>
      <c r="N11" s="27"/>
      <c r="O11" s="27"/>
      <c r="P11" s="27"/>
    </row>
    <row r="12" spans="1:16" x14ac:dyDescent="0.3">
      <c r="A12">
        <v>11</v>
      </c>
      <c r="B12" s="30" t="s">
        <v>1374</v>
      </c>
      <c r="C12" s="11" t="s">
        <v>1547</v>
      </c>
      <c r="D12" s="11">
        <v>120</v>
      </c>
      <c r="E12" s="11">
        <v>80</v>
      </c>
      <c r="F12" s="11">
        <v>17</v>
      </c>
      <c r="G12" s="11">
        <v>1.2</v>
      </c>
      <c r="H12" s="11">
        <v>0</v>
      </c>
      <c r="I12" s="11">
        <v>0</v>
      </c>
      <c r="J12" s="11">
        <v>120</v>
      </c>
      <c r="K12" s="11"/>
      <c r="L12" s="11"/>
      <c r="M12" s="27"/>
      <c r="N12" s="27"/>
      <c r="O12" s="27"/>
      <c r="P12" s="27"/>
    </row>
    <row r="13" spans="1:16" x14ac:dyDescent="0.3">
      <c r="A13">
        <v>12</v>
      </c>
      <c r="B13" s="30" t="s">
        <v>1375</v>
      </c>
      <c r="C13" s="11" t="s">
        <v>1320</v>
      </c>
      <c r="D13" s="11">
        <v>130</v>
      </c>
      <c r="E13" s="11">
        <v>115</v>
      </c>
      <c r="F13" s="11">
        <v>30</v>
      </c>
      <c r="G13" s="11">
        <v>0.8</v>
      </c>
      <c r="H13" s="11">
        <v>0</v>
      </c>
      <c r="I13" s="11">
        <v>0</v>
      </c>
      <c r="J13" s="11">
        <v>130</v>
      </c>
      <c r="K13" s="11"/>
      <c r="L13" s="11"/>
      <c r="M13" s="27"/>
      <c r="N13" s="27"/>
      <c r="O13" s="27"/>
      <c r="P13" s="27"/>
    </row>
    <row r="14" spans="1:16" x14ac:dyDescent="0.3">
      <c r="A14">
        <v>13</v>
      </c>
      <c r="B14" s="30" t="s">
        <v>1376</v>
      </c>
      <c r="C14" s="11" t="s">
        <v>1464</v>
      </c>
      <c r="D14" s="11">
        <v>130</v>
      </c>
      <c r="E14" s="11">
        <v>130</v>
      </c>
      <c r="F14" s="11">
        <v>30</v>
      </c>
      <c r="G14" s="11">
        <v>1.1000000000000001</v>
      </c>
      <c r="H14" s="11">
        <v>0</v>
      </c>
      <c r="I14" s="11">
        <v>5</v>
      </c>
      <c r="J14" s="11">
        <v>130</v>
      </c>
      <c r="K14" s="11"/>
      <c r="L14" s="11"/>
      <c r="M14" s="27"/>
      <c r="N14" s="27"/>
      <c r="O14" s="27"/>
      <c r="P14" s="27"/>
    </row>
    <row r="15" spans="1:16" x14ac:dyDescent="0.3">
      <c r="A15">
        <v>14</v>
      </c>
      <c r="B15" s="30" t="s">
        <v>1377</v>
      </c>
      <c r="C15" s="11" t="s">
        <v>1470</v>
      </c>
      <c r="D15" s="11">
        <v>130</v>
      </c>
      <c r="E15" s="11">
        <v>110</v>
      </c>
      <c r="F15" s="11">
        <v>30</v>
      </c>
      <c r="G15" s="11">
        <v>0.8</v>
      </c>
      <c r="H15" s="11">
        <v>0</v>
      </c>
      <c r="I15" s="11">
        <v>0</v>
      </c>
      <c r="J15" s="11">
        <v>130</v>
      </c>
      <c r="K15" s="11"/>
      <c r="L15" s="11"/>
      <c r="M15" s="27"/>
      <c r="N15" s="27"/>
      <c r="O15" s="27"/>
      <c r="P15" s="27"/>
    </row>
    <row r="16" spans="1:16" x14ac:dyDescent="0.3">
      <c r="A16">
        <v>15</v>
      </c>
      <c r="B16" s="30" t="s">
        <v>1378</v>
      </c>
      <c r="C16" s="11" t="s">
        <v>1321</v>
      </c>
      <c r="D16" s="11">
        <v>130</v>
      </c>
      <c r="E16" s="11">
        <v>145</v>
      </c>
      <c r="F16" s="11">
        <v>33</v>
      </c>
      <c r="G16" s="11">
        <v>1.4</v>
      </c>
      <c r="H16" s="11">
        <v>0</v>
      </c>
      <c r="I16" s="11">
        <v>2</v>
      </c>
      <c r="J16" s="11">
        <v>130</v>
      </c>
      <c r="K16" s="11"/>
      <c r="L16" s="11"/>
      <c r="M16" s="27"/>
      <c r="N16" s="27"/>
      <c r="O16" s="27"/>
      <c r="P16" s="27"/>
    </row>
    <row r="17" spans="1:16" x14ac:dyDescent="0.3">
      <c r="A17">
        <v>16</v>
      </c>
      <c r="B17" s="30" t="s">
        <v>1379</v>
      </c>
      <c r="C17" s="11" t="s">
        <v>1503</v>
      </c>
      <c r="D17" s="11">
        <v>130</v>
      </c>
      <c r="E17" s="11">
        <v>175</v>
      </c>
      <c r="F17" s="11">
        <v>30</v>
      </c>
      <c r="G17" s="11">
        <v>6</v>
      </c>
      <c r="H17" s="11">
        <v>1</v>
      </c>
      <c r="I17" s="11">
        <v>50</v>
      </c>
      <c r="J17" s="11">
        <v>130</v>
      </c>
      <c r="K17" s="11"/>
      <c r="L17" s="11"/>
      <c r="M17" s="27"/>
      <c r="N17" s="27"/>
      <c r="O17" s="27"/>
      <c r="P17" s="27"/>
    </row>
    <row r="18" spans="1:16" x14ac:dyDescent="0.3">
      <c r="A18">
        <v>17</v>
      </c>
      <c r="B18" s="30" t="s">
        <v>1380</v>
      </c>
      <c r="C18" s="11" t="s">
        <v>1535</v>
      </c>
      <c r="D18" s="11">
        <v>120</v>
      </c>
      <c r="E18" s="11">
        <v>100</v>
      </c>
      <c r="F18" s="11">
        <v>22</v>
      </c>
      <c r="G18" s="11">
        <v>1.2</v>
      </c>
      <c r="H18" s="11">
        <v>0</v>
      </c>
      <c r="I18" s="11">
        <v>0</v>
      </c>
      <c r="J18" s="11">
        <v>120</v>
      </c>
      <c r="K18" s="11"/>
      <c r="L18" s="11"/>
      <c r="M18" s="27"/>
      <c r="N18" s="27"/>
      <c r="O18" s="27"/>
      <c r="P18" s="27"/>
    </row>
    <row r="19" spans="1:16" x14ac:dyDescent="0.3">
      <c r="A19">
        <v>18</v>
      </c>
      <c r="B19" s="30" t="s">
        <v>1381</v>
      </c>
      <c r="C19" s="11" t="s">
        <v>1543</v>
      </c>
      <c r="D19" s="11">
        <v>160</v>
      </c>
      <c r="E19" s="11">
        <v>170</v>
      </c>
      <c r="F19" s="11">
        <v>39</v>
      </c>
      <c r="G19" s="11">
        <v>1.5</v>
      </c>
      <c r="H19" s="11">
        <v>0.4</v>
      </c>
      <c r="I19" s="11">
        <v>5</v>
      </c>
      <c r="J19" s="11">
        <v>160</v>
      </c>
      <c r="K19" s="11"/>
      <c r="L19" s="11"/>
      <c r="M19" s="27"/>
      <c r="N19" s="27"/>
      <c r="O19" s="27"/>
      <c r="P19" s="27"/>
    </row>
    <row r="20" spans="1:16" x14ac:dyDescent="0.3">
      <c r="A20">
        <v>19</v>
      </c>
      <c r="B20" s="30" t="s">
        <v>1382</v>
      </c>
      <c r="C20" s="11" t="s">
        <v>1546</v>
      </c>
      <c r="D20" s="11">
        <v>130</v>
      </c>
      <c r="E20" s="11">
        <v>180</v>
      </c>
      <c r="F20" s="11">
        <v>29</v>
      </c>
      <c r="G20" s="11">
        <v>6</v>
      </c>
      <c r="H20" s="11">
        <v>2</v>
      </c>
      <c r="I20" s="11">
        <v>35</v>
      </c>
      <c r="J20" s="11">
        <v>130</v>
      </c>
      <c r="K20" s="11"/>
      <c r="L20" s="11"/>
      <c r="M20" s="27"/>
      <c r="N20" s="27"/>
      <c r="O20" s="27"/>
      <c r="P20" s="27"/>
    </row>
    <row r="21" spans="1:16" x14ac:dyDescent="0.3">
      <c r="A21">
        <v>20</v>
      </c>
      <c r="B21" s="30" t="s">
        <v>1383</v>
      </c>
      <c r="C21" s="11" t="s">
        <v>1333</v>
      </c>
      <c r="D21" s="11">
        <v>140</v>
      </c>
      <c r="E21" s="11">
        <v>135</v>
      </c>
      <c r="F21" s="11">
        <v>32</v>
      </c>
      <c r="G21" s="11">
        <v>1</v>
      </c>
      <c r="H21" s="11">
        <v>0</v>
      </c>
      <c r="I21" s="11">
        <v>30</v>
      </c>
      <c r="J21" s="11">
        <v>140</v>
      </c>
      <c r="K21" s="11"/>
      <c r="L21" s="11"/>
      <c r="M21" s="27"/>
      <c r="N21" s="27"/>
      <c r="O21" s="27"/>
      <c r="P21" s="27"/>
    </row>
    <row r="22" spans="1:16" x14ac:dyDescent="0.3">
      <c r="A22">
        <v>21</v>
      </c>
      <c r="B22" s="30" t="s">
        <v>1384</v>
      </c>
      <c r="C22" s="11" t="s">
        <v>1504</v>
      </c>
      <c r="D22" s="11">
        <v>160</v>
      </c>
      <c r="E22" s="11">
        <v>155</v>
      </c>
      <c r="F22" s="11">
        <v>27</v>
      </c>
      <c r="G22" s="11">
        <v>4.0999999999999996</v>
      </c>
      <c r="H22" s="11">
        <v>3</v>
      </c>
      <c r="I22" s="11">
        <v>40</v>
      </c>
      <c r="J22" s="11">
        <v>160</v>
      </c>
      <c r="K22" s="11"/>
      <c r="L22" s="11"/>
      <c r="M22" s="27"/>
      <c r="N22" s="27"/>
      <c r="O22" s="27"/>
      <c r="P22" s="27"/>
    </row>
    <row r="23" spans="1:16" x14ac:dyDescent="0.3">
      <c r="A23">
        <v>22</v>
      </c>
      <c r="B23" s="30" t="s">
        <v>1385</v>
      </c>
      <c r="C23" s="11" t="s">
        <v>1544</v>
      </c>
      <c r="D23" s="11">
        <v>160</v>
      </c>
      <c r="E23" s="11">
        <v>180</v>
      </c>
      <c r="F23" s="11">
        <v>30</v>
      </c>
      <c r="G23" s="11">
        <v>6</v>
      </c>
      <c r="H23" s="11">
        <v>2</v>
      </c>
      <c r="I23" s="11">
        <v>20</v>
      </c>
      <c r="J23" s="11">
        <v>160</v>
      </c>
      <c r="K23" s="11"/>
      <c r="L23" s="11"/>
      <c r="M23" s="27"/>
      <c r="N23" s="27"/>
      <c r="O23" s="27"/>
      <c r="P23" s="27"/>
    </row>
    <row r="24" spans="1:16" x14ac:dyDescent="0.3">
      <c r="A24">
        <v>23</v>
      </c>
      <c r="B24" s="30" t="s">
        <v>1386</v>
      </c>
      <c r="C24" s="11" t="s">
        <v>1545</v>
      </c>
      <c r="D24" s="11">
        <v>160</v>
      </c>
      <c r="E24" s="11">
        <v>105</v>
      </c>
      <c r="F24" s="11">
        <v>26</v>
      </c>
      <c r="G24" s="11">
        <v>0</v>
      </c>
      <c r="H24" s="11">
        <v>0</v>
      </c>
      <c r="I24" s="11">
        <v>10</v>
      </c>
      <c r="J24" s="11">
        <v>160</v>
      </c>
      <c r="K24" s="11"/>
      <c r="L24" s="11"/>
      <c r="M24" s="27"/>
      <c r="N24" s="27"/>
      <c r="O24" s="27"/>
      <c r="P24" s="27"/>
    </row>
    <row r="25" spans="1:16" x14ac:dyDescent="0.3">
      <c r="A25">
        <v>24</v>
      </c>
      <c r="B25" s="30" t="s">
        <v>1387</v>
      </c>
      <c r="C25" s="11" t="s">
        <v>1474</v>
      </c>
      <c r="D25" s="11">
        <v>200</v>
      </c>
      <c r="E25" s="11">
        <v>10</v>
      </c>
      <c r="F25" s="11">
        <v>2</v>
      </c>
      <c r="G25" s="11">
        <v>0</v>
      </c>
      <c r="H25" s="11">
        <v>0</v>
      </c>
      <c r="I25" s="11">
        <v>0</v>
      </c>
      <c r="J25" s="11">
        <v>200</v>
      </c>
      <c r="K25" s="11"/>
      <c r="L25" s="11"/>
      <c r="M25" s="27"/>
      <c r="N25" s="27"/>
      <c r="O25" s="27"/>
      <c r="P25" s="27"/>
    </row>
    <row r="26" spans="1:16" x14ac:dyDescent="0.3">
      <c r="A26">
        <v>25</v>
      </c>
      <c r="B26" s="30" t="s">
        <v>1388</v>
      </c>
      <c r="C26" s="11" t="s">
        <v>1322</v>
      </c>
      <c r="D26" s="11">
        <v>200</v>
      </c>
      <c r="E26" s="11">
        <v>15</v>
      </c>
      <c r="F26" s="11">
        <v>4</v>
      </c>
      <c r="G26" s="11">
        <v>0</v>
      </c>
      <c r="H26" s="11">
        <v>0</v>
      </c>
      <c r="I26" s="11">
        <v>60</v>
      </c>
      <c r="J26" s="11">
        <v>200</v>
      </c>
      <c r="K26" s="11"/>
      <c r="L26" s="11"/>
      <c r="M26" s="27"/>
      <c r="N26" s="27"/>
      <c r="O26" s="27"/>
      <c r="P26" s="27"/>
    </row>
    <row r="27" spans="1:16" x14ac:dyDescent="0.3">
      <c r="A27">
        <v>26</v>
      </c>
      <c r="B27" s="30" t="s">
        <v>1389</v>
      </c>
      <c r="C27" s="11" t="s">
        <v>1536</v>
      </c>
      <c r="D27" s="11">
        <v>160</v>
      </c>
      <c r="E27" s="11">
        <v>230</v>
      </c>
      <c r="F27" s="11">
        <v>39</v>
      </c>
      <c r="G27" s="11">
        <v>8</v>
      </c>
      <c r="H27" s="11">
        <v>3</v>
      </c>
      <c r="I27" s="11">
        <v>30</v>
      </c>
      <c r="J27" s="11">
        <v>160</v>
      </c>
      <c r="K27" s="11"/>
      <c r="L27" s="11"/>
      <c r="M27" s="27"/>
      <c r="N27" s="27"/>
      <c r="O27" s="27"/>
      <c r="P27" s="27"/>
    </row>
    <row r="28" spans="1:16" x14ac:dyDescent="0.3">
      <c r="A28">
        <v>27</v>
      </c>
      <c r="B28" s="30" t="s">
        <v>1390</v>
      </c>
      <c r="C28" s="11" t="s">
        <v>1471</v>
      </c>
      <c r="D28" s="11">
        <v>150</v>
      </c>
      <c r="E28" s="11">
        <v>260</v>
      </c>
      <c r="F28" s="11">
        <v>38</v>
      </c>
      <c r="G28" s="11">
        <v>11</v>
      </c>
      <c r="H28" s="11">
        <v>2</v>
      </c>
      <c r="I28" s="11">
        <v>90</v>
      </c>
      <c r="J28" s="11">
        <v>150</v>
      </c>
      <c r="K28" s="11"/>
      <c r="L28" s="11"/>
      <c r="M28" s="27"/>
      <c r="N28" s="27"/>
      <c r="O28" s="27"/>
      <c r="P28" s="27"/>
    </row>
    <row r="29" spans="1:16" x14ac:dyDescent="0.3">
      <c r="A29">
        <v>28</v>
      </c>
      <c r="B29" s="30" t="s">
        <v>1391</v>
      </c>
      <c r="C29" s="11" t="s">
        <v>1465</v>
      </c>
      <c r="D29" s="11">
        <v>140</v>
      </c>
      <c r="E29" s="11">
        <v>245</v>
      </c>
      <c r="F29" s="11">
        <v>34</v>
      </c>
      <c r="G29" s="11">
        <v>10</v>
      </c>
      <c r="H29" s="11">
        <v>5</v>
      </c>
      <c r="I29" s="11">
        <v>70</v>
      </c>
      <c r="J29" s="11">
        <v>140</v>
      </c>
      <c r="K29" s="11"/>
      <c r="L29" s="11"/>
      <c r="M29" s="27"/>
      <c r="N29" s="27"/>
      <c r="O29" s="27"/>
      <c r="P29" s="27"/>
    </row>
    <row r="30" spans="1:16" x14ac:dyDescent="0.3">
      <c r="A30">
        <v>29</v>
      </c>
      <c r="B30" s="30" t="s">
        <v>1392</v>
      </c>
      <c r="C30" s="11" t="s">
        <v>1473</v>
      </c>
      <c r="D30" s="11">
        <v>160</v>
      </c>
      <c r="E30" s="11">
        <v>305</v>
      </c>
      <c r="F30" s="11">
        <v>40</v>
      </c>
      <c r="G30" s="11">
        <v>14</v>
      </c>
      <c r="H30" s="11">
        <v>4</v>
      </c>
      <c r="I30" s="11">
        <v>50</v>
      </c>
      <c r="J30" s="11">
        <v>160</v>
      </c>
      <c r="K30" s="11"/>
      <c r="L30" s="11"/>
      <c r="M30" s="27"/>
      <c r="N30" s="27"/>
      <c r="O30" s="27"/>
      <c r="P30" s="27"/>
    </row>
    <row r="31" spans="1:16" x14ac:dyDescent="0.3">
      <c r="A31">
        <v>30</v>
      </c>
      <c r="B31" s="30" t="s">
        <v>1393</v>
      </c>
      <c r="C31" s="11" t="s">
        <v>1502</v>
      </c>
      <c r="D31" s="11">
        <v>140</v>
      </c>
      <c r="E31" s="11">
        <v>295</v>
      </c>
      <c r="F31" s="11">
        <v>39</v>
      </c>
      <c r="G31" s="11">
        <v>13</v>
      </c>
      <c r="H31" s="11">
        <v>5</v>
      </c>
      <c r="I31" s="11">
        <v>65</v>
      </c>
      <c r="J31" s="11">
        <v>140</v>
      </c>
      <c r="K31" s="11"/>
      <c r="L31" s="11"/>
      <c r="M31" s="27"/>
      <c r="N31" s="27"/>
      <c r="O31" s="27"/>
      <c r="P31" s="27"/>
    </row>
    <row r="32" spans="1:16" x14ac:dyDescent="0.3">
      <c r="A32">
        <v>31</v>
      </c>
      <c r="B32" s="30" t="s">
        <v>1394</v>
      </c>
      <c r="C32" s="11" t="s">
        <v>1500</v>
      </c>
      <c r="D32" s="11">
        <v>160</v>
      </c>
      <c r="E32" s="11">
        <v>255</v>
      </c>
      <c r="F32" s="11">
        <v>33</v>
      </c>
      <c r="G32" s="11">
        <v>12</v>
      </c>
      <c r="H32" s="11">
        <v>4</v>
      </c>
      <c r="I32" s="11">
        <v>50</v>
      </c>
      <c r="J32" s="11">
        <v>160</v>
      </c>
      <c r="K32" s="11"/>
      <c r="L32" s="11"/>
      <c r="M32" s="27"/>
      <c r="N32" s="27"/>
      <c r="O32" s="27"/>
      <c r="P32" s="27"/>
    </row>
    <row r="33" spans="1:16" x14ac:dyDescent="0.3">
      <c r="A33">
        <v>32</v>
      </c>
      <c r="B33" s="30" t="s">
        <v>1395</v>
      </c>
      <c r="C33" s="11" t="s">
        <v>1475</v>
      </c>
      <c r="D33" s="11">
        <v>140</v>
      </c>
      <c r="E33" s="11">
        <v>175</v>
      </c>
      <c r="F33" s="11">
        <v>31</v>
      </c>
      <c r="G33" s="11">
        <v>5</v>
      </c>
      <c r="H33" s="11">
        <v>2</v>
      </c>
      <c r="I33" s="11">
        <v>35</v>
      </c>
      <c r="J33" s="11">
        <v>140</v>
      </c>
      <c r="K33" s="11"/>
      <c r="L33" s="11"/>
      <c r="M33" s="27"/>
      <c r="N33" s="27"/>
      <c r="O33" s="27"/>
      <c r="P33" s="27"/>
    </row>
    <row r="34" spans="1:16" x14ac:dyDescent="0.3">
      <c r="A34">
        <v>33</v>
      </c>
      <c r="B34" s="30" t="s">
        <v>1396</v>
      </c>
      <c r="C34" s="11" t="s">
        <v>1323</v>
      </c>
      <c r="D34" s="11">
        <v>160</v>
      </c>
      <c r="E34" s="11">
        <v>305</v>
      </c>
      <c r="F34" s="11">
        <v>40</v>
      </c>
      <c r="G34" s="11">
        <v>14</v>
      </c>
      <c r="H34" s="11">
        <v>4</v>
      </c>
      <c r="I34" s="11">
        <v>45</v>
      </c>
      <c r="J34" s="11">
        <v>160</v>
      </c>
      <c r="K34" s="11"/>
      <c r="L34" s="11"/>
      <c r="M34" s="27"/>
      <c r="N34" s="27"/>
      <c r="O34" s="27"/>
      <c r="P34" s="27"/>
    </row>
    <row r="35" spans="1:16" x14ac:dyDescent="0.3">
      <c r="A35">
        <v>34</v>
      </c>
      <c r="B35" s="30" t="s">
        <v>1397</v>
      </c>
      <c r="C35" s="11" t="s">
        <v>1324</v>
      </c>
      <c r="D35" s="11">
        <v>150</v>
      </c>
      <c r="E35" s="11">
        <v>235</v>
      </c>
      <c r="F35" s="11">
        <v>26</v>
      </c>
      <c r="G35" s="11">
        <v>13</v>
      </c>
      <c r="H35" s="11">
        <v>3</v>
      </c>
      <c r="I35" s="11">
        <v>60</v>
      </c>
      <c r="J35" s="11">
        <v>150</v>
      </c>
      <c r="K35" s="11"/>
      <c r="L35" s="11"/>
      <c r="M35" s="27"/>
      <c r="N35" s="27"/>
      <c r="O35" s="27"/>
      <c r="P35" s="27"/>
    </row>
    <row r="36" spans="1:16" x14ac:dyDescent="0.3">
      <c r="A36">
        <v>35</v>
      </c>
      <c r="B36" s="30" t="s">
        <v>1398</v>
      </c>
      <c r="C36" s="11" t="s">
        <v>1466</v>
      </c>
      <c r="D36" s="11">
        <v>160</v>
      </c>
      <c r="E36" s="11">
        <v>270</v>
      </c>
      <c r="F36" s="11">
        <v>39</v>
      </c>
      <c r="G36" s="11">
        <v>11</v>
      </c>
      <c r="H36" s="11">
        <v>3</v>
      </c>
      <c r="I36" s="11">
        <v>60</v>
      </c>
      <c r="J36" s="11">
        <v>160</v>
      </c>
      <c r="K36" s="11"/>
      <c r="L36" s="11"/>
      <c r="M36" s="27"/>
      <c r="N36" s="27"/>
      <c r="O36" s="27"/>
      <c r="P36" s="27"/>
    </row>
    <row r="37" spans="1:16" x14ac:dyDescent="0.3">
      <c r="A37">
        <v>36</v>
      </c>
      <c r="B37" s="30" t="s">
        <v>1399</v>
      </c>
      <c r="C37" s="11" t="s">
        <v>1501</v>
      </c>
      <c r="D37" s="11">
        <v>150</v>
      </c>
      <c r="E37" s="11">
        <v>250</v>
      </c>
      <c r="F37" s="11">
        <v>33</v>
      </c>
      <c r="G37" s="11">
        <v>12</v>
      </c>
      <c r="H37" s="11">
        <v>3</v>
      </c>
      <c r="I37" s="11">
        <v>80</v>
      </c>
      <c r="J37" s="11">
        <v>150</v>
      </c>
      <c r="K37" s="11"/>
      <c r="L37" s="11"/>
      <c r="M37" s="27"/>
      <c r="N37" s="27"/>
      <c r="O37" s="27"/>
      <c r="P37" s="27"/>
    </row>
    <row r="38" spans="1:16" x14ac:dyDescent="0.3">
      <c r="A38">
        <v>37</v>
      </c>
      <c r="B38" s="30" t="s">
        <v>1400</v>
      </c>
      <c r="C38" s="11" t="s">
        <v>1325</v>
      </c>
      <c r="D38" s="11">
        <v>160</v>
      </c>
      <c r="E38" s="11">
        <v>265</v>
      </c>
      <c r="F38" s="11">
        <v>42</v>
      </c>
      <c r="G38" s="11">
        <v>9</v>
      </c>
      <c r="H38" s="11">
        <v>5</v>
      </c>
      <c r="I38" s="11">
        <v>50</v>
      </c>
      <c r="J38" s="11">
        <v>160</v>
      </c>
      <c r="K38" s="11"/>
      <c r="L38" s="11"/>
      <c r="M38" s="27"/>
      <c r="N38" s="27"/>
      <c r="O38" s="27"/>
      <c r="P38" s="27"/>
    </row>
    <row r="39" spans="1:16" x14ac:dyDescent="0.3">
      <c r="A39">
        <v>38</v>
      </c>
      <c r="B39" s="30" t="s">
        <v>1401</v>
      </c>
      <c r="C39" s="11" t="s">
        <v>1605</v>
      </c>
      <c r="D39" s="11">
        <v>140</v>
      </c>
      <c r="E39" s="11">
        <v>245</v>
      </c>
      <c r="F39" s="11">
        <v>33</v>
      </c>
      <c r="G39" s="11">
        <v>11</v>
      </c>
      <c r="H39" s="11">
        <v>4</v>
      </c>
      <c r="I39" s="11">
        <v>40</v>
      </c>
      <c r="J39" s="11">
        <v>140</v>
      </c>
      <c r="K39" s="11"/>
      <c r="L39" s="11"/>
      <c r="M39" s="27"/>
      <c r="N39" s="27"/>
      <c r="O39" s="27"/>
      <c r="P39" s="27"/>
    </row>
    <row r="40" spans="1:16" x14ac:dyDescent="0.3">
      <c r="A40">
        <v>39</v>
      </c>
      <c r="B40" s="30" t="s">
        <v>1402</v>
      </c>
      <c r="C40" s="11" t="s">
        <v>1472</v>
      </c>
      <c r="D40" s="11">
        <v>135</v>
      </c>
      <c r="E40" s="11">
        <v>250</v>
      </c>
      <c r="F40" s="11">
        <v>29</v>
      </c>
      <c r="G40" s="11">
        <v>14</v>
      </c>
      <c r="H40" s="11">
        <v>7</v>
      </c>
      <c r="I40" s="11">
        <v>50</v>
      </c>
      <c r="J40" s="11">
        <v>135</v>
      </c>
      <c r="K40" s="11"/>
      <c r="L40" s="11"/>
      <c r="M40" s="27"/>
      <c r="N40" s="27"/>
      <c r="O40" s="27"/>
      <c r="P40" s="27"/>
    </row>
    <row r="41" spans="1:16" x14ac:dyDescent="0.3">
      <c r="A41">
        <v>40</v>
      </c>
      <c r="B41" s="30" t="s">
        <v>1403</v>
      </c>
      <c r="C41" s="11" t="s">
        <v>1499</v>
      </c>
      <c r="D41" s="11">
        <v>140</v>
      </c>
      <c r="E41" s="11">
        <v>210</v>
      </c>
      <c r="F41" s="11">
        <v>37</v>
      </c>
      <c r="G41" s="11">
        <v>6</v>
      </c>
      <c r="H41" s="11">
        <v>3</v>
      </c>
      <c r="I41" s="11">
        <v>40</v>
      </c>
      <c r="J41" s="11">
        <v>140</v>
      </c>
      <c r="K41" s="11"/>
      <c r="L41" s="11"/>
      <c r="M41" s="27"/>
      <c r="N41" s="27"/>
      <c r="O41" s="27"/>
      <c r="P41" s="27"/>
    </row>
    <row r="42" spans="1:16" x14ac:dyDescent="0.3">
      <c r="A42">
        <v>41</v>
      </c>
      <c r="B42" s="30" t="s">
        <v>1404</v>
      </c>
      <c r="C42" s="11" t="s">
        <v>1326</v>
      </c>
      <c r="D42" s="11">
        <v>150</v>
      </c>
      <c r="E42" s="11">
        <v>195</v>
      </c>
      <c r="F42" s="11">
        <v>36</v>
      </c>
      <c r="G42" s="11">
        <v>3.2</v>
      </c>
      <c r="H42" s="11">
        <v>3</v>
      </c>
      <c r="I42" s="11">
        <v>85</v>
      </c>
      <c r="J42" s="11">
        <v>150</v>
      </c>
      <c r="K42" s="11"/>
      <c r="L42" s="11"/>
      <c r="M42" s="27"/>
      <c r="N42" s="27"/>
      <c r="O42" s="27"/>
      <c r="P42" s="27"/>
    </row>
    <row r="43" spans="1:16" x14ac:dyDescent="0.3">
      <c r="A43">
        <v>42</v>
      </c>
      <c r="B43" s="30" t="s">
        <v>1405</v>
      </c>
      <c r="C43" s="11" t="s">
        <v>1327</v>
      </c>
      <c r="D43" s="11">
        <v>150</v>
      </c>
      <c r="E43" s="11">
        <v>205</v>
      </c>
      <c r="F43" s="11">
        <v>38</v>
      </c>
      <c r="G43" s="11">
        <v>4.3</v>
      </c>
      <c r="H43" s="11">
        <v>3</v>
      </c>
      <c r="I43" s="11">
        <v>70</v>
      </c>
      <c r="J43" s="11">
        <v>150</v>
      </c>
      <c r="K43" s="11"/>
      <c r="L43" s="11"/>
      <c r="M43" s="27"/>
      <c r="N43" s="27"/>
      <c r="O43" s="27"/>
      <c r="P43" s="27"/>
    </row>
    <row r="44" spans="1:16" x14ac:dyDescent="0.3">
      <c r="A44">
        <v>43</v>
      </c>
      <c r="B44" s="30" t="s">
        <v>1406</v>
      </c>
      <c r="C44" s="11" t="s">
        <v>1467</v>
      </c>
      <c r="D44" s="11">
        <v>120</v>
      </c>
      <c r="E44" s="11">
        <v>180</v>
      </c>
      <c r="F44" s="11">
        <v>27</v>
      </c>
      <c r="G44" s="11">
        <v>3.8</v>
      </c>
      <c r="H44" s="11">
        <v>6</v>
      </c>
      <c r="I44" s="11">
        <v>55</v>
      </c>
      <c r="J44" s="11">
        <v>120</v>
      </c>
      <c r="K44" s="11"/>
      <c r="L44" s="11"/>
      <c r="M44" s="27"/>
      <c r="N44" s="27"/>
      <c r="O44" s="27"/>
      <c r="P44" s="27"/>
    </row>
    <row r="45" spans="1:16" x14ac:dyDescent="0.3">
      <c r="A45">
        <v>44</v>
      </c>
      <c r="B45" s="30" t="s">
        <v>1407</v>
      </c>
      <c r="C45" s="11" t="s">
        <v>1328</v>
      </c>
      <c r="D45" s="11">
        <v>120</v>
      </c>
      <c r="E45" s="11">
        <v>170</v>
      </c>
      <c r="F45" s="11">
        <v>28</v>
      </c>
      <c r="G45" s="11">
        <v>5</v>
      </c>
      <c r="H45" s="11">
        <v>3</v>
      </c>
      <c r="I45" s="11">
        <v>60</v>
      </c>
      <c r="J45" s="11">
        <v>120</v>
      </c>
      <c r="K45" s="11"/>
      <c r="L45" s="11"/>
      <c r="M45" s="27"/>
      <c r="N45" s="27"/>
      <c r="O45" s="27"/>
      <c r="P45" s="27"/>
    </row>
    <row r="46" spans="1:16" x14ac:dyDescent="0.3">
      <c r="A46">
        <v>45</v>
      </c>
      <c r="B46" s="30" t="s">
        <v>1408</v>
      </c>
      <c r="C46" s="11" t="s">
        <v>1532</v>
      </c>
      <c r="D46" s="11">
        <v>140</v>
      </c>
      <c r="E46" s="11">
        <v>190</v>
      </c>
      <c r="F46" s="11">
        <v>28</v>
      </c>
      <c r="G46" s="11">
        <v>7</v>
      </c>
      <c r="H46" s="11">
        <v>3</v>
      </c>
      <c r="I46" s="11">
        <v>65</v>
      </c>
      <c r="J46" s="11">
        <v>140</v>
      </c>
      <c r="K46" s="11"/>
      <c r="L46" s="11"/>
      <c r="M46" s="27"/>
      <c r="N46" s="27"/>
      <c r="O46" s="27"/>
      <c r="P46" s="27"/>
    </row>
    <row r="47" spans="1:16" x14ac:dyDescent="0.3">
      <c r="A47">
        <v>46</v>
      </c>
      <c r="B47" s="30" t="s">
        <v>1409</v>
      </c>
      <c r="C47" s="11" t="s">
        <v>1469</v>
      </c>
      <c r="D47" s="11">
        <v>130</v>
      </c>
      <c r="E47" s="11">
        <v>195</v>
      </c>
      <c r="F47" s="11">
        <v>27</v>
      </c>
      <c r="G47" s="11">
        <v>8</v>
      </c>
      <c r="H47" s="11">
        <v>3</v>
      </c>
      <c r="I47" s="11">
        <v>140</v>
      </c>
      <c r="J47" s="11">
        <v>130</v>
      </c>
      <c r="K47" s="11"/>
      <c r="L47" s="11"/>
      <c r="M47" s="27"/>
      <c r="N47" s="27"/>
      <c r="O47" s="27"/>
      <c r="P47" s="27"/>
    </row>
    <row r="48" spans="1:16" x14ac:dyDescent="0.3">
      <c r="A48">
        <v>47</v>
      </c>
      <c r="B48" s="30" t="s">
        <v>1410</v>
      </c>
      <c r="C48" s="11" t="s">
        <v>1533</v>
      </c>
      <c r="D48" s="11">
        <v>150</v>
      </c>
      <c r="E48" s="11">
        <v>200</v>
      </c>
      <c r="F48" s="11">
        <v>35</v>
      </c>
      <c r="G48" s="11">
        <v>3.9</v>
      </c>
      <c r="H48" s="11">
        <v>3</v>
      </c>
      <c r="I48" s="11">
        <v>70</v>
      </c>
      <c r="J48" s="11">
        <v>150</v>
      </c>
      <c r="K48" s="11"/>
      <c r="L48" s="11"/>
      <c r="M48" s="27"/>
      <c r="N48" s="27"/>
      <c r="O48" s="27"/>
      <c r="P48" s="27"/>
    </row>
    <row r="49" spans="1:16" x14ac:dyDescent="0.3">
      <c r="A49">
        <v>48</v>
      </c>
      <c r="B49" s="30" t="s">
        <v>1411</v>
      </c>
      <c r="C49" s="11" t="s">
        <v>1334</v>
      </c>
      <c r="D49" s="11">
        <v>150</v>
      </c>
      <c r="E49" s="11">
        <v>200</v>
      </c>
      <c r="F49" s="11">
        <v>35</v>
      </c>
      <c r="G49" s="11">
        <v>3.9</v>
      </c>
      <c r="H49" s="11">
        <v>3</v>
      </c>
      <c r="I49" s="11">
        <v>70</v>
      </c>
      <c r="J49" s="11">
        <v>150</v>
      </c>
      <c r="K49" s="11"/>
      <c r="L49" s="11"/>
      <c r="M49" s="27"/>
      <c r="N49" s="27"/>
      <c r="O49" s="27"/>
      <c r="P49" s="27"/>
    </row>
    <row r="50" spans="1:16" x14ac:dyDescent="0.3">
      <c r="A50">
        <v>49</v>
      </c>
      <c r="B50" s="30" t="s">
        <v>1412</v>
      </c>
      <c r="C50" s="11" t="s">
        <v>1534</v>
      </c>
      <c r="D50" s="11">
        <v>190</v>
      </c>
      <c r="E50" s="11">
        <v>220</v>
      </c>
      <c r="F50" s="11">
        <v>30</v>
      </c>
      <c r="G50" s="11">
        <v>10</v>
      </c>
      <c r="H50" s="11">
        <v>3</v>
      </c>
      <c r="I50" s="11">
        <v>70</v>
      </c>
      <c r="J50" s="11">
        <v>190</v>
      </c>
      <c r="K50" s="11"/>
      <c r="L50" s="11"/>
      <c r="M50" s="27"/>
      <c r="N50" s="27"/>
      <c r="O50" s="27"/>
      <c r="P50" s="27"/>
    </row>
    <row r="51" spans="1:16" x14ac:dyDescent="0.3">
      <c r="A51">
        <v>50</v>
      </c>
      <c r="B51" s="30" t="s">
        <v>1413</v>
      </c>
      <c r="C51" s="11" t="s">
        <v>1468</v>
      </c>
      <c r="D51" s="11">
        <v>150</v>
      </c>
      <c r="E51" s="11">
        <v>220</v>
      </c>
      <c r="F51" s="11">
        <v>36</v>
      </c>
      <c r="G51" s="11">
        <v>7</v>
      </c>
      <c r="H51" s="11">
        <v>3</v>
      </c>
      <c r="I51" s="11">
        <v>80</v>
      </c>
      <c r="J51" s="11">
        <v>150</v>
      </c>
      <c r="K51" s="11"/>
      <c r="L51" s="11"/>
      <c r="M51" s="27"/>
      <c r="N51" s="27"/>
      <c r="O51" s="27"/>
      <c r="P51" s="27"/>
    </row>
    <row r="52" spans="1:16" x14ac:dyDescent="0.3">
      <c r="A52">
        <v>51</v>
      </c>
      <c r="B52" s="30" t="s">
        <v>1414</v>
      </c>
      <c r="C52" s="11" t="s">
        <v>1329</v>
      </c>
      <c r="D52" s="11">
        <v>90</v>
      </c>
      <c r="E52" s="11">
        <v>185</v>
      </c>
      <c r="F52" s="11">
        <v>17</v>
      </c>
      <c r="G52" s="11">
        <v>12</v>
      </c>
      <c r="H52" s="11">
        <v>2</v>
      </c>
      <c r="I52" s="11">
        <v>25</v>
      </c>
      <c r="J52" s="11">
        <v>90</v>
      </c>
      <c r="K52" s="11"/>
      <c r="L52" s="11"/>
      <c r="M52" s="27"/>
      <c r="N52" s="27"/>
      <c r="O52" s="27"/>
      <c r="P52" s="27"/>
    </row>
    <row r="53" spans="1:16" x14ac:dyDescent="0.3">
      <c r="B53" s="5"/>
      <c r="C53" s="11"/>
      <c r="D53" s="11"/>
      <c r="E53" s="11"/>
      <c r="F53" s="11"/>
      <c r="G53" s="11"/>
      <c r="H53" s="11"/>
      <c r="J53" s="11"/>
      <c r="K53" s="11"/>
      <c r="L53" s="11"/>
      <c r="M53" s="11"/>
      <c r="N53" s="11"/>
      <c r="O53" s="11"/>
      <c r="P53" s="11"/>
    </row>
    <row r="54" spans="1:16" x14ac:dyDescent="0.3">
      <c r="B54" s="5"/>
      <c r="C54" s="11"/>
      <c r="D54" s="11"/>
      <c r="E54" s="11"/>
      <c r="F54" s="11"/>
      <c r="G54" s="11"/>
      <c r="H54" s="11"/>
      <c r="J54" s="11"/>
      <c r="K54" s="11"/>
      <c r="L54" s="11"/>
      <c r="M54" s="11"/>
      <c r="N54" s="11"/>
      <c r="O54" s="11"/>
      <c r="P54" s="11"/>
    </row>
    <row r="55" spans="1:16" x14ac:dyDescent="0.3">
      <c r="B55" s="11"/>
      <c r="C55" s="11"/>
      <c r="D55" s="11"/>
      <c r="E55" s="11"/>
      <c r="F55" s="11"/>
      <c r="G55" s="11"/>
      <c r="H55" s="11"/>
      <c r="J55" s="11"/>
      <c r="K55" s="11"/>
      <c r="L55" s="11"/>
      <c r="M55" s="11"/>
      <c r="N55" s="11"/>
      <c r="O55" s="11"/>
      <c r="P55" s="11"/>
    </row>
    <row r="56" spans="1:16" x14ac:dyDescent="0.3">
      <c r="B56" s="11"/>
      <c r="C56" s="11"/>
      <c r="D56" s="11"/>
      <c r="E56" s="11"/>
      <c r="F56" s="11"/>
      <c r="G56" s="11"/>
      <c r="H56" s="11"/>
      <c r="J56" s="11"/>
      <c r="K56" s="11"/>
      <c r="L56" s="11"/>
      <c r="M56" s="11"/>
      <c r="N56" s="11"/>
      <c r="O56" s="11"/>
      <c r="P56" s="11"/>
    </row>
    <row r="57" spans="1:16" x14ac:dyDescent="0.3">
      <c r="B57" s="11"/>
      <c r="C57" s="11"/>
      <c r="D57" s="11"/>
      <c r="E57" s="11"/>
      <c r="F57" s="11"/>
      <c r="G57" s="11"/>
      <c r="H57" s="11"/>
      <c r="J57" s="11"/>
      <c r="K57" s="11"/>
      <c r="L57" s="11"/>
      <c r="M57" s="11"/>
      <c r="N57" s="11"/>
      <c r="O57" s="11"/>
      <c r="P57" s="1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pane ySplit="1" topLeftCell="A2" activePane="bottomLeft" state="frozen"/>
      <selection pane="bottomLeft" activeCell="G30" sqref="G30"/>
    </sheetView>
  </sheetViews>
  <sheetFormatPr defaultRowHeight="16.5" x14ac:dyDescent="0.3"/>
  <cols>
    <col min="2" max="2" width="12.25" customWidth="1"/>
    <col min="3" max="3" width="39.75" customWidth="1"/>
  </cols>
  <sheetData>
    <row r="1" spans="1:17" x14ac:dyDescent="0.3">
      <c r="A1" t="s">
        <v>1422</v>
      </c>
      <c r="B1" s="3" t="s">
        <v>1432</v>
      </c>
      <c r="C1" s="8" t="s">
        <v>1424</v>
      </c>
      <c r="D1" t="s">
        <v>1429</v>
      </c>
      <c r="E1" t="s">
        <v>1428</v>
      </c>
      <c r="F1" t="s">
        <v>1425</v>
      </c>
      <c r="G1" t="s">
        <v>1426</v>
      </c>
      <c r="H1" t="s">
        <v>1427</v>
      </c>
      <c r="I1" t="s">
        <v>1431</v>
      </c>
      <c r="J1" t="s">
        <v>1430</v>
      </c>
      <c r="L1" s="8"/>
      <c r="M1" s="8"/>
      <c r="N1" s="8"/>
      <c r="O1" s="8"/>
      <c r="P1" s="8"/>
      <c r="Q1" s="8"/>
    </row>
    <row r="2" spans="1:17" x14ac:dyDescent="0.3">
      <c r="A2">
        <v>1</v>
      </c>
      <c r="B2" s="9" t="s">
        <v>1335</v>
      </c>
      <c r="C2" s="8" t="s">
        <v>1336</v>
      </c>
      <c r="D2" s="8">
        <v>400</v>
      </c>
      <c r="E2" s="8"/>
      <c r="F2" s="8"/>
      <c r="G2" s="8"/>
      <c r="H2" s="8"/>
      <c r="J2" s="8">
        <v>20</v>
      </c>
      <c r="K2" s="8"/>
      <c r="L2" s="8"/>
      <c r="M2" s="8"/>
      <c r="N2" s="8"/>
      <c r="O2" s="8"/>
      <c r="P2" s="8"/>
      <c r="Q2" s="8"/>
    </row>
    <row r="3" spans="1:17" x14ac:dyDescent="0.3">
      <c r="A3">
        <v>2</v>
      </c>
      <c r="B3" s="9" t="s">
        <v>1132</v>
      </c>
      <c r="C3" s="8" t="s">
        <v>1337</v>
      </c>
      <c r="D3" s="8">
        <v>360</v>
      </c>
      <c r="E3" s="8">
        <v>100.4</v>
      </c>
      <c r="F3" s="8">
        <v>19</v>
      </c>
      <c r="G3" s="8">
        <v>1.8</v>
      </c>
      <c r="H3" s="8">
        <v>2</v>
      </c>
      <c r="I3" s="8">
        <v>20</v>
      </c>
      <c r="J3" s="8">
        <v>24</v>
      </c>
      <c r="K3" s="8"/>
      <c r="L3" s="8"/>
      <c r="M3" s="8"/>
      <c r="N3" s="8"/>
      <c r="O3" s="8"/>
      <c r="P3" s="8"/>
      <c r="Q3" s="8"/>
    </row>
    <row r="4" spans="1:17" x14ac:dyDescent="0.3">
      <c r="A4">
        <v>3</v>
      </c>
      <c r="B4" s="9" t="s">
        <v>1133</v>
      </c>
      <c r="C4" s="8" t="s">
        <v>1154</v>
      </c>
      <c r="D4" s="8">
        <v>1000</v>
      </c>
      <c r="E4" s="8"/>
      <c r="F4" s="8"/>
      <c r="G4" s="8"/>
      <c r="H4" s="8"/>
      <c r="J4" s="8"/>
      <c r="K4" s="8"/>
      <c r="L4" s="8"/>
      <c r="M4" s="29"/>
      <c r="N4" s="29"/>
      <c r="O4" s="29"/>
      <c r="P4" s="29"/>
      <c r="Q4" s="8"/>
    </row>
    <row r="5" spans="1:17" x14ac:dyDescent="0.3">
      <c r="A5">
        <v>4</v>
      </c>
      <c r="B5" s="9" t="s">
        <v>1134</v>
      </c>
      <c r="C5" s="8" t="s">
        <v>1339</v>
      </c>
      <c r="D5" s="8">
        <v>600</v>
      </c>
      <c r="E5" s="8"/>
      <c r="F5" s="8"/>
      <c r="G5" s="8"/>
      <c r="H5" s="8"/>
      <c r="J5" s="8"/>
      <c r="K5" s="8"/>
      <c r="L5" s="8"/>
      <c r="M5" s="29"/>
      <c r="N5" s="29"/>
      <c r="O5" s="29"/>
      <c r="P5" s="29"/>
      <c r="Q5" s="8"/>
    </row>
    <row r="6" spans="1:17" x14ac:dyDescent="0.3">
      <c r="A6">
        <v>5</v>
      </c>
      <c r="B6" s="9" t="s">
        <v>1135</v>
      </c>
      <c r="C6" s="8" t="s">
        <v>1340</v>
      </c>
      <c r="D6" s="8">
        <v>1000</v>
      </c>
      <c r="E6" s="8">
        <v>405</v>
      </c>
      <c r="F6" s="8">
        <v>80</v>
      </c>
      <c r="G6" s="8">
        <v>4.0999999999999996</v>
      </c>
      <c r="H6" s="8">
        <v>12</v>
      </c>
      <c r="I6" s="8">
        <v>0</v>
      </c>
      <c r="J6" s="8">
        <v>100</v>
      </c>
      <c r="K6" s="8"/>
      <c r="L6" s="8"/>
      <c r="M6" s="29"/>
      <c r="N6" s="29"/>
      <c r="O6" s="29"/>
      <c r="P6" s="29"/>
      <c r="Q6" s="8"/>
    </row>
    <row r="7" spans="1:17" x14ac:dyDescent="0.3">
      <c r="A7">
        <v>6</v>
      </c>
      <c r="B7" s="9" t="s">
        <v>1136</v>
      </c>
      <c r="C7" s="8" t="s">
        <v>1341</v>
      </c>
      <c r="D7" s="8">
        <v>500</v>
      </c>
      <c r="E7" s="8"/>
      <c r="F7" s="8"/>
      <c r="G7" s="8"/>
      <c r="H7" s="8"/>
      <c r="J7" s="8"/>
      <c r="K7" s="8"/>
      <c r="L7" s="8"/>
      <c r="M7" s="29"/>
      <c r="N7" s="29"/>
      <c r="O7" s="29"/>
      <c r="P7" s="29"/>
      <c r="Q7" s="8"/>
    </row>
    <row r="8" spans="1:17" x14ac:dyDescent="0.3">
      <c r="A8">
        <v>7</v>
      </c>
      <c r="B8" s="9" t="s">
        <v>1137</v>
      </c>
      <c r="C8" s="8" t="s">
        <v>1342</v>
      </c>
      <c r="D8" s="8">
        <v>2000</v>
      </c>
      <c r="E8" s="8"/>
      <c r="F8" s="8"/>
      <c r="G8" s="8"/>
      <c r="H8" s="8"/>
      <c r="J8" s="8"/>
      <c r="K8" s="8"/>
      <c r="L8" s="8"/>
      <c r="M8" s="29"/>
      <c r="N8" s="29"/>
      <c r="O8" s="29"/>
      <c r="P8" s="29"/>
      <c r="Q8" s="8"/>
    </row>
    <row r="9" spans="1:17" x14ac:dyDescent="0.3">
      <c r="A9">
        <v>8</v>
      </c>
      <c r="B9" s="9" t="s">
        <v>1138</v>
      </c>
      <c r="C9" s="8" t="s">
        <v>1343</v>
      </c>
      <c r="D9" s="8">
        <v>1000</v>
      </c>
      <c r="E9" s="8">
        <v>425</v>
      </c>
      <c r="F9" s="8">
        <v>76</v>
      </c>
      <c r="G9" s="8">
        <v>7</v>
      </c>
      <c r="H9" s="8">
        <v>14</v>
      </c>
      <c r="I9" s="8">
        <v>10</v>
      </c>
      <c r="J9" s="8">
        <v>100</v>
      </c>
      <c r="K9" s="8"/>
      <c r="L9" s="8"/>
      <c r="M9" s="29"/>
      <c r="N9" s="29"/>
      <c r="O9" s="29"/>
      <c r="P9" s="29"/>
      <c r="Q9" s="8"/>
    </row>
    <row r="10" spans="1:17" x14ac:dyDescent="0.3">
      <c r="A10">
        <v>9</v>
      </c>
      <c r="B10" s="9" t="s">
        <v>1139</v>
      </c>
      <c r="C10" s="8" t="s">
        <v>1344</v>
      </c>
      <c r="D10" s="8">
        <v>800</v>
      </c>
      <c r="E10" s="8"/>
      <c r="F10" s="8"/>
      <c r="G10" s="8"/>
      <c r="H10" s="8"/>
      <c r="J10" s="8"/>
      <c r="K10" s="8"/>
      <c r="L10" s="8"/>
      <c r="M10" s="29"/>
      <c r="N10" s="29"/>
      <c r="O10" s="29"/>
      <c r="P10" s="29"/>
      <c r="Q10" s="8"/>
    </row>
    <row r="11" spans="1:17" x14ac:dyDescent="0.3">
      <c r="A11">
        <v>10</v>
      </c>
      <c r="B11" s="9" t="s">
        <v>1140</v>
      </c>
      <c r="C11" s="8" t="s">
        <v>1153</v>
      </c>
      <c r="D11" s="8">
        <v>500</v>
      </c>
      <c r="E11" s="8">
        <v>425</v>
      </c>
      <c r="F11" s="8">
        <v>75</v>
      </c>
      <c r="G11" s="8">
        <v>7</v>
      </c>
      <c r="H11" s="8">
        <v>15</v>
      </c>
      <c r="I11" s="8">
        <v>10</v>
      </c>
      <c r="J11" s="8">
        <v>100</v>
      </c>
      <c r="K11" s="8"/>
      <c r="L11" s="8"/>
      <c r="M11" s="29"/>
      <c r="N11" s="29"/>
      <c r="O11" s="29"/>
      <c r="P11" s="29"/>
      <c r="Q11" s="8"/>
    </row>
    <row r="12" spans="1:17" x14ac:dyDescent="0.3">
      <c r="A12">
        <v>11</v>
      </c>
      <c r="B12" s="9" t="s">
        <v>1141</v>
      </c>
      <c r="C12" s="8" t="s">
        <v>1345</v>
      </c>
      <c r="D12" s="8">
        <v>700</v>
      </c>
      <c r="E12" s="8"/>
      <c r="F12" s="8"/>
      <c r="G12" s="8"/>
      <c r="H12" s="8"/>
      <c r="J12" s="8"/>
      <c r="K12" s="8"/>
      <c r="L12" s="8"/>
      <c r="M12" s="29"/>
      <c r="N12" s="29"/>
      <c r="O12" s="29"/>
      <c r="P12" s="29"/>
      <c r="Q12" s="8"/>
    </row>
    <row r="13" spans="1:17" x14ac:dyDescent="0.3">
      <c r="A13">
        <v>12</v>
      </c>
      <c r="B13" s="9" t="s">
        <v>1142</v>
      </c>
      <c r="C13" s="8" t="s">
        <v>1346</v>
      </c>
      <c r="D13" s="8">
        <v>700</v>
      </c>
      <c r="E13" s="8"/>
      <c r="F13" s="8"/>
      <c r="G13" s="8"/>
      <c r="H13" s="8"/>
      <c r="J13" s="8"/>
      <c r="K13" s="8"/>
      <c r="L13" s="8"/>
      <c r="M13" s="29"/>
      <c r="N13" s="29"/>
      <c r="O13" s="29"/>
      <c r="P13" s="29"/>
      <c r="Q13" s="8"/>
    </row>
    <row r="14" spans="1:17" x14ac:dyDescent="0.3">
      <c r="A14">
        <v>13</v>
      </c>
      <c r="B14" s="9" t="s">
        <v>1143</v>
      </c>
      <c r="C14" s="8" t="s">
        <v>1347</v>
      </c>
      <c r="D14" s="8">
        <v>300</v>
      </c>
      <c r="E14" s="8">
        <v>121</v>
      </c>
      <c r="F14" s="8">
        <v>24</v>
      </c>
      <c r="G14" s="8">
        <v>1.4</v>
      </c>
      <c r="H14" s="8">
        <v>4</v>
      </c>
      <c r="I14" s="8">
        <v>55</v>
      </c>
      <c r="J14" s="8">
        <v>30</v>
      </c>
      <c r="K14" s="8"/>
      <c r="L14" s="8"/>
      <c r="M14" s="29"/>
      <c r="N14" s="29"/>
      <c r="O14" s="29"/>
      <c r="P14" s="29"/>
      <c r="Q14" s="8"/>
    </row>
    <row r="15" spans="1:17" x14ac:dyDescent="0.3">
      <c r="A15">
        <v>14</v>
      </c>
      <c r="B15" s="9" t="s">
        <v>1144</v>
      </c>
      <c r="C15" s="8" t="s">
        <v>1348</v>
      </c>
      <c r="D15" s="8">
        <v>500</v>
      </c>
      <c r="E15" s="8"/>
      <c r="F15" s="8"/>
      <c r="G15" s="8"/>
      <c r="H15" s="8"/>
      <c r="J15" s="8"/>
      <c r="K15" s="8"/>
      <c r="L15" s="8"/>
      <c r="M15" s="29"/>
      <c r="N15" s="29"/>
      <c r="O15" s="29"/>
      <c r="P15" s="29"/>
      <c r="Q15" s="8"/>
    </row>
    <row r="16" spans="1:17" x14ac:dyDescent="0.3">
      <c r="A16">
        <v>15</v>
      </c>
      <c r="B16" s="9" t="s">
        <v>1145</v>
      </c>
      <c r="C16" s="8" t="s">
        <v>1349</v>
      </c>
      <c r="D16" s="8">
        <v>40</v>
      </c>
      <c r="E16" s="8">
        <v>159</v>
      </c>
      <c r="F16" s="8">
        <v>34</v>
      </c>
      <c r="G16" s="8">
        <v>1</v>
      </c>
      <c r="H16" s="8">
        <v>4</v>
      </c>
      <c r="I16" s="8">
        <v>16</v>
      </c>
      <c r="J16" s="8">
        <v>40</v>
      </c>
      <c r="K16" s="8"/>
      <c r="L16" s="8"/>
      <c r="M16" s="29"/>
      <c r="N16" s="29"/>
      <c r="O16" s="29"/>
      <c r="P16" s="29"/>
      <c r="Q16" s="8"/>
    </row>
    <row r="17" spans="1:17" x14ac:dyDescent="0.3">
      <c r="A17">
        <v>16</v>
      </c>
      <c r="B17" s="9" t="s">
        <v>1146</v>
      </c>
      <c r="C17" s="8" t="s">
        <v>1350</v>
      </c>
      <c r="D17" s="8">
        <v>2100</v>
      </c>
      <c r="E17" s="8"/>
      <c r="F17" s="8"/>
      <c r="G17" s="8"/>
      <c r="H17" s="8"/>
      <c r="J17" s="8"/>
      <c r="K17" s="8"/>
      <c r="L17" s="8"/>
      <c r="M17" s="29"/>
      <c r="N17" s="29"/>
      <c r="O17" s="29"/>
      <c r="P17" s="29"/>
      <c r="Q17" s="8"/>
    </row>
    <row r="18" spans="1:17" x14ac:dyDescent="0.3">
      <c r="A18">
        <v>17</v>
      </c>
      <c r="B18" s="9" t="s">
        <v>1147</v>
      </c>
      <c r="C18" s="8" t="s">
        <v>1351</v>
      </c>
      <c r="D18" s="8">
        <v>50</v>
      </c>
      <c r="E18" s="8">
        <v>208</v>
      </c>
      <c r="F18" s="8">
        <v>39</v>
      </c>
      <c r="G18" s="8">
        <v>2.7</v>
      </c>
      <c r="H18" s="8">
        <v>7</v>
      </c>
      <c r="I18" s="8">
        <v>14</v>
      </c>
      <c r="J18" s="8">
        <v>50</v>
      </c>
      <c r="K18" s="8"/>
      <c r="L18" s="8"/>
      <c r="M18" s="29"/>
      <c r="N18" s="29"/>
      <c r="O18" s="29"/>
      <c r="P18" s="29"/>
      <c r="Q18" s="8"/>
    </row>
    <row r="19" spans="1:17" x14ac:dyDescent="0.3">
      <c r="A19">
        <v>18</v>
      </c>
      <c r="B19" s="9" t="s">
        <v>1148</v>
      </c>
      <c r="C19" s="8" t="s">
        <v>1352</v>
      </c>
      <c r="D19" s="8">
        <v>30</v>
      </c>
      <c r="E19" s="8">
        <v>125</v>
      </c>
      <c r="F19" s="8">
        <v>23.6</v>
      </c>
      <c r="G19" s="8">
        <v>1.6</v>
      </c>
      <c r="H19" s="8">
        <v>3.9</v>
      </c>
      <c r="I19" s="8">
        <v>8.6</v>
      </c>
      <c r="J19" s="8">
        <v>30</v>
      </c>
      <c r="K19" s="8"/>
      <c r="L19" s="8"/>
      <c r="M19" s="29"/>
      <c r="N19" s="29"/>
      <c r="O19" s="29"/>
      <c r="P19" s="29"/>
      <c r="Q19" s="8"/>
    </row>
    <row r="20" spans="1:17" x14ac:dyDescent="0.3">
      <c r="A20">
        <v>19</v>
      </c>
      <c r="B20" s="9" t="s">
        <v>1149</v>
      </c>
      <c r="C20" s="8" t="s">
        <v>1353</v>
      </c>
      <c r="D20" s="8">
        <v>700</v>
      </c>
      <c r="E20" s="8"/>
      <c r="F20" s="8"/>
      <c r="G20" s="8"/>
      <c r="H20" s="8"/>
      <c r="J20" s="8"/>
      <c r="K20" s="8"/>
      <c r="L20" s="8"/>
      <c r="M20" s="29"/>
      <c r="N20" s="29"/>
      <c r="O20" s="29"/>
      <c r="P20" s="29"/>
      <c r="Q20" s="8"/>
    </row>
    <row r="21" spans="1:17" x14ac:dyDescent="0.3">
      <c r="A21">
        <v>20</v>
      </c>
      <c r="B21" s="9" t="s">
        <v>1150</v>
      </c>
      <c r="C21" s="8" t="s">
        <v>1354</v>
      </c>
      <c r="D21" s="8">
        <v>40</v>
      </c>
      <c r="E21" s="8">
        <v>172</v>
      </c>
      <c r="F21" s="8">
        <v>16.7</v>
      </c>
      <c r="G21" s="8">
        <v>5.0999999999999996</v>
      </c>
      <c r="H21" s="8">
        <v>15</v>
      </c>
      <c r="I21" s="8">
        <v>7.7</v>
      </c>
      <c r="J21" s="8">
        <v>40</v>
      </c>
      <c r="K21" s="8"/>
      <c r="L21" s="8"/>
      <c r="M21" s="29"/>
      <c r="N21" s="29"/>
      <c r="O21" s="29"/>
      <c r="P21" s="29"/>
      <c r="Q21" s="8"/>
    </row>
    <row r="22" spans="1:17" x14ac:dyDescent="0.3">
      <c r="A22">
        <v>21</v>
      </c>
      <c r="B22" s="9" t="s">
        <v>1151</v>
      </c>
      <c r="C22" s="8" t="s">
        <v>1355</v>
      </c>
      <c r="D22" s="8">
        <v>1200</v>
      </c>
      <c r="E22" s="8">
        <v>100</v>
      </c>
      <c r="F22" s="8">
        <v>19</v>
      </c>
      <c r="G22" s="8">
        <v>1.8</v>
      </c>
      <c r="H22" s="8">
        <v>1.8</v>
      </c>
      <c r="I22" s="8">
        <v>18</v>
      </c>
      <c r="J22" s="8">
        <v>24</v>
      </c>
      <c r="K22" s="8"/>
      <c r="L22" s="8"/>
      <c r="M22" s="29"/>
      <c r="N22" s="29"/>
      <c r="O22" s="29"/>
      <c r="P22" s="29"/>
      <c r="Q22" s="8"/>
    </row>
    <row r="23" spans="1:17" x14ac:dyDescent="0.3">
      <c r="A23">
        <v>22</v>
      </c>
      <c r="B23" s="9" t="s">
        <v>1152</v>
      </c>
      <c r="C23" s="8" t="s">
        <v>1356</v>
      </c>
      <c r="D23" s="8">
        <v>700</v>
      </c>
      <c r="E23" s="8"/>
      <c r="F23" s="8"/>
      <c r="G23" s="8"/>
      <c r="H23" s="8"/>
      <c r="I23" s="8"/>
      <c r="J23" s="8"/>
      <c r="K23" s="8"/>
      <c r="L23" s="8"/>
      <c r="M23" s="29"/>
      <c r="N23" s="29"/>
      <c r="O23" s="29"/>
      <c r="P23" s="29"/>
      <c r="Q23" s="8"/>
    </row>
    <row r="24" spans="1:17" x14ac:dyDescent="0.3">
      <c r="A24">
        <v>23</v>
      </c>
      <c r="B24" s="9" t="s">
        <v>1418</v>
      </c>
      <c r="C24" s="8" t="s">
        <v>1419</v>
      </c>
      <c r="D24" s="8">
        <v>500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1:17" x14ac:dyDescent="0.3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17" x14ac:dyDescent="0.3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zoomScaleNormal="100" workbookViewId="0">
      <pane ySplit="1" topLeftCell="A80" activePane="bottomLeft" state="frozen"/>
      <selection pane="bottomLeft" activeCell="C96" sqref="C96"/>
    </sheetView>
  </sheetViews>
  <sheetFormatPr defaultRowHeight="16.5" x14ac:dyDescent="0.3"/>
  <cols>
    <col min="2" max="2" width="9.875" bestFit="1" customWidth="1"/>
    <col min="3" max="3" width="42.125" customWidth="1"/>
  </cols>
  <sheetData>
    <row r="1" spans="1:16" x14ac:dyDescent="0.3">
      <c r="A1" t="s">
        <v>1422</v>
      </c>
      <c r="B1" s="8" t="s">
        <v>1432</v>
      </c>
      <c r="C1" s="24" t="s">
        <v>1424</v>
      </c>
      <c r="D1" t="s">
        <v>1429</v>
      </c>
      <c r="E1" t="s">
        <v>1428</v>
      </c>
      <c r="F1" t="s">
        <v>1425</v>
      </c>
      <c r="G1" t="s">
        <v>1426</v>
      </c>
      <c r="H1" t="s">
        <v>1427</v>
      </c>
      <c r="I1" t="s">
        <v>1431</v>
      </c>
      <c r="J1" t="s">
        <v>1430</v>
      </c>
      <c r="L1" s="32"/>
      <c r="M1" s="32"/>
      <c r="N1" s="32"/>
      <c r="O1" s="32"/>
      <c r="P1" s="32"/>
    </row>
    <row r="2" spans="1:16" x14ac:dyDescent="0.3">
      <c r="A2">
        <v>1</v>
      </c>
      <c r="B2" s="33" t="s">
        <v>1155</v>
      </c>
      <c r="C2" s="8" t="s">
        <v>1226</v>
      </c>
      <c r="D2" s="36" t="s">
        <v>1548</v>
      </c>
      <c r="E2" s="8"/>
      <c r="F2" s="8"/>
      <c r="G2" s="8"/>
      <c r="H2" s="8"/>
      <c r="J2" s="8"/>
      <c r="K2" s="8"/>
      <c r="L2" s="8"/>
      <c r="M2" s="8"/>
      <c r="N2" s="8"/>
      <c r="O2" s="8"/>
      <c r="P2" s="8"/>
    </row>
    <row r="3" spans="1:16" x14ac:dyDescent="0.3">
      <c r="A3">
        <v>2</v>
      </c>
      <c r="B3" s="33" t="s">
        <v>1156</v>
      </c>
      <c r="C3" s="8" t="s">
        <v>1105</v>
      </c>
      <c r="D3" s="36" t="s">
        <v>1548</v>
      </c>
      <c r="E3" s="8"/>
      <c r="F3" s="8"/>
      <c r="G3" s="8"/>
      <c r="H3" s="8"/>
      <c r="J3" s="8"/>
      <c r="K3" s="8"/>
      <c r="L3" s="8"/>
      <c r="M3" s="8"/>
      <c r="N3" s="8"/>
      <c r="O3" s="8"/>
      <c r="P3" s="8"/>
    </row>
    <row r="4" spans="1:16" x14ac:dyDescent="0.3">
      <c r="A4">
        <v>3</v>
      </c>
      <c r="B4" s="33" t="s">
        <v>1157</v>
      </c>
      <c r="C4" s="8" t="s">
        <v>1106</v>
      </c>
      <c r="D4" s="36" t="s">
        <v>1549</v>
      </c>
      <c r="E4" s="8">
        <v>70</v>
      </c>
      <c r="F4" s="8"/>
      <c r="G4" s="8"/>
      <c r="H4" s="8"/>
      <c r="J4" s="8"/>
      <c r="K4" s="8"/>
      <c r="L4" s="8"/>
      <c r="M4" s="8"/>
      <c r="N4" s="8"/>
      <c r="O4" s="8"/>
      <c r="P4" s="8"/>
    </row>
    <row r="5" spans="1:16" x14ac:dyDescent="0.3">
      <c r="A5">
        <v>4</v>
      </c>
      <c r="B5" s="33" t="s">
        <v>1158</v>
      </c>
      <c r="C5" s="8" t="s">
        <v>1107</v>
      </c>
      <c r="D5" s="36" t="s">
        <v>1550</v>
      </c>
      <c r="E5" s="8"/>
      <c r="F5" s="8"/>
      <c r="G5" s="8"/>
      <c r="H5" s="8"/>
      <c r="J5" s="8"/>
      <c r="K5" s="8"/>
      <c r="L5" s="8"/>
      <c r="M5" s="8"/>
      <c r="N5" s="8"/>
      <c r="O5" s="8"/>
      <c r="P5" s="8"/>
    </row>
    <row r="6" spans="1:16" x14ac:dyDescent="0.3">
      <c r="A6">
        <v>5</v>
      </c>
      <c r="B6" s="33" t="s">
        <v>1159</v>
      </c>
      <c r="C6" s="8" t="s">
        <v>1227</v>
      </c>
      <c r="D6" s="37" t="s">
        <v>1551</v>
      </c>
      <c r="E6" s="8">
        <v>65</v>
      </c>
      <c r="F6" s="8">
        <v>16</v>
      </c>
      <c r="G6" s="8">
        <v>0</v>
      </c>
      <c r="H6" s="8">
        <v>0</v>
      </c>
      <c r="I6" s="8">
        <v>29</v>
      </c>
      <c r="J6" s="8" t="s">
        <v>1552</v>
      </c>
      <c r="K6" s="8"/>
      <c r="L6" s="8"/>
      <c r="M6" s="8"/>
      <c r="N6" s="8"/>
      <c r="O6" s="8"/>
      <c r="P6" s="8"/>
    </row>
    <row r="7" spans="1:16" x14ac:dyDescent="0.3">
      <c r="A7">
        <v>6</v>
      </c>
      <c r="B7" s="33" t="s">
        <v>1160</v>
      </c>
      <c r="C7" s="8" t="s">
        <v>1228</v>
      </c>
      <c r="D7" s="36" t="s">
        <v>1553</v>
      </c>
      <c r="E7" s="8"/>
      <c r="F7" s="8"/>
      <c r="G7" s="8"/>
      <c r="H7" s="8"/>
      <c r="J7" s="8"/>
      <c r="K7" s="8"/>
      <c r="L7" s="8"/>
      <c r="M7" s="8"/>
      <c r="N7" s="8"/>
      <c r="O7" s="8"/>
      <c r="P7" s="8"/>
    </row>
    <row r="8" spans="1:16" x14ac:dyDescent="0.3">
      <c r="A8">
        <v>7</v>
      </c>
      <c r="B8" s="33" t="s">
        <v>1161</v>
      </c>
      <c r="C8" s="8" t="s">
        <v>1229</v>
      </c>
      <c r="D8" s="36">
        <v>125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125</v>
      </c>
      <c r="K8" s="8"/>
      <c r="L8" s="8"/>
      <c r="M8" s="8"/>
      <c r="N8" s="8"/>
      <c r="O8" s="8"/>
      <c r="P8" s="8"/>
    </row>
    <row r="9" spans="1:16" x14ac:dyDescent="0.3">
      <c r="A9">
        <v>8</v>
      </c>
      <c r="B9" s="33" t="s">
        <v>1162</v>
      </c>
      <c r="C9" s="8" t="s">
        <v>1230</v>
      </c>
      <c r="D9" s="36">
        <v>13</v>
      </c>
      <c r="E9" s="8">
        <v>53</v>
      </c>
      <c r="F9" s="8">
        <v>11</v>
      </c>
      <c r="G9" s="8">
        <v>0.6</v>
      </c>
      <c r="H9" s="8">
        <v>0</v>
      </c>
      <c r="I9" s="8">
        <v>24</v>
      </c>
      <c r="J9" s="8">
        <v>13</v>
      </c>
      <c r="K9" s="8"/>
      <c r="L9" s="8"/>
      <c r="M9" s="8"/>
      <c r="N9" s="8"/>
      <c r="O9" s="8"/>
      <c r="P9" s="8"/>
    </row>
    <row r="10" spans="1:16" x14ac:dyDescent="0.3">
      <c r="A10">
        <v>9</v>
      </c>
      <c r="B10" s="33" t="s">
        <v>1163</v>
      </c>
      <c r="C10" s="8" t="s">
        <v>1108</v>
      </c>
      <c r="D10" s="36">
        <v>13</v>
      </c>
      <c r="E10" s="8">
        <v>53</v>
      </c>
      <c r="F10" s="8">
        <v>11</v>
      </c>
      <c r="G10" s="8">
        <v>0.6</v>
      </c>
      <c r="H10" s="8">
        <v>0</v>
      </c>
      <c r="I10" s="8">
        <v>21</v>
      </c>
      <c r="J10" s="8">
        <v>13</v>
      </c>
      <c r="K10" s="8"/>
      <c r="L10" s="8"/>
      <c r="M10" s="8"/>
      <c r="N10" s="8"/>
      <c r="O10" s="8"/>
      <c r="P10" s="8"/>
    </row>
    <row r="11" spans="1:16" x14ac:dyDescent="0.3">
      <c r="A11">
        <v>10</v>
      </c>
      <c r="B11" s="33" t="s">
        <v>1164</v>
      </c>
      <c r="C11" s="8" t="s">
        <v>1231</v>
      </c>
      <c r="D11" s="36">
        <v>13</v>
      </c>
      <c r="E11" s="8">
        <v>51</v>
      </c>
      <c r="F11" s="8">
        <v>12</v>
      </c>
      <c r="G11" s="8">
        <v>0</v>
      </c>
      <c r="H11" s="8">
        <v>0</v>
      </c>
      <c r="I11" s="8">
        <v>20</v>
      </c>
      <c r="J11" s="8">
        <v>13</v>
      </c>
      <c r="K11" s="8"/>
      <c r="L11" s="8"/>
      <c r="M11" s="8"/>
      <c r="N11" s="8"/>
      <c r="O11" s="8"/>
      <c r="P11" s="8"/>
    </row>
    <row r="12" spans="1:16" x14ac:dyDescent="0.3">
      <c r="A12">
        <v>11</v>
      </c>
      <c r="B12" s="33" t="s">
        <v>1165</v>
      </c>
      <c r="C12" s="8" t="s">
        <v>1232</v>
      </c>
      <c r="D12" s="36" t="s">
        <v>1554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0.6</v>
      </c>
      <c r="K12" s="8"/>
      <c r="L12" s="8"/>
      <c r="M12" s="8"/>
      <c r="N12" s="8"/>
      <c r="O12" s="8"/>
      <c r="P12" s="8"/>
    </row>
    <row r="13" spans="1:16" x14ac:dyDescent="0.3">
      <c r="A13">
        <v>12</v>
      </c>
      <c r="B13" s="33" t="s">
        <v>1166</v>
      </c>
      <c r="C13" s="8" t="s">
        <v>1233</v>
      </c>
      <c r="D13" s="36" t="s">
        <v>1555</v>
      </c>
      <c r="E13" s="8"/>
      <c r="F13" s="8"/>
      <c r="G13" s="8"/>
      <c r="H13" s="8"/>
      <c r="J13" s="8"/>
      <c r="K13" s="8"/>
      <c r="L13" s="8"/>
      <c r="M13" s="8"/>
      <c r="N13" s="8"/>
      <c r="O13" s="8"/>
      <c r="P13" s="8"/>
    </row>
    <row r="14" spans="1:16" x14ac:dyDescent="0.3">
      <c r="A14">
        <v>13</v>
      </c>
      <c r="B14" s="33" t="s">
        <v>1167</v>
      </c>
      <c r="C14" s="8" t="s">
        <v>1304</v>
      </c>
      <c r="D14" s="36" t="s">
        <v>1556</v>
      </c>
      <c r="E14" s="8">
        <v>25</v>
      </c>
      <c r="F14" s="8">
        <v>6.2</v>
      </c>
      <c r="G14" s="8">
        <v>0.5</v>
      </c>
      <c r="H14" s="8">
        <v>0.5</v>
      </c>
      <c r="I14" s="8">
        <v>10</v>
      </c>
      <c r="J14" s="8" t="s">
        <v>1557</v>
      </c>
      <c r="K14" s="8"/>
      <c r="L14" s="8"/>
      <c r="M14" s="8"/>
      <c r="N14" s="8"/>
      <c r="O14" s="8"/>
      <c r="P14" s="8"/>
    </row>
    <row r="15" spans="1:16" x14ac:dyDescent="0.3">
      <c r="A15">
        <v>14</v>
      </c>
      <c r="B15" s="33" t="s">
        <v>1168</v>
      </c>
      <c r="C15" s="8" t="s">
        <v>1234</v>
      </c>
      <c r="D15" s="36" t="s">
        <v>1555</v>
      </c>
      <c r="E15" s="8"/>
      <c r="F15" s="8"/>
      <c r="G15" s="8"/>
      <c r="H15" s="8"/>
      <c r="J15" s="8"/>
      <c r="K15" s="8"/>
      <c r="L15" s="8"/>
      <c r="M15" s="8"/>
      <c r="N15" s="8"/>
      <c r="O15" s="8"/>
      <c r="P15" s="8"/>
    </row>
    <row r="16" spans="1:16" x14ac:dyDescent="0.3">
      <c r="A16">
        <v>15</v>
      </c>
      <c r="B16" s="33" t="s">
        <v>1169</v>
      </c>
      <c r="C16" s="8" t="s">
        <v>1235</v>
      </c>
      <c r="D16" s="36" t="s">
        <v>1554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0.6</v>
      </c>
      <c r="K16" s="8"/>
      <c r="L16" s="8"/>
      <c r="M16" s="8"/>
      <c r="N16" s="8"/>
      <c r="O16" s="8"/>
      <c r="P16" s="8"/>
    </row>
    <row r="17" spans="1:16" x14ac:dyDescent="0.3">
      <c r="A17">
        <v>16</v>
      </c>
      <c r="B17" s="33" t="s">
        <v>1170</v>
      </c>
      <c r="C17" s="8" t="s">
        <v>1236</v>
      </c>
      <c r="D17" s="36" t="s">
        <v>1558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1.6</v>
      </c>
      <c r="K17" s="8"/>
      <c r="L17" s="8"/>
      <c r="M17" s="8"/>
      <c r="N17" s="8"/>
      <c r="O17" s="8"/>
      <c r="P17" s="8"/>
    </row>
    <row r="18" spans="1:16" x14ac:dyDescent="0.3">
      <c r="A18">
        <v>17</v>
      </c>
      <c r="B18" s="33" t="s">
        <v>1171</v>
      </c>
      <c r="C18" s="8" t="s">
        <v>1237</v>
      </c>
      <c r="D18" s="36" t="s">
        <v>1555</v>
      </c>
      <c r="E18" s="8"/>
      <c r="F18" s="8"/>
      <c r="G18" s="8"/>
      <c r="H18" s="8"/>
      <c r="J18" s="8"/>
      <c r="K18" s="8"/>
      <c r="L18" s="8"/>
      <c r="M18" s="8"/>
      <c r="N18" s="8"/>
      <c r="O18" s="8"/>
      <c r="P18" s="8"/>
    </row>
    <row r="19" spans="1:16" x14ac:dyDescent="0.3">
      <c r="A19">
        <v>18</v>
      </c>
      <c r="B19" s="33" t="s">
        <v>1172</v>
      </c>
      <c r="C19" s="8" t="s">
        <v>1238</v>
      </c>
      <c r="D19" s="36" t="s">
        <v>1559</v>
      </c>
      <c r="E19" s="8"/>
      <c r="F19" s="8"/>
      <c r="G19" s="8"/>
      <c r="H19" s="8"/>
      <c r="J19" s="8"/>
      <c r="K19" s="8"/>
      <c r="L19" s="8"/>
      <c r="M19" s="8"/>
      <c r="N19" s="8"/>
      <c r="O19" s="8"/>
      <c r="P19" s="8"/>
    </row>
    <row r="20" spans="1:16" x14ac:dyDescent="0.3">
      <c r="A20">
        <v>19</v>
      </c>
      <c r="B20" s="33" t="s">
        <v>1173</v>
      </c>
      <c r="C20" s="8" t="s">
        <v>1239</v>
      </c>
      <c r="D20" s="36" t="s">
        <v>1560</v>
      </c>
      <c r="E20" s="8"/>
      <c r="F20" s="8"/>
      <c r="G20" s="8"/>
      <c r="H20" s="8"/>
      <c r="J20" s="8"/>
      <c r="K20" s="8"/>
      <c r="L20" s="8"/>
      <c r="M20" s="8"/>
      <c r="N20" s="8"/>
      <c r="O20" s="8"/>
      <c r="P20" s="8"/>
    </row>
    <row r="21" spans="1:16" x14ac:dyDescent="0.3">
      <c r="A21">
        <v>20</v>
      </c>
      <c r="B21" s="33" t="s">
        <v>1174</v>
      </c>
      <c r="C21" s="8" t="s">
        <v>1240</v>
      </c>
      <c r="D21" s="36" t="s">
        <v>1562</v>
      </c>
      <c r="E21" s="8"/>
      <c r="F21" s="8"/>
      <c r="G21" s="8"/>
      <c r="H21" s="8"/>
      <c r="J21" s="8"/>
      <c r="K21" s="8"/>
      <c r="L21" s="8"/>
      <c r="M21" s="8"/>
      <c r="N21" s="8"/>
      <c r="O21" s="8"/>
      <c r="P21" s="8"/>
    </row>
    <row r="22" spans="1:16" x14ac:dyDescent="0.3">
      <c r="A22">
        <v>21</v>
      </c>
      <c r="B22" s="33" t="s">
        <v>1175</v>
      </c>
      <c r="C22" s="8" t="s">
        <v>1109</v>
      </c>
      <c r="D22" s="36" t="s">
        <v>1561</v>
      </c>
      <c r="E22" s="8"/>
      <c r="F22" s="8"/>
      <c r="G22" s="8"/>
      <c r="H22" s="8"/>
      <c r="J22" s="8"/>
      <c r="K22" s="8"/>
      <c r="L22" s="8"/>
      <c r="M22" s="8"/>
      <c r="N22" s="8"/>
      <c r="O22" s="8"/>
      <c r="P22" s="8"/>
    </row>
    <row r="23" spans="1:16" x14ac:dyDescent="0.3">
      <c r="A23">
        <v>22</v>
      </c>
      <c r="B23" s="33" t="s">
        <v>1176</v>
      </c>
      <c r="C23" s="8" t="s">
        <v>1110</v>
      </c>
      <c r="D23" s="36" t="s">
        <v>1554</v>
      </c>
      <c r="E23" s="8"/>
      <c r="F23" s="8"/>
      <c r="G23" s="8"/>
      <c r="H23" s="8"/>
      <c r="J23" s="8"/>
      <c r="K23" s="8"/>
      <c r="L23" s="8"/>
      <c r="M23" s="8"/>
      <c r="N23" s="8"/>
      <c r="O23" s="8"/>
      <c r="P23" s="8"/>
    </row>
    <row r="24" spans="1:16" x14ac:dyDescent="0.3">
      <c r="A24">
        <v>23</v>
      </c>
      <c r="B24" s="33" t="s">
        <v>1177</v>
      </c>
      <c r="C24" s="8" t="s">
        <v>1241</v>
      </c>
      <c r="D24" s="36" t="s">
        <v>1563</v>
      </c>
      <c r="E24" s="8"/>
      <c r="F24" s="8"/>
      <c r="G24" s="8"/>
      <c r="H24" s="8"/>
      <c r="J24" s="8"/>
      <c r="K24" s="8"/>
      <c r="L24" s="8"/>
      <c r="M24" s="8"/>
      <c r="N24" s="8"/>
      <c r="O24" s="8"/>
      <c r="P24" s="8"/>
    </row>
    <row r="25" spans="1:16" x14ac:dyDescent="0.3">
      <c r="A25">
        <v>24</v>
      </c>
      <c r="B25" s="33" t="s">
        <v>1178</v>
      </c>
      <c r="C25" s="8" t="s">
        <v>1111</v>
      </c>
      <c r="D25" s="36" t="s">
        <v>1564</v>
      </c>
      <c r="E25" s="8"/>
      <c r="F25" s="8"/>
      <c r="G25" s="8"/>
      <c r="H25" s="8"/>
      <c r="J25" s="8"/>
      <c r="K25" s="8"/>
      <c r="L25" s="8"/>
      <c r="M25" s="8"/>
      <c r="N25" s="8"/>
      <c r="O25" s="8"/>
      <c r="P25" s="8"/>
    </row>
    <row r="26" spans="1:16" x14ac:dyDescent="0.3">
      <c r="A26">
        <v>25</v>
      </c>
      <c r="B26" s="33" t="s">
        <v>1179</v>
      </c>
      <c r="C26" s="8" t="s">
        <v>1242</v>
      </c>
      <c r="D26" s="36" t="s">
        <v>1566</v>
      </c>
      <c r="E26" s="8"/>
      <c r="F26" s="8"/>
      <c r="G26" s="8"/>
      <c r="H26" s="8"/>
      <c r="J26" s="8"/>
      <c r="K26" s="8"/>
      <c r="L26" s="8"/>
      <c r="M26" s="8"/>
      <c r="N26" s="8"/>
      <c r="O26" s="8"/>
      <c r="P26" s="8"/>
    </row>
    <row r="27" spans="1:16" x14ac:dyDescent="0.3">
      <c r="A27">
        <v>26</v>
      </c>
      <c r="B27" s="33" t="s">
        <v>1180</v>
      </c>
      <c r="C27" s="8" t="s">
        <v>1305</v>
      </c>
      <c r="D27" s="36" t="s">
        <v>1567</v>
      </c>
      <c r="E27" s="8">
        <v>0</v>
      </c>
      <c r="F27" s="8">
        <v>0</v>
      </c>
      <c r="G27" s="8">
        <v>0</v>
      </c>
      <c r="H27" s="8">
        <v>0</v>
      </c>
      <c r="I27" s="8">
        <v>55</v>
      </c>
      <c r="J27" s="8" t="s">
        <v>1568</v>
      </c>
      <c r="K27" s="8"/>
      <c r="L27" s="8"/>
      <c r="M27" s="8"/>
      <c r="N27" s="8"/>
      <c r="O27" s="8"/>
      <c r="P27" s="8"/>
    </row>
    <row r="28" spans="1:16" x14ac:dyDescent="0.3">
      <c r="A28">
        <v>27</v>
      </c>
      <c r="B28" s="33" t="s">
        <v>1181</v>
      </c>
      <c r="C28" s="8" t="s">
        <v>1243</v>
      </c>
      <c r="D28" s="36" t="s">
        <v>1565</v>
      </c>
      <c r="E28" s="8"/>
      <c r="F28" s="8"/>
      <c r="G28" s="8"/>
      <c r="H28" s="8"/>
      <c r="J28" s="8"/>
      <c r="K28" s="8"/>
      <c r="L28" s="8"/>
      <c r="M28" s="8"/>
      <c r="N28" s="8"/>
      <c r="O28" s="8"/>
      <c r="P28" s="8"/>
    </row>
    <row r="29" spans="1:16" x14ac:dyDescent="0.3">
      <c r="A29">
        <v>28</v>
      </c>
      <c r="B29" s="33" t="s">
        <v>1182</v>
      </c>
      <c r="C29" s="8" t="s">
        <v>1244</v>
      </c>
      <c r="D29" s="36" t="s">
        <v>1569</v>
      </c>
      <c r="E29" s="8"/>
      <c r="F29" s="8"/>
      <c r="G29" s="8"/>
      <c r="H29" s="8"/>
      <c r="J29" s="8"/>
      <c r="K29" s="8"/>
      <c r="L29" s="8"/>
      <c r="M29" s="8"/>
      <c r="N29" s="8"/>
      <c r="O29" s="8"/>
      <c r="P29" s="8"/>
    </row>
    <row r="30" spans="1:16" x14ac:dyDescent="0.3">
      <c r="A30">
        <v>29</v>
      </c>
      <c r="B30" s="33" t="s">
        <v>1183</v>
      </c>
      <c r="C30" s="8" t="s">
        <v>1247</v>
      </c>
      <c r="D30" s="36" t="s">
        <v>1569</v>
      </c>
      <c r="E30" s="8"/>
      <c r="F30" s="8"/>
      <c r="G30" s="8"/>
      <c r="H30" s="8"/>
      <c r="J30" s="8"/>
      <c r="K30" s="8"/>
      <c r="L30" s="8"/>
      <c r="M30" s="8"/>
      <c r="N30" s="8"/>
      <c r="O30" s="8"/>
      <c r="P30" s="8"/>
    </row>
    <row r="31" spans="1:16" x14ac:dyDescent="0.3">
      <c r="A31">
        <v>30</v>
      </c>
      <c r="B31" s="33" t="s">
        <v>1184</v>
      </c>
      <c r="C31" s="8" t="s">
        <v>1248</v>
      </c>
      <c r="D31" s="36" t="s">
        <v>1570</v>
      </c>
      <c r="E31" s="8"/>
      <c r="F31" s="8"/>
      <c r="G31" s="8"/>
      <c r="H31" s="8"/>
      <c r="J31" s="8"/>
      <c r="K31" s="8"/>
      <c r="L31" s="8"/>
      <c r="M31" s="8"/>
      <c r="N31" s="8"/>
      <c r="O31" s="8"/>
      <c r="P31" s="8"/>
    </row>
    <row r="32" spans="1:16" x14ac:dyDescent="0.3">
      <c r="A32">
        <v>31</v>
      </c>
      <c r="B32" s="33" t="s">
        <v>1185</v>
      </c>
      <c r="C32" s="8" t="s">
        <v>1249</v>
      </c>
      <c r="D32" s="36" t="s">
        <v>1571</v>
      </c>
      <c r="E32" s="8"/>
      <c r="F32" s="8"/>
      <c r="G32" s="8"/>
      <c r="H32" s="8"/>
      <c r="J32" s="8"/>
      <c r="K32" s="8"/>
      <c r="L32" s="8"/>
      <c r="M32" s="8"/>
      <c r="N32" s="8"/>
      <c r="O32" s="8"/>
      <c r="P32" s="8"/>
    </row>
    <row r="33" spans="1:16" x14ac:dyDescent="0.3">
      <c r="A33">
        <v>32</v>
      </c>
      <c r="B33" s="33" t="s">
        <v>1186</v>
      </c>
      <c r="C33" s="8" t="s">
        <v>1112</v>
      </c>
      <c r="D33" s="36" t="s">
        <v>1571</v>
      </c>
      <c r="E33" s="8"/>
      <c r="F33" s="8"/>
      <c r="G33" s="8"/>
      <c r="H33" s="8"/>
      <c r="J33" s="8"/>
      <c r="K33" s="8"/>
      <c r="L33" s="8"/>
      <c r="M33" s="8"/>
      <c r="N33" s="8"/>
      <c r="O33" s="8"/>
      <c r="P33" s="8"/>
    </row>
    <row r="34" spans="1:16" x14ac:dyDescent="0.3">
      <c r="A34">
        <v>33</v>
      </c>
      <c r="B34" s="33" t="s">
        <v>1187</v>
      </c>
      <c r="C34" s="8" t="s">
        <v>1113</v>
      </c>
      <c r="D34" s="36" t="s">
        <v>1573</v>
      </c>
      <c r="E34" s="8">
        <v>10</v>
      </c>
      <c r="F34" s="8">
        <v>2</v>
      </c>
      <c r="G34" s="8">
        <v>0</v>
      </c>
      <c r="H34" s="8">
        <v>0</v>
      </c>
      <c r="I34" s="8">
        <v>65</v>
      </c>
      <c r="J34" s="8" t="s">
        <v>1572</v>
      </c>
      <c r="K34" s="8"/>
      <c r="L34" s="8"/>
      <c r="M34" s="29"/>
      <c r="N34" s="29"/>
      <c r="O34" s="29"/>
      <c r="P34" s="29"/>
    </row>
    <row r="35" spans="1:16" x14ac:dyDescent="0.3">
      <c r="A35">
        <v>34</v>
      </c>
      <c r="B35" s="33" t="s">
        <v>1188</v>
      </c>
      <c r="C35" s="8" t="s">
        <v>1250</v>
      </c>
      <c r="D35" s="37" t="s">
        <v>1575</v>
      </c>
      <c r="E35" s="8">
        <v>105</v>
      </c>
      <c r="F35" s="8">
        <v>20.8</v>
      </c>
      <c r="G35" s="8">
        <v>1.8</v>
      </c>
      <c r="H35" s="8">
        <v>1.5</v>
      </c>
      <c r="I35" s="8">
        <v>53</v>
      </c>
      <c r="J35" s="8" t="s">
        <v>1576</v>
      </c>
      <c r="K35" s="8"/>
      <c r="L35" s="8"/>
      <c r="M35" s="29"/>
      <c r="N35" s="29"/>
      <c r="O35" s="29"/>
      <c r="P35" s="29"/>
    </row>
    <row r="36" spans="1:16" x14ac:dyDescent="0.3">
      <c r="A36">
        <v>35</v>
      </c>
      <c r="B36" s="33" t="s">
        <v>1189</v>
      </c>
      <c r="C36" s="8" t="s">
        <v>1266</v>
      </c>
      <c r="D36" s="36" t="s">
        <v>1577</v>
      </c>
      <c r="E36" s="8"/>
      <c r="F36" s="8"/>
      <c r="G36" s="8"/>
      <c r="H36" s="8"/>
      <c r="J36" s="8"/>
      <c r="K36" s="8"/>
      <c r="L36" s="8"/>
      <c r="M36" s="29"/>
      <c r="N36" s="29"/>
      <c r="O36" s="29"/>
      <c r="P36" s="29"/>
    </row>
    <row r="37" spans="1:16" x14ac:dyDescent="0.3">
      <c r="A37">
        <v>36</v>
      </c>
      <c r="B37" s="33" t="s">
        <v>1190</v>
      </c>
      <c r="C37" s="8" t="s">
        <v>1251</v>
      </c>
      <c r="D37" s="36" t="s">
        <v>1557</v>
      </c>
      <c r="E37" s="31">
        <v>50</v>
      </c>
      <c r="F37" s="31">
        <v>13</v>
      </c>
      <c r="G37" s="31">
        <v>0</v>
      </c>
      <c r="H37" s="31">
        <v>0</v>
      </c>
      <c r="I37" s="31">
        <v>5</v>
      </c>
      <c r="J37" s="31" t="s">
        <v>1578</v>
      </c>
      <c r="K37" s="31"/>
      <c r="L37" s="8"/>
      <c r="M37" s="25"/>
      <c r="N37" s="25"/>
      <c r="O37" s="25"/>
      <c r="P37" s="25"/>
    </row>
    <row r="38" spans="1:16" x14ac:dyDescent="0.3">
      <c r="A38">
        <v>37</v>
      </c>
      <c r="B38" s="33" t="s">
        <v>1191</v>
      </c>
      <c r="C38" s="8" t="s">
        <v>1252</v>
      </c>
      <c r="D38" s="36" t="s">
        <v>1578</v>
      </c>
      <c r="E38" s="31">
        <v>45</v>
      </c>
      <c r="F38" s="31">
        <v>11</v>
      </c>
      <c r="G38" s="31">
        <v>0</v>
      </c>
      <c r="H38" s="31">
        <v>0</v>
      </c>
      <c r="I38" s="31">
        <v>10</v>
      </c>
      <c r="J38" s="31" t="s">
        <v>1557</v>
      </c>
      <c r="K38" s="31"/>
      <c r="L38" s="8"/>
      <c r="M38" s="25"/>
      <c r="N38" s="25"/>
      <c r="O38" s="25"/>
      <c r="P38" s="25"/>
    </row>
    <row r="39" spans="1:16" x14ac:dyDescent="0.3">
      <c r="A39">
        <v>38</v>
      </c>
      <c r="B39" s="33" t="s">
        <v>1192</v>
      </c>
      <c r="C39" s="8" t="s">
        <v>1253</v>
      </c>
      <c r="D39" s="36" t="s">
        <v>1557</v>
      </c>
      <c r="E39" s="31">
        <v>45</v>
      </c>
      <c r="F39" s="31">
        <v>11</v>
      </c>
      <c r="G39" s="31">
        <v>0</v>
      </c>
      <c r="H39" s="31">
        <v>0</v>
      </c>
      <c r="I39" s="31">
        <v>10</v>
      </c>
      <c r="J39" s="31" t="s">
        <v>1557</v>
      </c>
      <c r="K39" s="31"/>
      <c r="L39" s="8"/>
      <c r="M39" s="25"/>
      <c r="N39" s="25"/>
      <c r="O39" s="25"/>
      <c r="P39" s="25"/>
    </row>
    <row r="40" spans="1:16" x14ac:dyDescent="0.3">
      <c r="A40">
        <v>39</v>
      </c>
      <c r="B40" s="33" t="s">
        <v>1193</v>
      </c>
      <c r="C40" s="8" t="s">
        <v>1254</v>
      </c>
      <c r="D40" s="36" t="s">
        <v>1580</v>
      </c>
      <c r="E40" s="31">
        <v>59</v>
      </c>
      <c r="F40" s="31">
        <v>3.7</v>
      </c>
      <c r="G40" s="31">
        <v>2.7</v>
      </c>
      <c r="H40" s="31">
        <v>5</v>
      </c>
      <c r="I40" s="31">
        <v>190</v>
      </c>
      <c r="J40" s="31" t="s">
        <v>1580</v>
      </c>
      <c r="K40" s="31"/>
      <c r="L40" s="8"/>
      <c r="M40" s="25"/>
      <c r="N40" s="25"/>
      <c r="O40" s="25"/>
      <c r="P40" s="25"/>
    </row>
    <row r="41" spans="1:16" x14ac:dyDescent="0.3">
      <c r="A41">
        <v>40</v>
      </c>
      <c r="B41" s="33" t="s">
        <v>1194</v>
      </c>
      <c r="C41" s="8" t="s">
        <v>1255</v>
      </c>
      <c r="D41" s="36" t="s">
        <v>1580</v>
      </c>
      <c r="E41" s="31">
        <v>59</v>
      </c>
      <c r="F41" s="31">
        <v>3.5</v>
      </c>
      <c r="G41" s="31">
        <v>2.8</v>
      </c>
      <c r="H41" s="31">
        <v>5</v>
      </c>
      <c r="I41" s="31">
        <v>190</v>
      </c>
      <c r="J41" s="31" t="s">
        <v>1579</v>
      </c>
      <c r="K41" s="31"/>
      <c r="L41" s="8"/>
      <c r="M41" s="25"/>
      <c r="N41" s="25"/>
      <c r="O41" s="25"/>
      <c r="P41" s="25"/>
    </row>
    <row r="42" spans="1:16" x14ac:dyDescent="0.3">
      <c r="A42">
        <v>41</v>
      </c>
      <c r="B42" s="33" t="s">
        <v>1195</v>
      </c>
      <c r="C42" s="8" t="s">
        <v>1256</v>
      </c>
      <c r="D42" s="36" t="s">
        <v>1579</v>
      </c>
      <c r="E42" s="31">
        <v>120</v>
      </c>
      <c r="F42" s="31">
        <v>14</v>
      </c>
      <c r="G42" s="31">
        <v>5</v>
      </c>
      <c r="H42" s="31">
        <v>5</v>
      </c>
      <c r="I42" s="31">
        <v>150</v>
      </c>
      <c r="J42" s="31" t="s">
        <v>1579</v>
      </c>
      <c r="K42" s="31"/>
      <c r="L42" s="8"/>
      <c r="M42" s="25"/>
      <c r="N42" s="25"/>
      <c r="O42" s="25"/>
      <c r="P42" s="25"/>
    </row>
    <row r="43" spans="1:16" x14ac:dyDescent="0.3">
      <c r="A43">
        <v>42</v>
      </c>
      <c r="B43" s="33" t="s">
        <v>1196</v>
      </c>
      <c r="C43" s="8" t="s">
        <v>1257</v>
      </c>
      <c r="D43" s="36" t="s">
        <v>1579</v>
      </c>
      <c r="E43" s="31">
        <v>135</v>
      </c>
      <c r="F43" s="31">
        <v>15</v>
      </c>
      <c r="G43" s="31">
        <v>6.3</v>
      </c>
      <c r="H43" s="31">
        <v>5</v>
      </c>
      <c r="I43" s="31">
        <v>160</v>
      </c>
      <c r="J43" s="31" t="s">
        <v>1579</v>
      </c>
      <c r="K43" s="31"/>
      <c r="L43" s="8"/>
      <c r="M43" s="25"/>
      <c r="N43" s="25"/>
      <c r="O43" s="25"/>
      <c r="P43" s="25"/>
    </row>
    <row r="44" spans="1:16" x14ac:dyDescent="0.3">
      <c r="A44">
        <v>43</v>
      </c>
      <c r="B44" s="33" t="s">
        <v>1197</v>
      </c>
      <c r="C44" s="8" t="s">
        <v>1258</v>
      </c>
      <c r="D44" s="36" t="s">
        <v>1579</v>
      </c>
      <c r="E44" s="31">
        <v>130</v>
      </c>
      <c r="F44" s="31">
        <v>12</v>
      </c>
      <c r="G44" s="31">
        <v>6.5</v>
      </c>
      <c r="H44" s="31">
        <v>5.5</v>
      </c>
      <c r="I44" s="31">
        <v>160</v>
      </c>
      <c r="J44" s="31" t="s">
        <v>1579</v>
      </c>
      <c r="K44" s="31"/>
      <c r="L44" s="8"/>
      <c r="M44" s="25"/>
      <c r="N44" s="25"/>
      <c r="O44" s="25"/>
      <c r="P44" s="25"/>
    </row>
    <row r="45" spans="1:16" x14ac:dyDescent="0.3">
      <c r="A45">
        <v>44</v>
      </c>
      <c r="B45" s="33" t="s">
        <v>1198</v>
      </c>
      <c r="C45" s="8" t="s">
        <v>1259</v>
      </c>
      <c r="D45" s="36" t="s">
        <v>1580</v>
      </c>
      <c r="E45" s="31">
        <v>120</v>
      </c>
      <c r="F45" s="31">
        <v>10</v>
      </c>
      <c r="G45" s="31">
        <v>6.5</v>
      </c>
      <c r="H45" s="31">
        <v>5.5</v>
      </c>
      <c r="I45" s="31">
        <v>160</v>
      </c>
      <c r="J45" s="31" t="s">
        <v>1580</v>
      </c>
      <c r="K45" s="31"/>
      <c r="L45" s="8"/>
      <c r="M45" s="25"/>
      <c r="N45" s="25"/>
      <c r="O45" s="25"/>
      <c r="P45" s="25"/>
    </row>
    <row r="46" spans="1:16" x14ac:dyDescent="0.3">
      <c r="A46">
        <v>45</v>
      </c>
      <c r="B46" s="33" t="s">
        <v>1199</v>
      </c>
      <c r="C46" s="8" t="s">
        <v>1260</v>
      </c>
      <c r="D46" s="36" t="s">
        <v>1579</v>
      </c>
      <c r="E46" s="31">
        <v>130</v>
      </c>
      <c r="F46" s="31">
        <v>11</v>
      </c>
      <c r="G46" s="31">
        <v>7</v>
      </c>
      <c r="H46" s="31">
        <v>6</v>
      </c>
      <c r="I46" s="31">
        <v>190</v>
      </c>
      <c r="J46" s="31" t="s">
        <v>1580</v>
      </c>
      <c r="K46" s="31"/>
      <c r="L46" s="8"/>
      <c r="M46" s="25"/>
      <c r="N46" s="25"/>
      <c r="O46" s="25"/>
      <c r="P46" s="25"/>
    </row>
    <row r="47" spans="1:16" x14ac:dyDescent="0.3">
      <c r="A47">
        <v>46</v>
      </c>
      <c r="B47" s="33" t="s">
        <v>1200</v>
      </c>
      <c r="C47" s="8" t="s">
        <v>1261</v>
      </c>
      <c r="D47" s="36" t="s">
        <v>1582</v>
      </c>
      <c r="E47" s="31">
        <v>140</v>
      </c>
      <c r="F47" s="31">
        <v>19</v>
      </c>
      <c r="G47" s="31">
        <v>5</v>
      </c>
      <c r="H47" s="31">
        <v>9</v>
      </c>
      <c r="I47" s="31">
        <v>132</v>
      </c>
      <c r="J47" s="31" t="s">
        <v>1582</v>
      </c>
      <c r="K47" s="31"/>
      <c r="L47" s="8"/>
      <c r="M47" s="25"/>
      <c r="N47" s="25"/>
      <c r="O47" s="25"/>
      <c r="P47" s="25"/>
    </row>
    <row r="48" spans="1:16" x14ac:dyDescent="0.3">
      <c r="A48">
        <v>47</v>
      </c>
      <c r="B48" s="33" t="s">
        <v>1201</v>
      </c>
      <c r="C48" s="8" t="s">
        <v>1262</v>
      </c>
      <c r="D48" s="36" t="s">
        <v>1581</v>
      </c>
      <c r="E48" s="31">
        <v>125</v>
      </c>
      <c r="F48" s="31">
        <v>11</v>
      </c>
      <c r="G48" s="31">
        <v>5</v>
      </c>
      <c r="H48" s="31">
        <v>9</v>
      </c>
      <c r="I48" s="31">
        <v>362</v>
      </c>
      <c r="J48" s="31" t="s">
        <v>1582</v>
      </c>
      <c r="K48" s="31"/>
      <c r="L48" s="8"/>
      <c r="M48" s="25"/>
      <c r="N48" s="25"/>
      <c r="O48" s="25"/>
      <c r="P48" s="25"/>
    </row>
    <row r="49" spans="1:16" x14ac:dyDescent="0.3">
      <c r="A49">
        <v>48</v>
      </c>
      <c r="B49" s="33" t="s">
        <v>1202</v>
      </c>
      <c r="C49" s="8" t="s">
        <v>1299</v>
      </c>
      <c r="D49" s="36" t="s">
        <v>1579</v>
      </c>
      <c r="E49" s="31">
        <v>140</v>
      </c>
      <c r="F49" s="31">
        <v>17</v>
      </c>
      <c r="G49" s="31">
        <v>5</v>
      </c>
      <c r="H49" s="31">
        <v>6</v>
      </c>
      <c r="I49" s="31">
        <v>160</v>
      </c>
      <c r="J49" s="31" t="s">
        <v>1580</v>
      </c>
      <c r="K49" s="31"/>
      <c r="L49" s="8"/>
      <c r="M49" s="25"/>
      <c r="N49" s="25"/>
      <c r="O49" s="25"/>
      <c r="P49" s="25"/>
    </row>
    <row r="50" spans="1:16" x14ac:dyDescent="0.3">
      <c r="A50">
        <v>49</v>
      </c>
      <c r="B50" s="33" t="s">
        <v>1203</v>
      </c>
      <c r="C50" s="8" t="s">
        <v>1263</v>
      </c>
      <c r="D50" s="36" t="s">
        <v>1579</v>
      </c>
      <c r="E50" s="31">
        <v>125</v>
      </c>
      <c r="F50" s="31">
        <v>17</v>
      </c>
      <c r="G50" s="31">
        <v>4.5</v>
      </c>
      <c r="H50" s="31">
        <v>6.6</v>
      </c>
      <c r="I50" s="31">
        <v>120</v>
      </c>
      <c r="J50" s="31" t="s">
        <v>1579</v>
      </c>
      <c r="K50" s="31"/>
      <c r="L50" s="8"/>
      <c r="M50" s="25"/>
      <c r="N50" s="25"/>
      <c r="O50" s="25"/>
      <c r="P50" s="25"/>
    </row>
    <row r="51" spans="1:16" x14ac:dyDescent="0.3">
      <c r="A51">
        <v>50</v>
      </c>
      <c r="B51" s="33" t="s">
        <v>1204</v>
      </c>
      <c r="C51" s="8" t="s">
        <v>1264</v>
      </c>
      <c r="D51" s="36" t="s">
        <v>1579</v>
      </c>
      <c r="E51" s="31">
        <v>150</v>
      </c>
      <c r="F51" s="31">
        <v>22</v>
      </c>
      <c r="G51" s="31">
        <v>4.8</v>
      </c>
      <c r="H51" s="31">
        <v>4.5999999999999996</v>
      </c>
      <c r="I51" s="31">
        <v>93</v>
      </c>
      <c r="J51" s="31" t="s">
        <v>1579</v>
      </c>
      <c r="K51" s="31"/>
      <c r="L51" s="8"/>
      <c r="M51" s="25"/>
      <c r="N51" s="25"/>
      <c r="O51" s="25"/>
      <c r="P51" s="25"/>
    </row>
    <row r="52" spans="1:16" x14ac:dyDescent="0.3">
      <c r="A52">
        <v>51</v>
      </c>
      <c r="B52" s="33" t="s">
        <v>1205</v>
      </c>
      <c r="C52" s="8" t="s">
        <v>1265</v>
      </c>
      <c r="D52" s="36" t="s">
        <v>1580</v>
      </c>
      <c r="E52" s="31">
        <v>115</v>
      </c>
      <c r="F52" s="31">
        <v>16</v>
      </c>
      <c r="G52" s="31">
        <v>3.5</v>
      </c>
      <c r="H52" s="31">
        <v>5</v>
      </c>
      <c r="I52" s="31">
        <v>130</v>
      </c>
      <c r="J52" s="31" t="s">
        <v>1580</v>
      </c>
      <c r="K52" s="31"/>
      <c r="L52" s="8"/>
      <c r="M52" s="25"/>
      <c r="N52" s="25"/>
      <c r="O52" s="25"/>
      <c r="P52" s="25"/>
    </row>
    <row r="53" spans="1:16" x14ac:dyDescent="0.3">
      <c r="A53">
        <v>52</v>
      </c>
      <c r="B53" s="33" t="s">
        <v>1206</v>
      </c>
      <c r="C53" s="8" t="s">
        <v>1114</v>
      </c>
      <c r="D53" s="36" t="s">
        <v>1579</v>
      </c>
      <c r="E53" s="31">
        <v>120</v>
      </c>
      <c r="F53" s="31">
        <v>11</v>
      </c>
      <c r="G53" s="31">
        <v>6</v>
      </c>
      <c r="H53" s="31">
        <v>6</v>
      </c>
      <c r="I53" s="31">
        <v>100</v>
      </c>
      <c r="J53" s="31" t="s">
        <v>1580</v>
      </c>
      <c r="K53" s="31"/>
      <c r="L53" s="8"/>
      <c r="M53" s="25"/>
      <c r="N53" s="25"/>
      <c r="O53" s="25"/>
      <c r="P53" s="25"/>
    </row>
    <row r="54" spans="1:16" x14ac:dyDescent="0.3">
      <c r="A54">
        <v>53</v>
      </c>
      <c r="B54" s="33" t="s">
        <v>1207</v>
      </c>
      <c r="C54" s="8" t="s">
        <v>1115</v>
      </c>
      <c r="D54" s="36" t="s">
        <v>1580</v>
      </c>
      <c r="E54" s="31">
        <v>125</v>
      </c>
      <c r="F54" s="31">
        <v>12</v>
      </c>
      <c r="G54" s="31">
        <v>6</v>
      </c>
      <c r="H54" s="31">
        <v>6</v>
      </c>
      <c r="I54" s="31">
        <v>160</v>
      </c>
      <c r="J54" s="31" t="s">
        <v>1580</v>
      </c>
      <c r="K54" s="31"/>
      <c r="L54" s="8"/>
      <c r="M54" s="25"/>
      <c r="N54" s="25"/>
      <c r="O54" s="25"/>
      <c r="P54" s="25"/>
    </row>
    <row r="55" spans="1:16" x14ac:dyDescent="0.3">
      <c r="A55">
        <v>54</v>
      </c>
      <c r="B55" s="33" t="s">
        <v>1208</v>
      </c>
      <c r="C55" s="8" t="s">
        <v>1116</v>
      </c>
      <c r="D55" s="36" t="s">
        <v>1579</v>
      </c>
      <c r="E55" s="31">
        <v>130</v>
      </c>
      <c r="F55" s="31">
        <v>15</v>
      </c>
      <c r="G55" s="31">
        <v>5</v>
      </c>
      <c r="H55" s="31">
        <v>6</v>
      </c>
      <c r="I55" s="31">
        <v>150</v>
      </c>
      <c r="J55" s="31" t="s">
        <v>1580</v>
      </c>
      <c r="K55" s="31"/>
      <c r="L55" s="8"/>
      <c r="M55" s="25"/>
      <c r="N55" s="25"/>
      <c r="O55" s="25"/>
      <c r="P55" s="25"/>
    </row>
    <row r="56" spans="1:16" x14ac:dyDescent="0.3">
      <c r="A56">
        <v>55</v>
      </c>
      <c r="B56" s="33" t="s">
        <v>1209</v>
      </c>
      <c r="C56" s="8" t="s">
        <v>1117</v>
      </c>
      <c r="D56" s="36" t="s">
        <v>1580</v>
      </c>
      <c r="E56" s="31">
        <v>110</v>
      </c>
      <c r="F56" s="31">
        <v>15</v>
      </c>
      <c r="G56" s="31">
        <v>3.5</v>
      </c>
      <c r="H56" s="31">
        <v>4.8</v>
      </c>
      <c r="I56" s="31">
        <v>120</v>
      </c>
      <c r="J56" s="31" t="s">
        <v>1579</v>
      </c>
      <c r="K56" s="31"/>
      <c r="L56" s="8"/>
      <c r="M56" s="25"/>
      <c r="N56" s="25"/>
      <c r="O56" s="25"/>
      <c r="P56" s="25"/>
    </row>
    <row r="57" spans="1:16" x14ac:dyDescent="0.3">
      <c r="A57">
        <v>56</v>
      </c>
      <c r="B57" s="33" t="s">
        <v>1210</v>
      </c>
      <c r="C57" s="8" t="s">
        <v>1118</v>
      </c>
      <c r="D57" s="36" t="s">
        <v>1579</v>
      </c>
      <c r="E57" s="31">
        <v>130</v>
      </c>
      <c r="F57" s="31">
        <v>12</v>
      </c>
      <c r="G57" s="31">
        <v>6.5</v>
      </c>
      <c r="H57" s="31">
        <v>6</v>
      </c>
      <c r="I57" s="31">
        <v>120</v>
      </c>
      <c r="J57" s="31" t="s">
        <v>1579</v>
      </c>
      <c r="K57" s="31"/>
      <c r="L57" s="8"/>
      <c r="M57" s="25"/>
      <c r="N57" s="25"/>
      <c r="O57" s="25"/>
      <c r="P57" s="25"/>
    </row>
    <row r="58" spans="1:16" x14ac:dyDescent="0.3">
      <c r="A58">
        <v>57</v>
      </c>
      <c r="B58" s="33" t="s">
        <v>1211</v>
      </c>
      <c r="C58" s="8" t="s">
        <v>1119</v>
      </c>
      <c r="D58" s="36" t="s">
        <v>1583</v>
      </c>
      <c r="E58" s="31">
        <v>63</v>
      </c>
      <c r="F58" s="31">
        <v>6</v>
      </c>
      <c r="G58" s="31">
        <v>3.1</v>
      </c>
      <c r="H58" s="31">
        <v>3</v>
      </c>
      <c r="I58" s="31">
        <v>84</v>
      </c>
      <c r="J58" s="31" t="s">
        <v>1557</v>
      </c>
      <c r="K58" s="31"/>
      <c r="L58" s="8"/>
      <c r="M58" s="25"/>
      <c r="N58" s="25"/>
      <c r="O58" s="25"/>
      <c r="P58" s="25"/>
    </row>
    <row r="59" spans="1:16" x14ac:dyDescent="0.3">
      <c r="A59">
        <v>58</v>
      </c>
      <c r="B59" s="33" t="s">
        <v>1212</v>
      </c>
      <c r="C59" s="8" t="s">
        <v>1120</v>
      </c>
      <c r="D59" s="36" t="s">
        <v>1579</v>
      </c>
      <c r="E59" s="31">
        <v>110</v>
      </c>
      <c r="F59" s="31">
        <v>8</v>
      </c>
      <c r="G59" s="31">
        <v>6</v>
      </c>
      <c r="H59" s="31">
        <v>6</v>
      </c>
      <c r="I59" s="31">
        <v>160</v>
      </c>
      <c r="J59" s="31" t="s">
        <v>1580</v>
      </c>
      <c r="K59" s="31"/>
      <c r="L59" s="8"/>
      <c r="M59" s="25"/>
      <c r="N59" s="25"/>
      <c r="O59" s="25"/>
      <c r="P59" s="25"/>
    </row>
    <row r="60" spans="1:16" x14ac:dyDescent="0.3">
      <c r="A60">
        <v>59</v>
      </c>
      <c r="B60" s="33" t="s">
        <v>1213</v>
      </c>
      <c r="C60" s="8" t="s">
        <v>1121</v>
      </c>
      <c r="D60" s="36" t="s">
        <v>1579</v>
      </c>
      <c r="E60" s="31">
        <v>115</v>
      </c>
      <c r="F60" s="31">
        <v>8</v>
      </c>
      <c r="G60" s="31">
        <v>6.5</v>
      </c>
      <c r="H60" s="31">
        <v>6</v>
      </c>
      <c r="I60" s="31">
        <v>120</v>
      </c>
      <c r="J60" s="31" t="s">
        <v>1579</v>
      </c>
      <c r="K60" s="31"/>
      <c r="L60" s="8"/>
      <c r="M60" s="25"/>
      <c r="N60" s="25"/>
      <c r="O60" s="25"/>
      <c r="P60" s="25"/>
    </row>
    <row r="61" spans="1:16" x14ac:dyDescent="0.3">
      <c r="A61">
        <v>60</v>
      </c>
      <c r="B61" s="33" t="s">
        <v>1214</v>
      </c>
      <c r="C61" s="8" t="s">
        <v>1122</v>
      </c>
      <c r="D61" s="36" t="s">
        <v>1584</v>
      </c>
      <c r="E61" s="31">
        <v>100</v>
      </c>
      <c r="F61" s="31">
        <v>4</v>
      </c>
      <c r="G61" s="31">
        <v>5.5</v>
      </c>
      <c r="H61" s="31">
        <v>9</v>
      </c>
      <c r="I61" s="31">
        <v>30</v>
      </c>
      <c r="J61" s="31" t="s">
        <v>1579</v>
      </c>
      <c r="K61" s="31"/>
      <c r="L61" s="8"/>
      <c r="M61" s="25"/>
      <c r="N61" s="25"/>
      <c r="O61" s="25"/>
      <c r="P61" s="25"/>
    </row>
    <row r="62" spans="1:16" x14ac:dyDescent="0.3">
      <c r="A62">
        <v>61</v>
      </c>
      <c r="B62" s="33" t="s">
        <v>1215</v>
      </c>
      <c r="C62" s="8" t="s">
        <v>1123</v>
      </c>
      <c r="D62" s="36" t="s">
        <v>1580</v>
      </c>
      <c r="E62" s="31">
        <v>130</v>
      </c>
      <c r="F62" s="31">
        <v>17</v>
      </c>
      <c r="G62" s="31">
        <v>5</v>
      </c>
      <c r="H62" s="31">
        <v>6</v>
      </c>
      <c r="I62" s="31">
        <v>140</v>
      </c>
      <c r="J62" s="31" t="s">
        <v>1580</v>
      </c>
      <c r="K62" s="31"/>
      <c r="L62" s="8"/>
      <c r="M62" s="25"/>
      <c r="N62" s="25"/>
      <c r="O62" s="25"/>
      <c r="P62" s="25"/>
    </row>
    <row r="63" spans="1:16" x14ac:dyDescent="0.3">
      <c r="A63">
        <v>62</v>
      </c>
      <c r="B63" s="33" t="s">
        <v>1216</v>
      </c>
      <c r="C63" s="8" t="s">
        <v>1124</v>
      </c>
      <c r="D63" s="36" t="s">
        <v>1579</v>
      </c>
      <c r="E63" s="31">
        <v>115</v>
      </c>
      <c r="F63" s="31">
        <v>14</v>
      </c>
      <c r="G63" s="31">
        <v>4</v>
      </c>
      <c r="H63" s="31">
        <v>6</v>
      </c>
      <c r="I63" s="31">
        <v>140</v>
      </c>
      <c r="J63" s="31" t="s">
        <v>1579</v>
      </c>
      <c r="K63" s="31"/>
      <c r="L63" s="8"/>
      <c r="M63" s="25"/>
      <c r="N63" s="25"/>
      <c r="O63" s="25"/>
      <c r="P63" s="25"/>
    </row>
    <row r="64" spans="1:16" x14ac:dyDescent="0.3">
      <c r="A64">
        <v>63</v>
      </c>
      <c r="B64" s="33" t="s">
        <v>1217</v>
      </c>
      <c r="C64" s="8" t="s">
        <v>1125</v>
      </c>
      <c r="D64" s="36" t="s">
        <v>1579</v>
      </c>
      <c r="E64" s="31">
        <v>115</v>
      </c>
      <c r="F64" s="31">
        <v>25</v>
      </c>
      <c r="G64" s="31">
        <v>1</v>
      </c>
      <c r="H64" s="31">
        <v>1</v>
      </c>
      <c r="I64" s="31">
        <v>45</v>
      </c>
      <c r="J64" s="31" t="s">
        <v>1580</v>
      </c>
      <c r="K64" s="31"/>
      <c r="L64" s="8"/>
      <c r="M64" s="25"/>
      <c r="N64" s="25"/>
      <c r="O64" s="25"/>
      <c r="P64" s="25"/>
    </row>
    <row r="65" spans="1:16" x14ac:dyDescent="0.3">
      <c r="A65">
        <v>64</v>
      </c>
      <c r="B65" s="33" t="s">
        <v>1218</v>
      </c>
      <c r="C65" s="8" t="s">
        <v>1126</v>
      </c>
      <c r="D65" s="36" t="s">
        <v>1579</v>
      </c>
      <c r="E65" s="31">
        <v>140</v>
      </c>
      <c r="F65" s="31">
        <v>16</v>
      </c>
      <c r="G65" s="31">
        <v>6</v>
      </c>
      <c r="H65" s="31">
        <v>6</v>
      </c>
      <c r="I65" s="31">
        <v>180</v>
      </c>
      <c r="J65" s="31" t="s">
        <v>1579</v>
      </c>
      <c r="K65" s="31"/>
      <c r="L65" s="8"/>
      <c r="M65" s="25"/>
      <c r="N65" s="25"/>
      <c r="O65" s="25"/>
      <c r="P65" s="25"/>
    </row>
    <row r="66" spans="1:16" x14ac:dyDescent="0.3">
      <c r="A66">
        <v>65</v>
      </c>
      <c r="B66" s="33" t="s">
        <v>1219</v>
      </c>
      <c r="C66" s="8" t="s">
        <v>1127</v>
      </c>
      <c r="D66" s="36" t="s">
        <v>1580</v>
      </c>
      <c r="E66" s="31">
        <v>125</v>
      </c>
      <c r="F66" s="31">
        <v>9</v>
      </c>
      <c r="G66" s="31">
        <v>7</v>
      </c>
      <c r="H66" s="31">
        <v>6</v>
      </c>
      <c r="I66" s="31">
        <v>190</v>
      </c>
      <c r="J66" s="31" t="s">
        <v>1579</v>
      </c>
      <c r="K66" s="31"/>
      <c r="L66" s="8"/>
      <c r="M66" s="25"/>
      <c r="N66" s="25"/>
      <c r="O66" s="25"/>
      <c r="P66" s="25"/>
    </row>
    <row r="67" spans="1:16" x14ac:dyDescent="0.3">
      <c r="A67">
        <v>66</v>
      </c>
      <c r="B67" s="33" t="s">
        <v>1220</v>
      </c>
      <c r="C67" s="8" t="s">
        <v>1128</v>
      </c>
      <c r="D67" s="36" t="s">
        <v>1580</v>
      </c>
      <c r="E67" s="31">
        <v>100</v>
      </c>
      <c r="F67" s="31">
        <v>13</v>
      </c>
      <c r="G67" s="31">
        <v>3.5</v>
      </c>
      <c r="H67" s="31">
        <v>4</v>
      </c>
      <c r="I67" s="31">
        <v>270</v>
      </c>
      <c r="J67" s="31" t="s">
        <v>1579</v>
      </c>
      <c r="K67" s="31"/>
      <c r="L67" s="8"/>
      <c r="M67" s="25"/>
      <c r="N67" s="25"/>
      <c r="O67" s="25"/>
      <c r="P67" s="25"/>
    </row>
    <row r="68" spans="1:16" x14ac:dyDescent="0.3">
      <c r="A68">
        <v>67</v>
      </c>
      <c r="B68" s="33" t="s">
        <v>1221</v>
      </c>
      <c r="C68" s="8" t="s">
        <v>1129</v>
      </c>
      <c r="D68" s="36" t="s">
        <v>1580</v>
      </c>
      <c r="E68" s="31">
        <v>105</v>
      </c>
      <c r="F68" s="31">
        <v>10</v>
      </c>
      <c r="G68" s="31">
        <v>4.9000000000000004</v>
      </c>
      <c r="H68" s="31">
        <v>4.5</v>
      </c>
      <c r="I68" s="31">
        <v>160</v>
      </c>
      <c r="J68" s="31" t="s">
        <v>1579</v>
      </c>
      <c r="K68" s="31"/>
      <c r="L68" s="8"/>
      <c r="M68" s="25"/>
      <c r="N68" s="25"/>
      <c r="O68" s="25"/>
      <c r="P68" s="25"/>
    </row>
    <row r="69" spans="1:16" x14ac:dyDescent="0.3">
      <c r="A69">
        <v>68</v>
      </c>
      <c r="B69" s="33" t="s">
        <v>1222</v>
      </c>
      <c r="C69" s="8" t="s">
        <v>1130</v>
      </c>
      <c r="D69" s="36" t="s">
        <v>1579</v>
      </c>
      <c r="E69" s="31">
        <v>115</v>
      </c>
      <c r="F69" s="31">
        <v>15</v>
      </c>
      <c r="G69" s="31">
        <v>4.2</v>
      </c>
      <c r="H69" s="31">
        <v>4</v>
      </c>
      <c r="I69" s="31">
        <v>180</v>
      </c>
      <c r="J69" s="31" t="s">
        <v>1579</v>
      </c>
      <c r="K69" s="31"/>
      <c r="L69" s="8"/>
      <c r="M69" s="25"/>
      <c r="N69" s="25"/>
      <c r="O69" s="25"/>
      <c r="P69" s="25"/>
    </row>
    <row r="70" spans="1:16" x14ac:dyDescent="0.3">
      <c r="A70">
        <v>69</v>
      </c>
      <c r="B70" s="33" t="s">
        <v>1223</v>
      </c>
      <c r="C70" s="8" t="s">
        <v>1131</v>
      </c>
      <c r="D70" s="36" t="s">
        <v>1585</v>
      </c>
      <c r="E70" s="31">
        <v>65</v>
      </c>
      <c r="F70" s="31">
        <v>9</v>
      </c>
      <c r="G70" s="31">
        <v>1.7</v>
      </c>
      <c r="H70" s="31">
        <v>4</v>
      </c>
      <c r="I70" s="31">
        <v>170</v>
      </c>
      <c r="J70" s="31" t="s">
        <v>1585</v>
      </c>
      <c r="K70" s="31"/>
      <c r="L70" s="8"/>
      <c r="M70" s="25"/>
      <c r="N70" s="25"/>
      <c r="O70" s="25"/>
      <c r="P70" s="25"/>
    </row>
    <row r="71" spans="1:16" x14ac:dyDescent="0.3">
      <c r="A71">
        <v>70</v>
      </c>
      <c r="B71" s="34" t="s">
        <v>1245</v>
      </c>
      <c r="C71" s="8" t="s">
        <v>1246</v>
      </c>
      <c r="D71" s="36" t="s">
        <v>1587</v>
      </c>
      <c r="E71" s="8">
        <v>75</v>
      </c>
      <c r="F71" s="8">
        <v>17</v>
      </c>
      <c r="G71" s="8">
        <v>0.8</v>
      </c>
      <c r="H71" s="8">
        <v>1</v>
      </c>
      <c r="I71" s="31">
        <v>110</v>
      </c>
      <c r="J71" s="8" t="s">
        <v>1589</v>
      </c>
      <c r="K71" s="8"/>
      <c r="L71" s="8"/>
      <c r="M71" s="29"/>
      <c r="N71" s="29"/>
      <c r="O71" s="29"/>
      <c r="P71" s="29"/>
    </row>
    <row r="72" spans="1:16" x14ac:dyDescent="0.3">
      <c r="A72">
        <v>71</v>
      </c>
      <c r="B72" s="34" t="s">
        <v>1267</v>
      </c>
      <c r="C72" s="8" t="s">
        <v>1282</v>
      </c>
      <c r="D72" s="36" t="s">
        <v>1569</v>
      </c>
      <c r="E72" s="8"/>
      <c r="F72" s="8"/>
      <c r="G72" s="8"/>
      <c r="H72" s="8"/>
      <c r="J72" s="8"/>
      <c r="K72" s="8"/>
      <c r="L72" s="8"/>
      <c r="M72" s="29"/>
      <c r="N72" s="29"/>
      <c r="O72" s="29"/>
      <c r="P72" s="29"/>
    </row>
    <row r="73" spans="1:16" x14ac:dyDescent="0.3">
      <c r="A73">
        <v>72</v>
      </c>
      <c r="B73" s="34" t="s">
        <v>1268</v>
      </c>
      <c r="C73" s="8" t="s">
        <v>1283</v>
      </c>
      <c r="D73" s="36" t="s">
        <v>1590</v>
      </c>
      <c r="E73" s="8">
        <v>5</v>
      </c>
      <c r="F73" s="8">
        <v>1</v>
      </c>
      <c r="G73" s="8">
        <v>0</v>
      </c>
      <c r="H73" s="8">
        <v>1</v>
      </c>
      <c r="I73" s="31">
        <v>60</v>
      </c>
      <c r="J73" s="8" t="s">
        <v>1590</v>
      </c>
      <c r="K73" s="8"/>
      <c r="L73" s="8"/>
      <c r="M73" s="29"/>
      <c r="N73" s="29"/>
      <c r="O73" s="29"/>
      <c r="P73" s="29"/>
    </row>
    <row r="74" spans="1:16" x14ac:dyDescent="0.3">
      <c r="A74">
        <v>73</v>
      </c>
      <c r="B74" s="34" t="s">
        <v>1269</v>
      </c>
      <c r="C74" s="8" t="s">
        <v>1284</v>
      </c>
      <c r="D74" s="36" t="s">
        <v>1575</v>
      </c>
      <c r="E74" s="8">
        <v>0</v>
      </c>
      <c r="F74" s="8">
        <v>0</v>
      </c>
      <c r="G74" s="8">
        <v>0</v>
      </c>
      <c r="H74" s="8">
        <v>0</v>
      </c>
      <c r="I74" s="31">
        <v>35</v>
      </c>
      <c r="J74" s="8" t="s">
        <v>1575</v>
      </c>
      <c r="K74" s="8"/>
      <c r="L74" s="8"/>
      <c r="M74" s="29"/>
      <c r="N74" s="29"/>
      <c r="O74" s="29"/>
      <c r="P74" s="29"/>
    </row>
    <row r="75" spans="1:16" x14ac:dyDescent="0.3">
      <c r="A75">
        <v>74</v>
      </c>
      <c r="B75" s="34" t="s">
        <v>1270</v>
      </c>
      <c r="C75" s="8" t="s">
        <v>1285</v>
      </c>
      <c r="D75" s="36" t="s">
        <v>1574</v>
      </c>
      <c r="E75" s="8">
        <v>95</v>
      </c>
      <c r="F75" s="8">
        <v>19</v>
      </c>
      <c r="G75" s="8">
        <v>1.5</v>
      </c>
      <c r="H75" s="8">
        <v>1</v>
      </c>
      <c r="I75" s="8">
        <v>42</v>
      </c>
      <c r="J75" s="8" t="s">
        <v>1576</v>
      </c>
      <c r="K75" s="8"/>
      <c r="L75" s="8"/>
      <c r="M75" s="29"/>
      <c r="N75" s="29"/>
      <c r="O75" s="29"/>
      <c r="P75" s="29"/>
    </row>
    <row r="76" spans="1:16" x14ac:dyDescent="0.3">
      <c r="A76">
        <v>75</v>
      </c>
      <c r="B76" s="34" t="s">
        <v>1271</v>
      </c>
      <c r="C76" s="8" t="s">
        <v>1286</v>
      </c>
      <c r="D76" s="36" t="s">
        <v>1574</v>
      </c>
      <c r="E76" s="8">
        <v>35</v>
      </c>
      <c r="F76" s="8">
        <v>15</v>
      </c>
      <c r="G76" s="8">
        <v>0</v>
      </c>
      <c r="H76" s="8">
        <v>0</v>
      </c>
      <c r="I76" s="8">
        <v>51</v>
      </c>
      <c r="J76" s="8" t="s">
        <v>1574</v>
      </c>
      <c r="K76" s="8"/>
      <c r="L76" s="8"/>
      <c r="M76" s="29"/>
      <c r="N76" s="29"/>
      <c r="O76" s="29"/>
      <c r="P76" s="29"/>
    </row>
    <row r="77" spans="1:16" x14ac:dyDescent="0.3">
      <c r="A77">
        <v>76</v>
      </c>
      <c r="B77" s="34" t="s">
        <v>1272</v>
      </c>
      <c r="C77" s="8" t="s">
        <v>1287</v>
      </c>
      <c r="D77" s="36" t="s">
        <v>1574</v>
      </c>
      <c r="E77" s="8">
        <v>0</v>
      </c>
      <c r="F77" s="8">
        <v>0</v>
      </c>
      <c r="G77" s="8">
        <v>0</v>
      </c>
      <c r="H77" s="8">
        <v>0</v>
      </c>
      <c r="I77" s="8">
        <v>10</v>
      </c>
      <c r="J77" s="8" t="s">
        <v>1578</v>
      </c>
      <c r="K77" s="8"/>
      <c r="L77" s="8"/>
      <c r="M77" s="8"/>
      <c r="N77" s="8"/>
      <c r="O77" s="8"/>
      <c r="P77" s="8"/>
    </row>
    <row r="78" spans="1:16" x14ac:dyDescent="0.3">
      <c r="A78">
        <v>77</v>
      </c>
      <c r="B78" s="34" t="s">
        <v>1273</v>
      </c>
      <c r="C78" s="8" t="s">
        <v>1288</v>
      </c>
      <c r="D78" s="36" t="s">
        <v>1591</v>
      </c>
      <c r="E78" s="8"/>
      <c r="F78" s="8"/>
      <c r="G78" s="8"/>
      <c r="H78" s="8"/>
      <c r="J78" s="8"/>
      <c r="K78" s="8"/>
      <c r="L78" s="8"/>
      <c r="M78" s="8"/>
      <c r="N78" s="8"/>
      <c r="O78" s="8"/>
      <c r="P78" s="8"/>
    </row>
    <row r="79" spans="1:16" x14ac:dyDescent="0.3">
      <c r="A79">
        <v>78</v>
      </c>
      <c r="B79" s="34" t="s">
        <v>1274</v>
      </c>
      <c r="C79" s="8" t="s">
        <v>1289</v>
      </c>
      <c r="D79" s="36" t="s">
        <v>1592</v>
      </c>
      <c r="E79" s="8"/>
      <c r="F79" s="8"/>
      <c r="G79" s="8"/>
      <c r="H79" s="8"/>
      <c r="J79" s="8"/>
      <c r="K79" s="8"/>
      <c r="L79" s="8"/>
      <c r="M79" s="8"/>
      <c r="N79" s="8"/>
      <c r="O79" s="8"/>
      <c r="P79" s="8"/>
    </row>
    <row r="80" spans="1:16" x14ac:dyDescent="0.3">
      <c r="A80">
        <v>79</v>
      </c>
      <c r="B80" s="34" t="s">
        <v>1275</v>
      </c>
      <c r="C80" s="8" t="s">
        <v>1290</v>
      </c>
      <c r="D80" s="36" t="s">
        <v>1575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 t="s">
        <v>1578</v>
      </c>
      <c r="K80" s="8"/>
      <c r="L80" s="8"/>
      <c r="M80" s="8"/>
      <c r="N80" s="8"/>
      <c r="O80" s="8"/>
      <c r="P80" s="8"/>
    </row>
    <row r="81" spans="1:16" x14ac:dyDescent="0.3">
      <c r="A81">
        <v>80</v>
      </c>
      <c r="B81" s="34" t="s">
        <v>1276</v>
      </c>
      <c r="C81" s="8" t="s">
        <v>1291</v>
      </c>
      <c r="D81" s="36" t="s">
        <v>1575</v>
      </c>
      <c r="E81" s="8"/>
      <c r="F81" s="8"/>
      <c r="G81" s="8"/>
      <c r="H81" s="8"/>
      <c r="J81" s="8"/>
      <c r="K81" s="8"/>
      <c r="L81" s="8"/>
      <c r="M81" s="8"/>
      <c r="N81" s="8"/>
      <c r="O81" s="8"/>
      <c r="P81" s="8"/>
    </row>
    <row r="82" spans="1:16" x14ac:dyDescent="0.3">
      <c r="A82">
        <v>81</v>
      </c>
      <c r="B82" s="34" t="s">
        <v>1277</v>
      </c>
      <c r="C82" s="8" t="s">
        <v>1292</v>
      </c>
      <c r="D82" s="36" t="s">
        <v>1574</v>
      </c>
      <c r="E82" s="8"/>
      <c r="F82" s="8"/>
      <c r="G82" s="8"/>
      <c r="H82" s="8"/>
      <c r="J82" s="8"/>
      <c r="K82" s="8"/>
      <c r="L82" s="8"/>
      <c r="M82" s="8"/>
      <c r="N82" s="8"/>
      <c r="O82" s="8"/>
      <c r="P82" s="8"/>
    </row>
    <row r="83" spans="1:16" x14ac:dyDescent="0.3">
      <c r="A83">
        <v>82</v>
      </c>
      <c r="B83" s="34" t="s">
        <v>1278</v>
      </c>
      <c r="C83" s="8" t="s">
        <v>1293</v>
      </c>
      <c r="D83" s="36" t="s">
        <v>1574</v>
      </c>
      <c r="E83" s="8"/>
      <c r="F83" s="8"/>
      <c r="G83" s="8"/>
      <c r="H83" s="8"/>
      <c r="J83" s="8"/>
      <c r="K83" s="8"/>
      <c r="L83" s="8"/>
      <c r="M83" s="8"/>
      <c r="N83" s="8"/>
      <c r="O83" s="8"/>
      <c r="P83" s="8"/>
    </row>
    <row r="84" spans="1:16" x14ac:dyDescent="0.3">
      <c r="A84">
        <v>83</v>
      </c>
      <c r="B84" s="34" t="s">
        <v>1279</v>
      </c>
      <c r="C84" s="8" t="s">
        <v>1294</v>
      </c>
      <c r="D84" s="36" t="s">
        <v>1574</v>
      </c>
      <c r="E84" s="8"/>
      <c r="F84" s="8"/>
      <c r="G84" s="8"/>
      <c r="H84" s="8"/>
      <c r="J84" s="8"/>
      <c r="K84" s="8"/>
      <c r="L84" s="8"/>
      <c r="M84" s="8"/>
      <c r="N84" s="8"/>
      <c r="O84" s="8"/>
      <c r="P84" s="8"/>
    </row>
    <row r="85" spans="1:16" x14ac:dyDescent="0.3">
      <c r="A85">
        <v>84</v>
      </c>
      <c r="B85" s="34" t="s">
        <v>1280</v>
      </c>
      <c r="C85" s="8" t="s">
        <v>1295</v>
      </c>
      <c r="D85" s="36" t="s">
        <v>1593</v>
      </c>
      <c r="E85" s="8"/>
      <c r="F85" s="8"/>
      <c r="G85" s="8"/>
      <c r="H85" s="8"/>
      <c r="J85" s="8"/>
      <c r="K85" s="8"/>
      <c r="L85" s="8"/>
      <c r="M85" s="8"/>
      <c r="N85" s="8"/>
      <c r="O85" s="8"/>
      <c r="P85" s="8"/>
    </row>
    <row r="86" spans="1:16" x14ac:dyDescent="0.3">
      <c r="A86">
        <v>85</v>
      </c>
      <c r="B86" s="34" t="s">
        <v>1281</v>
      </c>
      <c r="C86" s="8" t="s">
        <v>1296</v>
      </c>
      <c r="D86" s="36" t="s">
        <v>1561</v>
      </c>
      <c r="E86" s="8"/>
      <c r="F86" s="8"/>
      <c r="G86" s="8"/>
      <c r="H86" s="8"/>
      <c r="J86" s="8"/>
      <c r="K86" s="8"/>
      <c r="L86" s="8"/>
      <c r="M86" s="8"/>
      <c r="N86" s="8"/>
      <c r="O86" s="8"/>
      <c r="P86" s="8"/>
    </row>
    <row r="87" spans="1:16" x14ac:dyDescent="0.3">
      <c r="A87">
        <v>86</v>
      </c>
      <c r="B87" s="34" t="s">
        <v>1297</v>
      </c>
      <c r="C87" s="8" t="s">
        <v>1298</v>
      </c>
      <c r="D87" s="36" t="s">
        <v>1586</v>
      </c>
      <c r="E87" s="8">
        <v>75</v>
      </c>
      <c r="F87" s="8">
        <v>16</v>
      </c>
      <c r="G87" s="8">
        <v>0</v>
      </c>
      <c r="H87" s="8">
        <v>2</v>
      </c>
      <c r="I87" s="8">
        <v>80</v>
      </c>
      <c r="J87" s="8" t="s">
        <v>1588</v>
      </c>
      <c r="K87" s="8"/>
      <c r="L87" s="8"/>
      <c r="M87" s="8"/>
      <c r="N87" s="8"/>
      <c r="O87" s="8"/>
      <c r="P87" s="8"/>
    </row>
    <row r="88" spans="1:16" x14ac:dyDescent="0.3">
      <c r="A88">
        <v>87</v>
      </c>
      <c r="B88" s="34" t="s">
        <v>1306</v>
      </c>
      <c r="C88" s="8" t="s">
        <v>1311</v>
      </c>
      <c r="D88" s="36" t="s">
        <v>1594</v>
      </c>
      <c r="E88" s="8">
        <v>85</v>
      </c>
      <c r="F88" s="8">
        <v>12</v>
      </c>
      <c r="G88" s="8">
        <v>2.9</v>
      </c>
      <c r="H88" s="8">
        <v>3</v>
      </c>
      <c r="I88" s="8">
        <v>125</v>
      </c>
      <c r="J88" s="8" t="s">
        <v>1595</v>
      </c>
      <c r="K88" s="8"/>
      <c r="L88" s="8"/>
      <c r="M88" s="8"/>
      <c r="N88" s="8"/>
      <c r="O88" s="8"/>
      <c r="P88" s="8"/>
    </row>
    <row r="89" spans="1:16" x14ac:dyDescent="0.3">
      <c r="A89">
        <v>88</v>
      </c>
      <c r="B89" s="34" t="s">
        <v>1307</v>
      </c>
      <c r="C89" s="8" t="s">
        <v>1312</v>
      </c>
      <c r="D89" s="36" t="s">
        <v>1596</v>
      </c>
      <c r="E89" s="8">
        <v>0</v>
      </c>
      <c r="F89" s="8">
        <v>0</v>
      </c>
      <c r="G89" s="8">
        <v>0</v>
      </c>
      <c r="H89" s="8">
        <v>0</v>
      </c>
      <c r="I89">
        <v>5</v>
      </c>
      <c r="J89" s="36" t="s">
        <v>1596</v>
      </c>
      <c r="K89" s="8"/>
      <c r="L89" s="8"/>
      <c r="M89" s="8"/>
      <c r="N89" s="8"/>
      <c r="O89" s="8"/>
      <c r="P89" s="8"/>
    </row>
    <row r="90" spans="1:16" x14ac:dyDescent="0.3">
      <c r="A90">
        <v>89</v>
      </c>
      <c r="B90" s="34" t="s">
        <v>1308</v>
      </c>
      <c r="C90" s="8" t="s">
        <v>1313</v>
      </c>
      <c r="D90" s="36" t="s">
        <v>1597</v>
      </c>
      <c r="E90" s="8"/>
      <c r="F90" s="8"/>
      <c r="G90" s="8"/>
      <c r="H90" s="8"/>
      <c r="J90" s="8"/>
      <c r="K90" s="8"/>
      <c r="L90" s="8"/>
      <c r="M90" s="8"/>
      <c r="N90" s="8"/>
      <c r="O90" s="8"/>
      <c r="P90" s="8"/>
    </row>
    <row r="91" spans="1:16" x14ac:dyDescent="0.3">
      <c r="A91">
        <v>90</v>
      </c>
      <c r="B91" s="34" t="s">
        <v>1309</v>
      </c>
      <c r="C91" s="8" t="s">
        <v>1314</v>
      </c>
      <c r="D91" s="36" t="s">
        <v>1579</v>
      </c>
      <c r="E91" s="8">
        <v>120</v>
      </c>
      <c r="F91" s="8">
        <v>9</v>
      </c>
      <c r="G91" s="8">
        <v>7</v>
      </c>
      <c r="H91" s="8">
        <v>5</v>
      </c>
      <c r="I91">
        <v>120</v>
      </c>
      <c r="J91" s="36" t="s">
        <v>1579</v>
      </c>
      <c r="K91" s="8"/>
      <c r="L91" s="8"/>
      <c r="M91" s="8"/>
      <c r="N91" s="8"/>
      <c r="O91" s="8"/>
      <c r="P91" s="8"/>
    </row>
    <row r="92" spans="1:16" x14ac:dyDescent="0.3">
      <c r="A92">
        <v>91</v>
      </c>
      <c r="B92" s="34" t="s">
        <v>1310</v>
      </c>
      <c r="C92" s="38" t="s">
        <v>1599</v>
      </c>
      <c r="D92" s="36" t="s">
        <v>1598</v>
      </c>
      <c r="E92" s="8">
        <v>145</v>
      </c>
      <c r="F92" s="8">
        <v>14</v>
      </c>
      <c r="G92" s="8">
        <v>2</v>
      </c>
      <c r="H92" s="8">
        <v>7</v>
      </c>
      <c r="I92" s="8">
        <v>210</v>
      </c>
      <c r="J92" s="8">
        <v>190</v>
      </c>
      <c r="K92" s="8"/>
      <c r="L92" s="8"/>
      <c r="M92" s="8"/>
      <c r="N92" s="8"/>
      <c r="O92" s="8"/>
      <c r="P92" s="8"/>
    </row>
    <row r="93" spans="1:16" x14ac:dyDescent="0.3">
      <c r="B93" s="8"/>
      <c r="C93" s="8"/>
      <c r="D93" s="8"/>
      <c r="E93" s="8"/>
      <c r="F93" s="8"/>
      <c r="G93" s="8"/>
      <c r="H93" s="8"/>
      <c r="J93" s="8"/>
      <c r="K93" s="8"/>
      <c r="L93" s="8"/>
      <c r="M93" s="8"/>
      <c r="N93" s="8"/>
      <c r="O93" s="8"/>
      <c r="P93" s="8"/>
    </row>
    <row r="94" spans="1:16" x14ac:dyDescent="0.3">
      <c r="B94" s="8"/>
      <c r="C94" s="8"/>
      <c r="D94" s="8"/>
      <c r="E94" s="8"/>
      <c r="F94" s="8"/>
      <c r="G94" s="8"/>
      <c r="H94" s="8"/>
      <c r="J94" s="8"/>
      <c r="K94" s="8"/>
      <c r="L94" s="8"/>
      <c r="M94" s="8"/>
      <c r="N94" s="8"/>
      <c r="O94" s="8"/>
      <c r="P94" s="8"/>
    </row>
    <row r="95" spans="1:16" x14ac:dyDescent="0.3">
      <c r="B95" s="8"/>
      <c r="C95" s="8"/>
      <c r="D95" s="8"/>
      <c r="E95" s="8"/>
      <c r="F95" s="8"/>
      <c r="G95" s="8"/>
      <c r="H95" s="8"/>
      <c r="J95" s="8"/>
      <c r="K95" s="8"/>
      <c r="L95" s="8"/>
      <c r="M95" s="8"/>
      <c r="N95" s="8"/>
      <c r="O95" s="8"/>
      <c r="P95" s="8"/>
    </row>
    <row r="96" spans="1:16" x14ac:dyDescent="0.3">
      <c r="B96" s="8"/>
      <c r="C96" s="8"/>
      <c r="D96" s="8"/>
      <c r="E96" s="8"/>
      <c r="F96" s="8"/>
      <c r="G96" s="8"/>
      <c r="H96" s="8"/>
      <c r="J96" s="8"/>
      <c r="K96" s="8"/>
      <c r="L96" s="8"/>
      <c r="M96" s="8"/>
      <c r="N96" s="8"/>
      <c r="O96" s="8"/>
      <c r="P96" s="8"/>
    </row>
    <row r="97" spans="2:16" x14ac:dyDescent="0.3">
      <c r="B97" s="8"/>
      <c r="C97" s="8"/>
      <c r="D97" s="8"/>
      <c r="E97" s="8"/>
      <c r="F97" s="8"/>
      <c r="G97" s="8"/>
      <c r="H97" s="8"/>
      <c r="J97" s="8"/>
      <c r="K97" s="8"/>
      <c r="L97" s="8"/>
      <c r="M97" s="8"/>
      <c r="N97" s="8"/>
      <c r="O97" s="8"/>
      <c r="P97" s="8"/>
    </row>
    <row r="98" spans="2:16" x14ac:dyDescent="0.3">
      <c r="B98" s="8"/>
      <c r="C98" s="8"/>
      <c r="D98" s="8"/>
      <c r="E98" s="8"/>
      <c r="F98" s="8"/>
      <c r="G98" s="8"/>
      <c r="H98" s="8"/>
      <c r="J98" s="8"/>
      <c r="K98" s="8"/>
      <c r="L98" s="8"/>
      <c r="M98" s="8"/>
      <c r="N98" s="8"/>
      <c r="O98" s="8"/>
      <c r="P98" s="8"/>
    </row>
    <row r="99" spans="2:16" x14ac:dyDescent="0.3">
      <c r="B99" s="8"/>
      <c r="C99" s="8"/>
      <c r="D99" s="8"/>
      <c r="E99" s="8"/>
      <c r="F99" s="8"/>
      <c r="G99" s="8"/>
      <c r="H99" s="8"/>
      <c r="J99" s="8"/>
      <c r="K99" s="8"/>
      <c r="L99" s="8"/>
      <c r="M99" s="8"/>
      <c r="N99" s="8"/>
      <c r="O99" s="8"/>
      <c r="P99" s="8"/>
    </row>
    <row r="100" spans="2:16" x14ac:dyDescent="0.3">
      <c r="B100" s="8"/>
      <c r="C100" s="8"/>
      <c r="D100" s="8"/>
      <c r="E100" s="8"/>
      <c r="F100" s="8"/>
      <c r="G100" s="8"/>
      <c r="H100" s="8"/>
      <c r="J100" s="8"/>
      <c r="K100" s="8"/>
      <c r="L100" s="8"/>
      <c r="M100" s="8"/>
      <c r="N100" s="8"/>
      <c r="O100" s="8"/>
      <c r="P100" s="8"/>
    </row>
    <row r="101" spans="2:16" x14ac:dyDescent="0.3">
      <c r="B101" s="8"/>
      <c r="C101" s="8"/>
      <c r="D101" s="8"/>
      <c r="E101" s="8"/>
      <c r="F101" s="8"/>
      <c r="G101" s="8"/>
      <c r="H101" s="8"/>
      <c r="J101" s="8"/>
      <c r="K101" s="8"/>
      <c r="L101" s="8"/>
      <c r="M101" s="8"/>
      <c r="N101" s="8"/>
      <c r="O101" s="8"/>
      <c r="P101" s="8"/>
    </row>
    <row r="102" spans="2:16" x14ac:dyDescent="0.3">
      <c r="B102" s="8"/>
      <c r="C102" s="8"/>
      <c r="D102" s="8"/>
      <c r="E102" s="8"/>
      <c r="F102" s="8"/>
      <c r="G102" s="8"/>
      <c r="H102" s="8"/>
      <c r="J102" s="8"/>
      <c r="K102" s="8"/>
      <c r="L102" s="8"/>
      <c r="M102" s="8"/>
      <c r="N102" s="8"/>
      <c r="O102" s="8"/>
      <c r="P102" s="8"/>
    </row>
    <row r="103" spans="2:16" x14ac:dyDescent="0.3">
      <c r="B103" s="8"/>
      <c r="C103" s="8"/>
      <c r="D103" s="8"/>
      <c r="E103" s="8"/>
      <c r="F103" s="8"/>
      <c r="G103" s="8"/>
      <c r="H103" s="8"/>
      <c r="J103" s="8"/>
      <c r="K103" s="8"/>
      <c r="L103" s="8"/>
      <c r="M103" s="8"/>
      <c r="N103" s="8"/>
      <c r="O103" s="8"/>
      <c r="P103" s="8"/>
    </row>
    <row r="104" spans="2:16" x14ac:dyDescent="0.3">
      <c r="B104" s="8"/>
      <c r="C104" s="8"/>
      <c r="D104" s="8"/>
      <c r="E104" s="8"/>
      <c r="F104" s="8"/>
      <c r="G104" s="8"/>
      <c r="H104" s="8"/>
      <c r="J104" s="8"/>
      <c r="K104" s="8"/>
      <c r="L104" s="8"/>
      <c r="M104" s="8"/>
      <c r="N104" s="8"/>
      <c r="O104" s="8"/>
      <c r="P104" s="8"/>
    </row>
    <row r="105" spans="2:16" x14ac:dyDescent="0.3">
      <c r="B105" s="8"/>
      <c r="C105" s="8"/>
      <c r="D105" s="8"/>
      <c r="E105" s="8"/>
      <c r="F105" s="8"/>
      <c r="G105" s="8"/>
      <c r="H105" s="8"/>
      <c r="J105" s="8"/>
      <c r="K105" s="8"/>
      <c r="L105" s="8"/>
      <c r="M105" s="8"/>
      <c r="N105" s="8"/>
      <c r="O105" s="8"/>
      <c r="P105" s="8"/>
    </row>
    <row r="106" spans="2:16" x14ac:dyDescent="0.3">
      <c r="B106" s="8"/>
      <c r="C106" s="8"/>
      <c r="D106" s="8"/>
      <c r="E106" s="8"/>
      <c r="F106" s="8"/>
      <c r="G106" s="8"/>
      <c r="H106" s="8"/>
      <c r="J106" s="8"/>
      <c r="K106" s="8"/>
      <c r="L106" s="8"/>
      <c r="M106" s="8"/>
      <c r="N106" s="8"/>
      <c r="O106" s="8"/>
      <c r="P106" s="8"/>
    </row>
    <row r="107" spans="2:16" x14ac:dyDescent="0.3">
      <c r="B107" s="8"/>
      <c r="C107" s="8"/>
      <c r="D107" s="8"/>
      <c r="E107" s="8"/>
      <c r="F107" s="8"/>
      <c r="G107" s="8"/>
      <c r="H107" s="8"/>
      <c r="J107" s="8"/>
      <c r="K107" s="8"/>
      <c r="L107" s="8"/>
      <c r="M107" s="8"/>
      <c r="N107" s="8"/>
      <c r="O107" s="8"/>
      <c r="P107" s="8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7"/>
  <sheetViews>
    <sheetView workbookViewId="0">
      <selection activeCell="C10" sqref="C10"/>
    </sheetView>
  </sheetViews>
  <sheetFormatPr defaultRowHeight="16.5" x14ac:dyDescent="0.3"/>
  <cols>
    <col min="2" max="2" width="20.125" customWidth="1"/>
    <col min="4" max="4" width="11" customWidth="1"/>
  </cols>
  <sheetData>
    <row r="2" spans="2:4" x14ac:dyDescent="0.3">
      <c r="B2" t="s">
        <v>1093</v>
      </c>
      <c r="C2">
        <v>109</v>
      </c>
    </row>
    <row r="3" spans="2:4" x14ac:dyDescent="0.3">
      <c r="B3" t="s">
        <v>1094</v>
      </c>
      <c r="C3">
        <v>105</v>
      </c>
    </row>
    <row r="4" spans="2:4" x14ac:dyDescent="0.3">
      <c r="B4" t="s">
        <v>1095</v>
      </c>
      <c r="C4">
        <v>20</v>
      </c>
    </row>
    <row r="5" spans="2:4" x14ac:dyDescent="0.3">
      <c r="B5" t="s">
        <v>1096</v>
      </c>
      <c r="C5">
        <v>38</v>
      </c>
    </row>
    <row r="6" spans="2:4" x14ac:dyDescent="0.3">
      <c r="B6" t="s">
        <v>1097</v>
      </c>
      <c r="C6">
        <v>16</v>
      </c>
    </row>
    <row r="7" spans="2:4" x14ac:dyDescent="0.3">
      <c r="B7" t="s">
        <v>1098</v>
      </c>
      <c r="C7">
        <v>40</v>
      </c>
    </row>
    <row r="8" spans="2:4" x14ac:dyDescent="0.3">
      <c r="B8" t="s">
        <v>1099</v>
      </c>
      <c r="C8">
        <v>50</v>
      </c>
    </row>
    <row r="9" spans="2:4" x14ac:dyDescent="0.3">
      <c r="B9" t="s">
        <v>1100</v>
      </c>
      <c r="C9">
        <v>52</v>
      </c>
    </row>
    <row r="10" spans="2:4" x14ac:dyDescent="0.3">
      <c r="B10" t="s">
        <v>1101</v>
      </c>
      <c r="C10">
        <v>114</v>
      </c>
    </row>
    <row r="11" spans="2:4" x14ac:dyDescent="0.3">
      <c r="B11" t="s">
        <v>1102</v>
      </c>
      <c r="C11">
        <v>45</v>
      </c>
      <c r="D11" t="s">
        <v>1316</v>
      </c>
    </row>
    <row r="12" spans="2:4" x14ac:dyDescent="0.3">
      <c r="B12" t="s">
        <v>1224</v>
      </c>
      <c r="C12">
        <v>27</v>
      </c>
    </row>
    <row r="13" spans="2:4" x14ac:dyDescent="0.3">
      <c r="B13" t="s">
        <v>1225</v>
      </c>
      <c r="C13">
        <v>91</v>
      </c>
    </row>
    <row r="15" spans="2:4" x14ac:dyDescent="0.3">
      <c r="C15">
        <f>SUM(C2:C13)</f>
        <v>707</v>
      </c>
    </row>
    <row r="17" spans="2:2" x14ac:dyDescent="0.3">
      <c r="B17" t="s">
        <v>1315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zoomScaleNormal="100" workbookViewId="0">
      <pane ySplit="1" topLeftCell="A50" activePane="bottomLeft" state="frozen"/>
      <selection pane="bottomLeft" activeCell="C73" sqref="C73"/>
    </sheetView>
  </sheetViews>
  <sheetFormatPr defaultRowHeight="16.5" x14ac:dyDescent="0.3"/>
  <cols>
    <col min="2" max="2" width="10" bestFit="1" customWidth="1"/>
    <col min="3" max="3" width="35.625" bestFit="1" customWidth="1"/>
    <col min="4" max="5" width="11.25" customWidth="1"/>
  </cols>
  <sheetData>
    <row r="1" spans="1:11" x14ac:dyDescent="0.3">
      <c r="A1" t="s">
        <v>1422</v>
      </c>
      <c r="B1" s="18" t="s">
        <v>1432</v>
      </c>
      <c r="C1" s="18" t="s">
        <v>1424</v>
      </c>
      <c r="D1" t="s">
        <v>1429</v>
      </c>
      <c r="E1" t="s">
        <v>1428</v>
      </c>
      <c r="F1" t="s">
        <v>1425</v>
      </c>
      <c r="G1" t="s">
        <v>1426</v>
      </c>
      <c r="H1" t="s">
        <v>1427</v>
      </c>
      <c r="I1" t="s">
        <v>1431</v>
      </c>
      <c r="J1" t="s">
        <v>1430</v>
      </c>
      <c r="K1" s="18"/>
    </row>
    <row r="2" spans="1:11" x14ac:dyDescent="0.3">
      <c r="A2">
        <v>1</v>
      </c>
      <c r="B2" s="23" t="s">
        <v>365</v>
      </c>
      <c r="C2" s="18" t="s">
        <v>1505</v>
      </c>
      <c r="D2" s="18">
        <v>848</v>
      </c>
      <c r="E2" s="18">
        <v>385</v>
      </c>
      <c r="F2" s="18">
        <v>85</v>
      </c>
      <c r="G2" s="18">
        <v>0</v>
      </c>
      <c r="H2" s="18">
        <v>11</v>
      </c>
      <c r="I2" s="18"/>
      <c r="J2" s="18">
        <v>424</v>
      </c>
      <c r="K2" s="18"/>
    </row>
    <row r="3" spans="1:11" x14ac:dyDescent="0.3">
      <c r="A3">
        <v>2</v>
      </c>
      <c r="B3" s="23" t="s">
        <v>366</v>
      </c>
      <c r="C3" s="18" t="s">
        <v>109</v>
      </c>
      <c r="D3" s="18">
        <v>500</v>
      </c>
      <c r="E3" s="18">
        <v>512</v>
      </c>
      <c r="F3" s="18">
        <v>107</v>
      </c>
      <c r="G3" s="18">
        <v>4</v>
      </c>
      <c r="H3" s="18">
        <v>12</v>
      </c>
      <c r="I3" s="18"/>
      <c r="J3" s="18">
        <v>250</v>
      </c>
      <c r="K3" s="18"/>
    </row>
    <row r="4" spans="1:11" x14ac:dyDescent="0.3">
      <c r="A4">
        <v>3</v>
      </c>
      <c r="B4" s="23" t="s">
        <v>367</v>
      </c>
      <c r="C4" s="18" t="s">
        <v>1531</v>
      </c>
      <c r="D4" s="18">
        <v>284</v>
      </c>
      <c r="E4" s="18">
        <v>568</v>
      </c>
      <c r="F4" s="18">
        <v>96</v>
      </c>
      <c r="G4" s="18">
        <v>3.2</v>
      </c>
      <c r="H4" s="18">
        <v>18</v>
      </c>
      <c r="I4" s="18">
        <v>2250</v>
      </c>
      <c r="J4" s="18">
        <v>284</v>
      </c>
      <c r="K4" s="18"/>
    </row>
    <row r="5" spans="1:11" x14ac:dyDescent="0.3">
      <c r="A5">
        <v>4</v>
      </c>
      <c r="B5" s="23" t="s">
        <v>368</v>
      </c>
      <c r="C5" s="18" t="s">
        <v>1435</v>
      </c>
      <c r="D5" s="18">
        <v>640</v>
      </c>
      <c r="E5" s="18">
        <v>428</v>
      </c>
      <c r="F5" s="18">
        <v>72</v>
      </c>
      <c r="G5" s="18">
        <v>8</v>
      </c>
      <c r="H5" s="18">
        <v>17</v>
      </c>
      <c r="I5" s="18">
        <v>2200</v>
      </c>
      <c r="J5" s="18">
        <v>320</v>
      </c>
      <c r="K5" s="18"/>
    </row>
    <row r="6" spans="1:11" x14ac:dyDescent="0.3">
      <c r="A6">
        <v>5</v>
      </c>
      <c r="B6" s="23" t="s">
        <v>369</v>
      </c>
      <c r="C6" s="18" t="s">
        <v>118</v>
      </c>
      <c r="D6" s="18">
        <v>760</v>
      </c>
      <c r="E6" s="18">
        <v>499</v>
      </c>
      <c r="F6" s="18">
        <v>77</v>
      </c>
      <c r="G6" s="18">
        <v>15</v>
      </c>
      <c r="H6" s="18">
        <v>14</v>
      </c>
      <c r="I6" s="18">
        <v>1330</v>
      </c>
      <c r="J6" s="18">
        <v>380</v>
      </c>
      <c r="K6" s="18"/>
    </row>
    <row r="7" spans="1:11" x14ac:dyDescent="0.3">
      <c r="A7">
        <v>6</v>
      </c>
      <c r="B7" s="23" t="s">
        <v>370</v>
      </c>
      <c r="C7" s="18" t="s">
        <v>1436</v>
      </c>
      <c r="D7" s="18">
        <v>445</v>
      </c>
      <c r="E7" s="18">
        <v>464</v>
      </c>
      <c r="F7" s="18">
        <v>68</v>
      </c>
      <c r="G7" s="18">
        <v>11</v>
      </c>
      <c r="H7" s="18">
        <v>13</v>
      </c>
      <c r="I7" s="18">
        <v>2130</v>
      </c>
      <c r="J7" s="18">
        <v>326</v>
      </c>
      <c r="K7" s="18"/>
    </row>
    <row r="8" spans="1:11" x14ac:dyDescent="0.3">
      <c r="A8">
        <v>7</v>
      </c>
      <c r="B8" s="23" t="s">
        <v>371</v>
      </c>
      <c r="C8" s="18" t="s">
        <v>1437</v>
      </c>
      <c r="D8" s="18">
        <v>700</v>
      </c>
      <c r="E8" s="18">
        <v>495</v>
      </c>
      <c r="F8" s="18">
        <v>84</v>
      </c>
      <c r="G8" s="18">
        <v>11</v>
      </c>
      <c r="H8" s="18">
        <v>15</v>
      </c>
      <c r="I8" s="18">
        <v>1420</v>
      </c>
      <c r="J8" s="18">
        <v>350</v>
      </c>
      <c r="K8" s="18"/>
    </row>
    <row r="9" spans="1:11" x14ac:dyDescent="0.3">
      <c r="A9">
        <v>8</v>
      </c>
      <c r="B9" s="23" t="s">
        <v>372</v>
      </c>
      <c r="C9" s="18" t="s">
        <v>1438</v>
      </c>
      <c r="D9" s="18">
        <v>630</v>
      </c>
      <c r="E9" s="18">
        <v>498</v>
      </c>
      <c r="F9" s="18">
        <v>89</v>
      </c>
      <c r="G9" s="18">
        <v>10</v>
      </c>
      <c r="H9" s="18">
        <v>13</v>
      </c>
      <c r="I9" s="18">
        <v>2140</v>
      </c>
      <c r="J9" s="18">
        <v>315</v>
      </c>
      <c r="K9" s="18"/>
    </row>
    <row r="10" spans="1:11" x14ac:dyDescent="0.3">
      <c r="A10">
        <v>9</v>
      </c>
      <c r="B10" s="23" t="s">
        <v>373</v>
      </c>
      <c r="C10" s="18" t="s">
        <v>1448</v>
      </c>
      <c r="D10" s="18">
        <v>115</v>
      </c>
      <c r="E10" s="18">
        <v>475</v>
      </c>
      <c r="F10" s="18">
        <v>66</v>
      </c>
      <c r="G10" s="18">
        <v>18</v>
      </c>
      <c r="H10" s="18">
        <v>12</v>
      </c>
      <c r="I10" s="18">
        <v>1380</v>
      </c>
      <c r="J10" s="18">
        <v>115</v>
      </c>
      <c r="K10" s="18"/>
    </row>
    <row r="11" spans="1:11" x14ac:dyDescent="0.3">
      <c r="A11">
        <v>10</v>
      </c>
      <c r="B11" s="23" t="s">
        <v>374</v>
      </c>
      <c r="C11" s="18" t="s">
        <v>1477</v>
      </c>
      <c r="D11" s="18">
        <v>300</v>
      </c>
      <c r="E11" s="18">
        <v>308</v>
      </c>
      <c r="F11" s="18">
        <v>77</v>
      </c>
      <c r="G11" s="18">
        <v>0</v>
      </c>
      <c r="H11" s="18">
        <v>0</v>
      </c>
      <c r="I11" s="18">
        <v>20</v>
      </c>
      <c r="J11" s="18">
        <v>100</v>
      </c>
      <c r="K11" s="18"/>
    </row>
    <row r="12" spans="1:11" x14ac:dyDescent="0.3">
      <c r="A12">
        <v>11</v>
      </c>
      <c r="B12" s="23" t="s">
        <v>375</v>
      </c>
      <c r="C12" s="18" t="s">
        <v>1439</v>
      </c>
      <c r="D12" s="18">
        <v>575</v>
      </c>
      <c r="E12" s="18">
        <v>480</v>
      </c>
      <c r="F12" s="18">
        <v>76</v>
      </c>
      <c r="G12" s="18">
        <v>15</v>
      </c>
      <c r="H12" s="18">
        <v>10</v>
      </c>
      <c r="I12" s="18">
        <v>1800</v>
      </c>
      <c r="J12" s="18">
        <v>115</v>
      </c>
      <c r="K12" s="18"/>
    </row>
    <row r="13" spans="1:11" x14ac:dyDescent="0.3">
      <c r="A13">
        <v>12</v>
      </c>
      <c r="B13" s="23" t="s">
        <v>376</v>
      </c>
      <c r="C13" s="18" t="s">
        <v>1440</v>
      </c>
      <c r="D13" s="18">
        <v>585</v>
      </c>
      <c r="E13" s="18">
        <v>505</v>
      </c>
      <c r="F13" s="18">
        <v>77</v>
      </c>
      <c r="G13" s="18">
        <v>17</v>
      </c>
      <c r="H13" s="18">
        <v>11</v>
      </c>
      <c r="I13" s="18">
        <v>1750</v>
      </c>
      <c r="J13" s="18">
        <v>117</v>
      </c>
      <c r="K13" s="18"/>
    </row>
    <row r="14" spans="1:11" x14ac:dyDescent="0.3">
      <c r="A14">
        <v>13</v>
      </c>
      <c r="B14" s="23" t="s">
        <v>377</v>
      </c>
      <c r="C14" s="18" t="s">
        <v>1441</v>
      </c>
      <c r="D14" s="18">
        <v>92</v>
      </c>
      <c r="E14" s="18">
        <v>408</v>
      </c>
      <c r="F14" s="18">
        <v>62</v>
      </c>
      <c r="G14" s="18">
        <v>15</v>
      </c>
      <c r="H14" s="18">
        <v>6</v>
      </c>
      <c r="I14" s="18">
        <v>1450</v>
      </c>
      <c r="J14" s="18">
        <v>92</v>
      </c>
      <c r="K14" s="18"/>
    </row>
    <row r="15" spans="1:11" x14ac:dyDescent="0.3">
      <c r="A15">
        <v>14</v>
      </c>
      <c r="B15" s="23" t="s">
        <v>378</v>
      </c>
      <c r="C15" s="18" t="s">
        <v>1442</v>
      </c>
      <c r="D15" s="18">
        <v>86</v>
      </c>
      <c r="E15" s="18">
        <v>380</v>
      </c>
      <c r="F15" s="18">
        <v>56</v>
      </c>
      <c r="G15" s="18">
        <v>14</v>
      </c>
      <c r="H15" s="18">
        <v>7</v>
      </c>
      <c r="I15" s="18">
        <v>1520</v>
      </c>
      <c r="J15" s="18">
        <v>86</v>
      </c>
      <c r="K15" s="18"/>
    </row>
    <row r="16" spans="1:11" x14ac:dyDescent="0.3">
      <c r="A16">
        <v>15</v>
      </c>
      <c r="B16" s="23" t="s">
        <v>379</v>
      </c>
      <c r="C16" s="18" t="s">
        <v>1443</v>
      </c>
      <c r="D16" s="18">
        <v>62</v>
      </c>
      <c r="E16" s="18">
        <v>280</v>
      </c>
      <c r="F16" s="18">
        <v>41</v>
      </c>
      <c r="G16" s="18">
        <v>11</v>
      </c>
      <c r="H16" s="18">
        <v>4</v>
      </c>
      <c r="I16" s="18">
        <v>940</v>
      </c>
      <c r="J16" s="18">
        <v>62</v>
      </c>
      <c r="K16" s="18"/>
    </row>
    <row r="17" spans="1:11" x14ac:dyDescent="0.3">
      <c r="A17">
        <v>16</v>
      </c>
      <c r="B17" s="23" t="s">
        <v>380</v>
      </c>
      <c r="C17" s="18" t="s">
        <v>1444</v>
      </c>
      <c r="D17" s="18">
        <v>111</v>
      </c>
      <c r="E17" s="18">
        <v>460</v>
      </c>
      <c r="F17" s="18">
        <v>76</v>
      </c>
      <c r="G17" s="18">
        <v>14</v>
      </c>
      <c r="H17" s="18">
        <v>7</v>
      </c>
      <c r="I17" s="18">
        <v>1120</v>
      </c>
      <c r="J17" s="18">
        <v>111</v>
      </c>
      <c r="K17" s="18"/>
    </row>
    <row r="18" spans="1:11" x14ac:dyDescent="0.3">
      <c r="A18">
        <v>17</v>
      </c>
      <c r="B18" s="23" t="s">
        <v>381</v>
      </c>
      <c r="C18" s="18" t="s">
        <v>1445</v>
      </c>
      <c r="D18" s="18">
        <v>490</v>
      </c>
      <c r="E18" s="18">
        <v>335</v>
      </c>
      <c r="F18" s="18">
        <v>74</v>
      </c>
      <c r="G18" s="18">
        <v>0.4</v>
      </c>
      <c r="H18" s="18">
        <v>9</v>
      </c>
      <c r="I18" s="18">
        <v>1790</v>
      </c>
      <c r="J18" s="18">
        <v>98</v>
      </c>
      <c r="K18" s="18"/>
    </row>
    <row r="19" spans="1:11" x14ac:dyDescent="0.3">
      <c r="A19">
        <v>18</v>
      </c>
      <c r="B19" s="23" t="s">
        <v>382</v>
      </c>
      <c r="C19" s="18" t="s">
        <v>1446</v>
      </c>
      <c r="D19" s="18">
        <v>610</v>
      </c>
      <c r="E19" s="18">
        <v>510</v>
      </c>
      <c r="F19" s="18">
        <v>84</v>
      </c>
      <c r="G19" s="18">
        <v>15</v>
      </c>
      <c r="H19" s="18">
        <v>10</v>
      </c>
      <c r="I19" s="18">
        <v>1720</v>
      </c>
      <c r="J19" s="18">
        <v>122</v>
      </c>
      <c r="K19" s="18"/>
    </row>
    <row r="20" spans="1:11" x14ac:dyDescent="0.3">
      <c r="A20">
        <v>19</v>
      </c>
      <c r="B20" s="23" t="s">
        <v>383</v>
      </c>
      <c r="C20" s="18" t="s">
        <v>1506</v>
      </c>
      <c r="D20" s="18">
        <v>61</v>
      </c>
      <c r="E20" s="18">
        <v>270</v>
      </c>
      <c r="F20" s="18">
        <v>40</v>
      </c>
      <c r="G20" s="18">
        <v>10</v>
      </c>
      <c r="H20" s="18">
        <v>5</v>
      </c>
      <c r="I20" s="18">
        <v>1050</v>
      </c>
      <c r="J20" s="18">
        <v>61</v>
      </c>
      <c r="K20" s="18"/>
    </row>
    <row r="21" spans="1:11" x14ac:dyDescent="0.3">
      <c r="A21">
        <v>20</v>
      </c>
      <c r="B21" s="23" t="s">
        <v>384</v>
      </c>
      <c r="C21" s="18" t="s">
        <v>1478</v>
      </c>
      <c r="D21" s="18">
        <v>251</v>
      </c>
      <c r="E21" s="18">
        <v>470</v>
      </c>
      <c r="F21" s="18">
        <v>87</v>
      </c>
      <c r="G21" s="18">
        <v>9</v>
      </c>
      <c r="H21" s="18">
        <v>10</v>
      </c>
      <c r="I21" s="18">
        <v>1250</v>
      </c>
      <c r="J21" s="18">
        <v>251</v>
      </c>
      <c r="K21" s="18"/>
    </row>
    <row r="22" spans="1:11" x14ac:dyDescent="0.3">
      <c r="A22">
        <v>21</v>
      </c>
      <c r="B22" s="23" t="s">
        <v>385</v>
      </c>
      <c r="C22" s="18" t="s">
        <v>103</v>
      </c>
      <c r="D22" s="18">
        <v>251</v>
      </c>
      <c r="E22" s="18">
        <v>455</v>
      </c>
      <c r="F22" s="18">
        <v>86</v>
      </c>
      <c r="G22" s="18">
        <v>8</v>
      </c>
      <c r="H22" s="18">
        <v>10</v>
      </c>
      <c r="I22" s="18">
        <v>1220</v>
      </c>
      <c r="J22" s="18">
        <v>251</v>
      </c>
      <c r="K22" s="18"/>
    </row>
    <row r="23" spans="1:11" x14ac:dyDescent="0.3">
      <c r="A23">
        <v>22</v>
      </c>
      <c r="B23" s="23" t="s">
        <v>386</v>
      </c>
      <c r="C23" s="18" t="s">
        <v>95</v>
      </c>
      <c r="D23" s="18">
        <v>759</v>
      </c>
      <c r="E23" s="18">
        <v>405</v>
      </c>
      <c r="F23" s="18">
        <v>81</v>
      </c>
      <c r="G23" s="18">
        <v>4</v>
      </c>
      <c r="H23" s="18">
        <v>11</v>
      </c>
      <c r="I23" s="18">
        <v>1760</v>
      </c>
      <c r="J23" s="18">
        <v>253</v>
      </c>
      <c r="K23" s="18"/>
    </row>
    <row r="24" spans="1:11" x14ac:dyDescent="0.3">
      <c r="A24">
        <v>23</v>
      </c>
      <c r="B24" s="23" t="s">
        <v>387</v>
      </c>
      <c r="C24" s="18" t="s">
        <v>1507</v>
      </c>
      <c r="D24" s="18">
        <v>63</v>
      </c>
      <c r="E24" s="18">
        <v>275</v>
      </c>
      <c r="F24" s="18">
        <v>43</v>
      </c>
      <c r="G24" s="18">
        <v>9</v>
      </c>
      <c r="H24" s="18">
        <v>5</v>
      </c>
      <c r="I24" s="18">
        <v>1210</v>
      </c>
      <c r="J24" s="18">
        <v>63</v>
      </c>
      <c r="K24" s="18"/>
    </row>
    <row r="25" spans="1:11" x14ac:dyDescent="0.3">
      <c r="A25">
        <v>24</v>
      </c>
      <c r="B25" s="23" t="s">
        <v>388</v>
      </c>
      <c r="C25" s="18" t="s">
        <v>1447</v>
      </c>
      <c r="D25" s="18">
        <v>536</v>
      </c>
      <c r="E25" s="18">
        <v>575</v>
      </c>
      <c r="F25" s="18">
        <v>91</v>
      </c>
      <c r="G25" s="18">
        <v>18</v>
      </c>
      <c r="H25" s="18">
        <v>12</v>
      </c>
      <c r="I25" s="18">
        <v>1780</v>
      </c>
      <c r="J25" s="18">
        <v>134</v>
      </c>
      <c r="K25" s="18"/>
    </row>
    <row r="26" spans="1:11" x14ac:dyDescent="0.3">
      <c r="A26">
        <v>25</v>
      </c>
      <c r="B26" s="23" t="s">
        <v>389</v>
      </c>
      <c r="C26" s="18" t="s">
        <v>96</v>
      </c>
      <c r="D26" s="18">
        <v>73</v>
      </c>
      <c r="E26" s="18">
        <v>255</v>
      </c>
      <c r="F26" s="18">
        <v>57</v>
      </c>
      <c r="G26" s="18">
        <v>0.6</v>
      </c>
      <c r="H26" s="18">
        <v>5</v>
      </c>
      <c r="I26" s="18">
        <v>1310</v>
      </c>
      <c r="J26" s="18">
        <v>73</v>
      </c>
      <c r="K26" s="18"/>
    </row>
    <row r="27" spans="1:11" x14ac:dyDescent="0.3">
      <c r="A27">
        <v>26</v>
      </c>
      <c r="B27" s="23" t="s">
        <v>390</v>
      </c>
      <c r="C27" s="18" t="s">
        <v>113</v>
      </c>
      <c r="D27" s="18">
        <v>66</v>
      </c>
      <c r="E27" s="18">
        <v>290</v>
      </c>
      <c r="F27" s="18">
        <v>43</v>
      </c>
      <c r="G27" s="18">
        <v>11</v>
      </c>
      <c r="H27" s="18">
        <v>5</v>
      </c>
      <c r="I27" s="18">
        <v>1250</v>
      </c>
      <c r="J27" s="18">
        <v>66</v>
      </c>
      <c r="K27" s="18"/>
    </row>
    <row r="28" spans="1:11" x14ac:dyDescent="0.3">
      <c r="A28">
        <v>27</v>
      </c>
      <c r="B28" s="23" t="s">
        <v>391</v>
      </c>
      <c r="C28" s="18" t="s">
        <v>1524</v>
      </c>
      <c r="D28" s="18">
        <v>86</v>
      </c>
      <c r="E28" s="18">
        <v>375</v>
      </c>
      <c r="F28" s="18">
        <v>53</v>
      </c>
      <c r="G28" s="18">
        <v>15</v>
      </c>
      <c r="H28" s="18">
        <v>7</v>
      </c>
      <c r="I28" s="18">
        <v>1590</v>
      </c>
      <c r="J28" s="18">
        <v>86</v>
      </c>
      <c r="K28" s="18"/>
    </row>
    <row r="29" spans="1:11" x14ac:dyDescent="0.3">
      <c r="A29">
        <v>28</v>
      </c>
      <c r="B29" s="23" t="s">
        <v>392</v>
      </c>
      <c r="C29" s="18" t="s">
        <v>1522</v>
      </c>
      <c r="D29" s="18">
        <v>70</v>
      </c>
      <c r="E29" s="18">
        <v>315</v>
      </c>
      <c r="F29" s="18">
        <v>50</v>
      </c>
      <c r="G29" s="18">
        <v>10</v>
      </c>
      <c r="H29" s="18">
        <v>6</v>
      </c>
      <c r="I29" s="18">
        <v>850</v>
      </c>
      <c r="J29" s="18">
        <v>70</v>
      </c>
      <c r="K29" s="18"/>
    </row>
    <row r="30" spans="1:11" x14ac:dyDescent="0.3">
      <c r="A30">
        <v>29</v>
      </c>
      <c r="B30" s="23" t="s">
        <v>393</v>
      </c>
      <c r="C30" s="18" t="s">
        <v>1521</v>
      </c>
      <c r="D30" s="18">
        <v>104</v>
      </c>
      <c r="E30" s="18">
        <v>480</v>
      </c>
      <c r="F30" s="18">
        <v>70</v>
      </c>
      <c r="G30" s="18">
        <v>18</v>
      </c>
      <c r="H30" s="18">
        <v>9</v>
      </c>
      <c r="I30" s="18">
        <v>1030</v>
      </c>
      <c r="J30" s="18">
        <v>104</v>
      </c>
      <c r="K30" s="18"/>
    </row>
    <row r="31" spans="1:11" x14ac:dyDescent="0.3">
      <c r="A31">
        <v>30</v>
      </c>
      <c r="B31" s="23" t="s">
        <v>394</v>
      </c>
      <c r="C31" s="18" t="s">
        <v>1523</v>
      </c>
      <c r="D31" s="18">
        <v>109</v>
      </c>
      <c r="E31" s="18">
        <v>485</v>
      </c>
      <c r="F31" s="18">
        <v>69</v>
      </c>
      <c r="G31" s="18">
        <v>19</v>
      </c>
      <c r="H31" s="18">
        <v>9</v>
      </c>
      <c r="I31" s="18">
        <v>1210</v>
      </c>
      <c r="J31" s="18">
        <v>109</v>
      </c>
      <c r="K31" s="18"/>
    </row>
    <row r="32" spans="1:11" x14ac:dyDescent="0.3">
      <c r="A32">
        <v>31</v>
      </c>
      <c r="B32" s="23" t="s">
        <v>395</v>
      </c>
      <c r="C32" s="18" t="s">
        <v>1525</v>
      </c>
      <c r="D32" s="18">
        <v>66</v>
      </c>
      <c r="E32" s="18">
        <v>290</v>
      </c>
      <c r="F32" s="18">
        <v>43</v>
      </c>
      <c r="G32" s="18">
        <v>11</v>
      </c>
      <c r="H32" s="18">
        <v>5</v>
      </c>
      <c r="I32" s="18">
        <v>1250</v>
      </c>
      <c r="J32" s="18">
        <v>66</v>
      </c>
      <c r="K32" s="18"/>
    </row>
    <row r="33" spans="1:12" x14ac:dyDescent="0.3">
      <c r="A33">
        <v>32</v>
      </c>
      <c r="B33" s="23" t="s">
        <v>396</v>
      </c>
      <c r="C33" s="18" t="s">
        <v>1520</v>
      </c>
      <c r="D33" s="18">
        <v>80</v>
      </c>
      <c r="E33" s="18">
        <v>397</v>
      </c>
      <c r="F33" s="18">
        <v>47.8</v>
      </c>
      <c r="G33" s="18">
        <v>19.399999999999999</v>
      </c>
      <c r="H33" s="18">
        <v>7.7</v>
      </c>
      <c r="I33" s="18">
        <v>1800</v>
      </c>
      <c r="J33" s="18">
        <v>80</v>
      </c>
      <c r="K33" s="18"/>
    </row>
    <row r="34" spans="1:12" x14ac:dyDescent="0.3">
      <c r="A34">
        <v>33</v>
      </c>
      <c r="B34" s="23" t="s">
        <v>397</v>
      </c>
      <c r="C34" s="18" t="s">
        <v>1526</v>
      </c>
      <c r="D34" s="18">
        <v>80</v>
      </c>
      <c r="E34" s="18">
        <v>375</v>
      </c>
      <c r="F34" s="18">
        <v>50</v>
      </c>
      <c r="G34" s="18">
        <v>15</v>
      </c>
      <c r="H34" s="18">
        <v>15</v>
      </c>
      <c r="I34" s="18">
        <v>2100</v>
      </c>
      <c r="J34" s="18">
        <v>80</v>
      </c>
      <c r="K34" s="18"/>
    </row>
    <row r="35" spans="1:12" x14ac:dyDescent="0.3">
      <c r="A35">
        <v>34</v>
      </c>
      <c r="B35" s="23" t="s">
        <v>398</v>
      </c>
      <c r="C35" s="18" t="s">
        <v>1484</v>
      </c>
      <c r="D35" s="18">
        <v>700</v>
      </c>
      <c r="E35" s="18">
        <v>555</v>
      </c>
      <c r="F35" s="18">
        <v>83</v>
      </c>
      <c r="G35" s="18">
        <v>20</v>
      </c>
      <c r="H35" s="18">
        <v>11</v>
      </c>
      <c r="I35" s="18">
        <v>1075</v>
      </c>
      <c r="J35" s="18">
        <v>140</v>
      </c>
      <c r="K35" s="18"/>
    </row>
    <row r="36" spans="1:12" x14ac:dyDescent="0.3">
      <c r="A36">
        <v>35</v>
      </c>
      <c r="B36" s="23" t="s">
        <v>399</v>
      </c>
      <c r="C36" s="18" t="s">
        <v>1527</v>
      </c>
      <c r="D36" s="18">
        <v>480</v>
      </c>
      <c r="E36" s="18">
        <v>515</v>
      </c>
      <c r="F36" s="18">
        <v>79</v>
      </c>
      <c r="G36" s="18">
        <v>17</v>
      </c>
      <c r="H36" s="18">
        <v>11</v>
      </c>
      <c r="I36" s="18">
        <v>1860</v>
      </c>
      <c r="J36" s="18">
        <v>120</v>
      </c>
      <c r="K36" s="18"/>
    </row>
    <row r="37" spans="1:12" x14ac:dyDescent="0.3">
      <c r="A37">
        <v>36</v>
      </c>
      <c r="B37" s="23" t="s">
        <v>400</v>
      </c>
      <c r="C37" s="18" t="s">
        <v>1491</v>
      </c>
      <c r="D37" s="18">
        <v>468</v>
      </c>
      <c r="E37" s="18">
        <v>490</v>
      </c>
      <c r="F37" s="18">
        <v>83</v>
      </c>
      <c r="G37" s="18">
        <v>13</v>
      </c>
      <c r="H37" s="18">
        <v>10</v>
      </c>
      <c r="I37" s="18">
        <v>1870</v>
      </c>
      <c r="J37" s="18">
        <v>117</v>
      </c>
      <c r="K37" s="18"/>
    </row>
    <row r="38" spans="1:12" x14ac:dyDescent="0.3">
      <c r="A38">
        <v>37</v>
      </c>
      <c r="B38" s="23" t="s">
        <v>401</v>
      </c>
      <c r="C38" s="18" t="s">
        <v>1490</v>
      </c>
      <c r="D38" s="18">
        <v>650</v>
      </c>
      <c r="E38" s="18">
        <v>550</v>
      </c>
      <c r="F38" s="18">
        <v>84</v>
      </c>
      <c r="G38" s="18">
        <v>20</v>
      </c>
      <c r="H38" s="18">
        <v>8</v>
      </c>
      <c r="I38" s="18">
        <v>1330</v>
      </c>
      <c r="J38" s="18">
        <v>130</v>
      </c>
      <c r="K38" s="18"/>
    </row>
    <row r="39" spans="1:12" x14ac:dyDescent="0.3">
      <c r="A39">
        <v>38</v>
      </c>
      <c r="B39" s="23" t="s">
        <v>402</v>
      </c>
      <c r="C39" s="18" t="s">
        <v>1528</v>
      </c>
      <c r="D39" s="18">
        <v>575</v>
      </c>
      <c r="E39" s="18">
        <v>475</v>
      </c>
      <c r="F39" s="18">
        <v>80</v>
      </c>
      <c r="G39" s="18">
        <v>13</v>
      </c>
      <c r="H39" s="18">
        <v>10</v>
      </c>
      <c r="I39" s="18">
        <v>1670</v>
      </c>
      <c r="J39" s="18">
        <v>115</v>
      </c>
      <c r="K39" s="18"/>
    </row>
    <row r="40" spans="1:12" x14ac:dyDescent="0.3">
      <c r="A40">
        <v>39</v>
      </c>
      <c r="B40" s="23" t="s">
        <v>403</v>
      </c>
      <c r="C40" s="18" t="s">
        <v>94</v>
      </c>
      <c r="D40" s="18">
        <v>560</v>
      </c>
      <c r="E40" s="18">
        <v>540</v>
      </c>
      <c r="F40" s="18">
        <v>85</v>
      </c>
      <c r="G40" s="18">
        <v>19</v>
      </c>
      <c r="H40" s="18">
        <v>14</v>
      </c>
      <c r="I40" s="18">
        <v>1890</v>
      </c>
      <c r="J40" s="18">
        <v>140</v>
      </c>
      <c r="K40" s="18"/>
    </row>
    <row r="41" spans="1:12" x14ac:dyDescent="0.3">
      <c r="A41">
        <v>40</v>
      </c>
      <c r="B41" s="23" t="s">
        <v>404</v>
      </c>
      <c r="C41" s="18" t="s">
        <v>1452</v>
      </c>
      <c r="D41" s="18">
        <v>700</v>
      </c>
      <c r="E41" s="18">
        <v>530</v>
      </c>
      <c r="F41" s="18">
        <v>85</v>
      </c>
      <c r="G41" s="18">
        <v>16</v>
      </c>
      <c r="H41" s="18">
        <v>12</v>
      </c>
      <c r="I41" s="18">
        <v>1280</v>
      </c>
      <c r="J41" s="18">
        <v>140</v>
      </c>
      <c r="K41" s="18"/>
    </row>
    <row r="42" spans="1:12" x14ac:dyDescent="0.3">
      <c r="A42">
        <v>41</v>
      </c>
      <c r="B42" s="23" t="s">
        <v>405</v>
      </c>
      <c r="C42" s="18" t="s">
        <v>1451</v>
      </c>
      <c r="D42" s="18">
        <v>560</v>
      </c>
      <c r="E42" s="18">
        <v>570</v>
      </c>
      <c r="F42" s="18">
        <v>85</v>
      </c>
      <c r="G42" s="18">
        <v>20</v>
      </c>
      <c r="H42" s="18">
        <v>12</v>
      </c>
      <c r="I42" s="18">
        <v>1190</v>
      </c>
      <c r="J42" s="18">
        <v>140</v>
      </c>
      <c r="K42" s="18"/>
    </row>
    <row r="43" spans="1:12" x14ac:dyDescent="0.3">
      <c r="A43">
        <v>42</v>
      </c>
      <c r="B43" s="23" t="s">
        <v>406</v>
      </c>
      <c r="C43" s="18" t="s">
        <v>1498</v>
      </c>
      <c r="D43" s="18">
        <v>510</v>
      </c>
      <c r="E43" s="18">
        <v>483</v>
      </c>
      <c r="F43" s="18">
        <v>59</v>
      </c>
      <c r="G43" s="18">
        <v>23</v>
      </c>
      <c r="H43" s="18">
        <v>100</v>
      </c>
      <c r="I43" s="18">
        <v>2090</v>
      </c>
      <c r="J43" s="18">
        <v>102</v>
      </c>
      <c r="K43" s="18"/>
      <c r="L43" s="18"/>
    </row>
    <row r="44" spans="1:12" x14ac:dyDescent="0.3">
      <c r="A44">
        <v>43</v>
      </c>
      <c r="B44" s="23" t="s">
        <v>407</v>
      </c>
      <c r="C44" s="18" t="s">
        <v>1479</v>
      </c>
      <c r="D44" s="18">
        <v>135</v>
      </c>
      <c r="E44" s="18">
        <v>413</v>
      </c>
      <c r="F44" s="18">
        <v>89</v>
      </c>
      <c r="G44" s="18">
        <v>1.9</v>
      </c>
      <c r="H44" s="18">
        <v>10</v>
      </c>
      <c r="I44" s="18">
        <v>1845</v>
      </c>
      <c r="J44" s="18">
        <v>135</v>
      </c>
      <c r="K44" s="18"/>
    </row>
    <row r="45" spans="1:12" x14ac:dyDescent="0.3">
      <c r="A45">
        <v>44</v>
      </c>
      <c r="B45" s="23" t="s">
        <v>408</v>
      </c>
      <c r="C45" s="18" t="s">
        <v>115</v>
      </c>
      <c r="D45" s="18">
        <v>101</v>
      </c>
      <c r="E45" s="18">
        <v>329</v>
      </c>
      <c r="F45" s="18">
        <v>68</v>
      </c>
      <c r="G45" s="18">
        <v>1.4</v>
      </c>
      <c r="H45" s="18">
        <v>11</v>
      </c>
      <c r="I45" s="18">
        <v>2289</v>
      </c>
      <c r="J45" s="18">
        <v>101</v>
      </c>
      <c r="K45" s="18"/>
    </row>
    <row r="46" spans="1:12" x14ac:dyDescent="0.3">
      <c r="A46">
        <v>45</v>
      </c>
      <c r="B46" s="23" t="s">
        <v>409</v>
      </c>
      <c r="C46" s="18" t="s">
        <v>97</v>
      </c>
      <c r="D46" s="18">
        <v>100</v>
      </c>
      <c r="E46" s="18">
        <v>355</v>
      </c>
      <c r="F46" s="18">
        <v>86</v>
      </c>
      <c r="G46" s="18">
        <v>0.7</v>
      </c>
      <c r="H46" s="18">
        <v>1</v>
      </c>
      <c r="I46" s="18">
        <v>10</v>
      </c>
      <c r="J46" s="18">
        <v>100</v>
      </c>
      <c r="K46" s="18"/>
    </row>
    <row r="47" spans="1:12" x14ac:dyDescent="0.3">
      <c r="A47">
        <v>46</v>
      </c>
      <c r="B47" s="23" t="s">
        <v>410</v>
      </c>
      <c r="C47" s="18" t="s">
        <v>1529</v>
      </c>
      <c r="D47" s="18">
        <v>220</v>
      </c>
      <c r="E47" s="18">
        <v>284</v>
      </c>
      <c r="F47" s="18">
        <v>47</v>
      </c>
      <c r="G47" s="18">
        <v>6</v>
      </c>
      <c r="H47" s="18">
        <v>10</v>
      </c>
      <c r="I47" s="18">
        <v>501</v>
      </c>
      <c r="J47" s="18">
        <v>220</v>
      </c>
      <c r="K47" s="18"/>
    </row>
    <row r="48" spans="1:12" x14ac:dyDescent="0.3">
      <c r="A48">
        <v>47</v>
      </c>
      <c r="B48" s="23" t="s">
        <v>411</v>
      </c>
      <c r="C48" s="18" t="s">
        <v>98</v>
      </c>
      <c r="D48" s="18">
        <v>110</v>
      </c>
      <c r="E48" s="18">
        <v>465</v>
      </c>
      <c r="F48" s="18">
        <v>70</v>
      </c>
      <c r="G48" s="18">
        <v>17</v>
      </c>
      <c r="H48" s="18">
        <v>8</v>
      </c>
      <c r="I48" s="18">
        <v>1420</v>
      </c>
      <c r="J48" s="18">
        <v>110</v>
      </c>
      <c r="K48" s="18"/>
    </row>
    <row r="49" spans="1:11" x14ac:dyDescent="0.3">
      <c r="A49">
        <v>48</v>
      </c>
      <c r="B49" s="23" t="s">
        <v>412</v>
      </c>
      <c r="C49" s="18" t="s">
        <v>100</v>
      </c>
      <c r="D49" s="18">
        <v>120</v>
      </c>
      <c r="E49" s="18">
        <v>480</v>
      </c>
      <c r="F49" s="18">
        <v>72</v>
      </c>
      <c r="G49" s="18">
        <v>17</v>
      </c>
      <c r="H49" s="18">
        <v>10</v>
      </c>
      <c r="I49" s="18">
        <v>1370</v>
      </c>
      <c r="J49" s="18">
        <v>120</v>
      </c>
      <c r="K49" s="18"/>
    </row>
    <row r="50" spans="1:11" x14ac:dyDescent="0.3">
      <c r="A50">
        <v>49</v>
      </c>
      <c r="B50" s="23" t="s">
        <v>413</v>
      </c>
      <c r="C50" s="18" t="s">
        <v>1530</v>
      </c>
      <c r="D50" s="18">
        <v>480</v>
      </c>
      <c r="E50" s="18">
        <v>460</v>
      </c>
      <c r="F50" s="18">
        <v>75</v>
      </c>
      <c r="G50" s="18">
        <v>14</v>
      </c>
      <c r="H50" s="18">
        <v>9</v>
      </c>
      <c r="I50" s="18">
        <v>1180</v>
      </c>
      <c r="J50" s="18">
        <v>120</v>
      </c>
      <c r="K50" s="18"/>
    </row>
    <row r="51" spans="1:11" x14ac:dyDescent="0.3">
      <c r="A51">
        <v>50</v>
      </c>
      <c r="B51" s="23" t="s">
        <v>414</v>
      </c>
      <c r="C51" s="18" t="s">
        <v>101</v>
      </c>
      <c r="D51" s="18">
        <v>130</v>
      </c>
      <c r="E51" s="18">
        <v>425</v>
      </c>
      <c r="F51" s="18">
        <v>58</v>
      </c>
      <c r="G51" s="18">
        <v>17</v>
      </c>
      <c r="H51" s="18">
        <v>10</v>
      </c>
      <c r="I51" s="18">
        <v>1390</v>
      </c>
      <c r="J51" s="18">
        <v>130</v>
      </c>
      <c r="K51" s="18"/>
    </row>
    <row r="52" spans="1:11" x14ac:dyDescent="0.3">
      <c r="A52">
        <v>51</v>
      </c>
      <c r="B52" s="23" t="s">
        <v>415</v>
      </c>
      <c r="C52" s="18" t="s">
        <v>102</v>
      </c>
      <c r="D52" s="18">
        <v>115</v>
      </c>
      <c r="E52" s="18">
        <v>450</v>
      </c>
      <c r="F52" s="18">
        <v>71</v>
      </c>
      <c r="G52" s="18">
        <v>13</v>
      </c>
      <c r="H52" s="18">
        <v>12</v>
      </c>
      <c r="I52" s="18">
        <v>1840</v>
      </c>
      <c r="J52" s="18">
        <v>115</v>
      </c>
      <c r="K52" s="18"/>
    </row>
    <row r="53" spans="1:11" x14ac:dyDescent="0.3">
      <c r="A53">
        <v>52</v>
      </c>
      <c r="B53" s="23" t="s">
        <v>416</v>
      </c>
      <c r="C53" s="18" t="s">
        <v>1492</v>
      </c>
      <c r="D53" s="18">
        <v>575</v>
      </c>
      <c r="E53" s="18">
        <v>445</v>
      </c>
      <c r="F53" s="18">
        <v>65</v>
      </c>
      <c r="G53" s="18">
        <v>15</v>
      </c>
      <c r="H53" s="18">
        <v>12</v>
      </c>
      <c r="I53" s="18">
        <v>1800</v>
      </c>
      <c r="J53" s="18">
        <v>115</v>
      </c>
      <c r="K53" s="18"/>
    </row>
    <row r="54" spans="1:11" x14ac:dyDescent="0.3">
      <c r="A54">
        <v>53</v>
      </c>
      <c r="B54" s="23" t="s">
        <v>417</v>
      </c>
      <c r="C54" s="18" t="s">
        <v>1509</v>
      </c>
      <c r="D54" s="18">
        <v>62</v>
      </c>
      <c r="E54" s="18">
        <v>265</v>
      </c>
      <c r="F54" s="18">
        <v>41</v>
      </c>
      <c r="G54" s="18">
        <v>9</v>
      </c>
      <c r="H54" s="18">
        <v>5</v>
      </c>
      <c r="I54" s="18">
        <v>1200</v>
      </c>
      <c r="J54" s="18">
        <v>62</v>
      </c>
      <c r="K54" s="18"/>
    </row>
    <row r="55" spans="1:11" x14ac:dyDescent="0.3">
      <c r="A55">
        <v>54</v>
      </c>
      <c r="B55" s="23" t="s">
        <v>418</v>
      </c>
      <c r="C55" s="18" t="s">
        <v>1508</v>
      </c>
      <c r="D55" s="18">
        <v>120</v>
      </c>
      <c r="E55" s="18">
        <v>485</v>
      </c>
      <c r="F55" s="18">
        <v>75</v>
      </c>
      <c r="G55" s="18">
        <v>16</v>
      </c>
      <c r="H55" s="18">
        <v>10</v>
      </c>
      <c r="I55" s="18">
        <v>730</v>
      </c>
      <c r="J55" s="18">
        <v>120</v>
      </c>
      <c r="K55" s="18"/>
    </row>
    <row r="56" spans="1:11" x14ac:dyDescent="0.3">
      <c r="A56">
        <v>55</v>
      </c>
      <c r="B56" s="23" t="s">
        <v>419</v>
      </c>
      <c r="C56" s="18" t="s">
        <v>1449</v>
      </c>
      <c r="D56" s="18">
        <v>600</v>
      </c>
      <c r="E56" s="18">
        <v>505</v>
      </c>
      <c r="F56" s="18">
        <v>79</v>
      </c>
      <c r="G56" s="18">
        <v>16</v>
      </c>
      <c r="H56" s="18">
        <v>11</v>
      </c>
      <c r="I56" s="18">
        <v>1780</v>
      </c>
      <c r="J56" s="18">
        <v>120</v>
      </c>
      <c r="K56" s="18"/>
    </row>
    <row r="57" spans="1:11" x14ac:dyDescent="0.3">
      <c r="A57">
        <v>56</v>
      </c>
      <c r="B57" s="23" t="s">
        <v>420</v>
      </c>
      <c r="C57" s="18" t="s">
        <v>1450</v>
      </c>
      <c r="D57" s="18">
        <v>62</v>
      </c>
      <c r="E57" s="18">
        <v>275</v>
      </c>
      <c r="F57" s="18">
        <v>39</v>
      </c>
      <c r="G57" s="18">
        <v>10</v>
      </c>
      <c r="H57" s="18">
        <v>7</v>
      </c>
      <c r="I57" s="18">
        <v>960</v>
      </c>
      <c r="J57" s="18">
        <v>62</v>
      </c>
      <c r="K57" s="18"/>
    </row>
    <row r="58" spans="1:11" x14ac:dyDescent="0.3">
      <c r="A58">
        <v>57</v>
      </c>
      <c r="B58" s="23" t="s">
        <v>421</v>
      </c>
      <c r="C58" s="18" t="s">
        <v>1537</v>
      </c>
      <c r="D58" s="18">
        <v>500</v>
      </c>
      <c r="E58" s="18">
        <v>345</v>
      </c>
      <c r="F58" s="18">
        <v>71</v>
      </c>
      <c r="G58" s="18">
        <v>1</v>
      </c>
      <c r="H58" s="18">
        <v>13</v>
      </c>
      <c r="I58" s="18">
        <v>0</v>
      </c>
      <c r="J58" s="18">
        <v>100</v>
      </c>
      <c r="K58" s="18"/>
    </row>
    <row r="59" spans="1:11" x14ac:dyDescent="0.3">
      <c r="A59">
        <v>58</v>
      </c>
      <c r="B59" s="23" t="s">
        <v>422</v>
      </c>
      <c r="C59" s="18" t="s">
        <v>111</v>
      </c>
      <c r="D59" s="18">
        <v>500</v>
      </c>
      <c r="E59" s="18">
        <v>345</v>
      </c>
      <c r="F59" s="18">
        <v>71</v>
      </c>
      <c r="G59" s="18">
        <v>1</v>
      </c>
      <c r="H59" s="18">
        <v>13</v>
      </c>
      <c r="I59" s="18">
        <v>0</v>
      </c>
      <c r="J59" s="18">
        <v>100</v>
      </c>
      <c r="K59" s="18"/>
    </row>
    <row r="60" spans="1:11" x14ac:dyDescent="0.3">
      <c r="A60">
        <v>59</v>
      </c>
      <c r="B60" s="23" t="s">
        <v>423</v>
      </c>
      <c r="C60" s="18" t="s">
        <v>1538</v>
      </c>
      <c r="D60" s="18">
        <v>500</v>
      </c>
      <c r="E60" s="18">
        <v>345</v>
      </c>
      <c r="F60" s="18">
        <v>71</v>
      </c>
      <c r="G60" s="18">
        <v>1</v>
      </c>
      <c r="H60" s="18">
        <v>13</v>
      </c>
      <c r="I60" s="18">
        <v>0</v>
      </c>
      <c r="J60" s="18">
        <v>100</v>
      </c>
      <c r="K60" s="18"/>
    </row>
    <row r="61" spans="1:11" x14ac:dyDescent="0.3">
      <c r="A61">
        <v>60</v>
      </c>
      <c r="B61" s="23" t="s">
        <v>424</v>
      </c>
      <c r="C61" s="18" t="s">
        <v>1540</v>
      </c>
      <c r="D61" s="18">
        <v>500</v>
      </c>
      <c r="E61" s="18">
        <v>350</v>
      </c>
      <c r="F61" s="18">
        <v>76</v>
      </c>
      <c r="G61" s="18">
        <v>0.4</v>
      </c>
      <c r="H61" s="18">
        <v>10</v>
      </c>
      <c r="I61" s="18">
        <v>1280</v>
      </c>
      <c r="J61" s="18">
        <v>100</v>
      </c>
      <c r="K61" s="18"/>
    </row>
    <row r="62" spans="1:11" x14ac:dyDescent="0.3">
      <c r="A62">
        <v>61</v>
      </c>
      <c r="B62" s="23" t="s">
        <v>425</v>
      </c>
      <c r="C62" s="18" t="s">
        <v>1539</v>
      </c>
      <c r="D62" s="18">
        <v>500</v>
      </c>
      <c r="E62" s="18">
        <v>345</v>
      </c>
      <c r="F62" s="18">
        <v>71</v>
      </c>
      <c r="G62" s="18">
        <v>1</v>
      </c>
      <c r="H62" s="18">
        <v>13</v>
      </c>
      <c r="I62" s="18">
        <v>0</v>
      </c>
      <c r="J62" s="18">
        <v>100</v>
      </c>
      <c r="K62" s="18"/>
    </row>
    <row r="63" spans="1:11" x14ac:dyDescent="0.3">
      <c r="A63">
        <v>62</v>
      </c>
      <c r="B63" s="23" t="s">
        <v>426</v>
      </c>
      <c r="C63" s="18" t="s">
        <v>1480</v>
      </c>
      <c r="D63" s="18">
        <v>491</v>
      </c>
      <c r="E63" s="18">
        <v>390</v>
      </c>
      <c r="F63" s="18">
        <v>81</v>
      </c>
      <c r="G63" s="18">
        <v>2.6</v>
      </c>
      <c r="H63" s="18">
        <v>11</v>
      </c>
      <c r="I63" s="18">
        <v>2120</v>
      </c>
      <c r="J63" s="18">
        <v>245.5</v>
      </c>
      <c r="K63" s="18"/>
    </row>
    <row r="64" spans="1:11" x14ac:dyDescent="0.3">
      <c r="A64">
        <v>63</v>
      </c>
      <c r="B64" s="23" t="s">
        <v>427</v>
      </c>
      <c r="C64" s="18" t="s">
        <v>1541</v>
      </c>
      <c r="D64" s="18">
        <v>846</v>
      </c>
      <c r="E64" s="18">
        <v>405</v>
      </c>
      <c r="F64" s="18">
        <v>90</v>
      </c>
      <c r="G64" s="18">
        <v>1.7</v>
      </c>
      <c r="H64" s="18">
        <v>8</v>
      </c>
      <c r="I64" s="18">
        <v>1330</v>
      </c>
      <c r="J64" s="18">
        <v>423</v>
      </c>
      <c r="K64" s="18"/>
    </row>
    <row r="65" spans="1:11" x14ac:dyDescent="0.3">
      <c r="A65">
        <v>64</v>
      </c>
      <c r="B65" s="23" t="s">
        <v>428</v>
      </c>
      <c r="C65" s="18" t="s">
        <v>116</v>
      </c>
      <c r="D65" s="18">
        <v>608</v>
      </c>
      <c r="E65" s="18">
        <v>540</v>
      </c>
      <c r="F65" s="18">
        <v>110</v>
      </c>
      <c r="G65" s="18">
        <v>2</v>
      </c>
      <c r="H65" s="18">
        <v>20</v>
      </c>
      <c r="I65" s="18">
        <v>1760</v>
      </c>
      <c r="J65" s="18">
        <v>304</v>
      </c>
      <c r="K65" s="18"/>
    </row>
    <row r="66" spans="1:11" x14ac:dyDescent="0.3">
      <c r="A66">
        <v>65</v>
      </c>
      <c r="B66" s="23" t="s">
        <v>429</v>
      </c>
      <c r="C66" s="18" t="s">
        <v>1493</v>
      </c>
      <c r="D66" s="18">
        <v>484.6</v>
      </c>
      <c r="E66" s="18">
        <v>380</v>
      </c>
      <c r="F66" s="18">
        <v>80</v>
      </c>
      <c r="G66" s="18">
        <v>2.5</v>
      </c>
      <c r="H66" s="18">
        <v>9</v>
      </c>
      <c r="I66" s="18">
        <v>1900</v>
      </c>
      <c r="J66" s="18">
        <v>242.3</v>
      </c>
      <c r="K66" s="18"/>
    </row>
    <row r="67" spans="1:11" x14ac:dyDescent="0.3">
      <c r="A67">
        <v>66</v>
      </c>
      <c r="B67" s="23" t="s">
        <v>430</v>
      </c>
      <c r="C67" s="18" t="s">
        <v>117</v>
      </c>
      <c r="D67" s="18">
        <v>1200</v>
      </c>
      <c r="E67" s="18">
        <v>490</v>
      </c>
      <c r="F67" s="18">
        <v>80</v>
      </c>
      <c r="G67" s="18">
        <v>11.9</v>
      </c>
      <c r="H67" s="18">
        <v>16.2</v>
      </c>
      <c r="I67" s="18">
        <v>2840</v>
      </c>
      <c r="J67" s="18">
        <v>600</v>
      </c>
      <c r="K67" s="18"/>
    </row>
    <row r="68" spans="1:11" x14ac:dyDescent="0.3">
      <c r="A68">
        <v>67</v>
      </c>
      <c r="B68" s="23" t="s">
        <v>431</v>
      </c>
      <c r="C68" s="18" t="s">
        <v>1519</v>
      </c>
      <c r="D68" s="18">
        <v>540</v>
      </c>
      <c r="E68" s="18">
        <v>595</v>
      </c>
      <c r="F68" s="18">
        <v>121</v>
      </c>
      <c r="G68" s="18">
        <v>6</v>
      </c>
      <c r="H68" s="18">
        <v>14</v>
      </c>
      <c r="I68" s="18"/>
      <c r="J68" s="18">
        <v>270</v>
      </c>
      <c r="K68" s="18"/>
    </row>
    <row r="69" spans="1:11" x14ac:dyDescent="0.3">
      <c r="A69">
        <v>68</v>
      </c>
      <c r="B69" s="23" t="s">
        <v>432</v>
      </c>
      <c r="C69" s="18" t="s">
        <v>1481</v>
      </c>
      <c r="D69" s="18" t="s">
        <v>1542</v>
      </c>
      <c r="E69" s="18">
        <v>485</v>
      </c>
      <c r="F69" s="18">
        <v>73</v>
      </c>
      <c r="G69" s="18">
        <v>15</v>
      </c>
      <c r="H69" s="18">
        <v>15</v>
      </c>
      <c r="I69" s="18">
        <v>2190</v>
      </c>
      <c r="J69" s="18">
        <v>218.9</v>
      </c>
      <c r="K69" s="18"/>
    </row>
    <row r="70" spans="1:11" x14ac:dyDescent="0.3">
      <c r="A70">
        <v>69</v>
      </c>
      <c r="B70" s="23" t="s">
        <v>433</v>
      </c>
      <c r="C70" s="18" t="s">
        <v>1482</v>
      </c>
      <c r="D70" s="18">
        <v>439</v>
      </c>
      <c r="E70" s="18">
        <v>490</v>
      </c>
      <c r="F70" s="18">
        <v>72</v>
      </c>
      <c r="G70" s="18">
        <v>16</v>
      </c>
      <c r="H70" s="18">
        <v>15</v>
      </c>
      <c r="I70" s="18">
        <v>2040</v>
      </c>
      <c r="J70" s="18">
        <v>219</v>
      </c>
      <c r="K70" s="18"/>
    </row>
    <row r="71" spans="1:11" x14ac:dyDescent="0.3">
      <c r="A71">
        <v>70</v>
      </c>
      <c r="B71" s="23" t="s">
        <v>434</v>
      </c>
      <c r="C71" s="18" t="s">
        <v>112</v>
      </c>
      <c r="D71" s="18">
        <v>300</v>
      </c>
      <c r="E71" s="18">
        <v>347</v>
      </c>
      <c r="F71" s="18">
        <v>85</v>
      </c>
      <c r="G71" s="18">
        <v>0</v>
      </c>
      <c r="H71" s="18">
        <v>0</v>
      </c>
      <c r="I71" s="18">
        <v>15</v>
      </c>
      <c r="J71" s="18">
        <v>100</v>
      </c>
      <c r="K71" s="18"/>
    </row>
    <row r="72" spans="1:11" x14ac:dyDescent="0.3">
      <c r="A72">
        <v>71</v>
      </c>
      <c r="B72" s="23" t="s">
        <v>435</v>
      </c>
      <c r="C72" s="18" t="s">
        <v>1454</v>
      </c>
      <c r="D72" s="18">
        <v>529</v>
      </c>
      <c r="E72" s="18">
        <v>350</v>
      </c>
      <c r="F72" s="18">
        <v>66</v>
      </c>
      <c r="G72" s="18">
        <v>5</v>
      </c>
      <c r="H72" s="18">
        <v>10</v>
      </c>
      <c r="I72" s="18">
        <v>1110</v>
      </c>
      <c r="J72" s="18">
        <v>176</v>
      </c>
      <c r="K72" s="18"/>
    </row>
    <row r="73" spans="1:11" x14ac:dyDescent="0.3">
      <c r="A73">
        <v>72</v>
      </c>
      <c r="B73" s="23" t="s">
        <v>436</v>
      </c>
      <c r="C73" s="18" t="s">
        <v>1453</v>
      </c>
      <c r="D73" s="18">
        <v>239</v>
      </c>
      <c r="E73" s="18">
        <v>405</v>
      </c>
      <c r="F73" s="18">
        <v>85</v>
      </c>
      <c r="G73" s="18">
        <v>2.6</v>
      </c>
      <c r="H73" s="18">
        <v>11</v>
      </c>
      <c r="I73" s="18">
        <v>1440</v>
      </c>
      <c r="J73" s="18">
        <v>239</v>
      </c>
      <c r="K73" s="18"/>
    </row>
    <row r="74" spans="1:11" x14ac:dyDescent="0.3">
      <c r="A74">
        <v>73</v>
      </c>
      <c r="B74" s="23" t="s">
        <v>437</v>
      </c>
      <c r="C74" s="18" t="s">
        <v>1494</v>
      </c>
      <c r="D74" s="18">
        <v>92</v>
      </c>
      <c r="E74" s="18">
        <v>325</v>
      </c>
      <c r="F74" s="18">
        <v>72</v>
      </c>
      <c r="G74" s="18">
        <v>1.2</v>
      </c>
      <c r="H74" s="18">
        <v>7</v>
      </c>
      <c r="I74" s="18">
        <v>1830</v>
      </c>
      <c r="J74" s="18">
        <v>92</v>
      </c>
      <c r="K74" s="18"/>
    </row>
    <row r="75" spans="1:11" x14ac:dyDescent="0.3">
      <c r="A75">
        <v>74</v>
      </c>
      <c r="B75" s="23" t="s">
        <v>438</v>
      </c>
      <c r="C75" s="18" t="s">
        <v>99</v>
      </c>
      <c r="D75" s="18">
        <v>110</v>
      </c>
      <c r="E75" s="18">
        <v>385</v>
      </c>
      <c r="F75" s="18">
        <v>80</v>
      </c>
      <c r="G75" s="18">
        <v>1.5</v>
      </c>
      <c r="H75" s="18">
        <v>13</v>
      </c>
      <c r="I75" s="18">
        <v>1949</v>
      </c>
      <c r="J75" s="18">
        <v>110</v>
      </c>
      <c r="K75" s="18"/>
    </row>
    <row r="76" spans="1:11" x14ac:dyDescent="0.3">
      <c r="A76">
        <v>75</v>
      </c>
      <c r="B76" s="23" t="s">
        <v>439</v>
      </c>
      <c r="C76" s="18" t="s">
        <v>1495</v>
      </c>
      <c r="D76" s="18">
        <v>75.400000000000006</v>
      </c>
      <c r="E76" s="18">
        <v>230</v>
      </c>
      <c r="F76" s="18">
        <v>47</v>
      </c>
      <c r="G76" s="18">
        <v>1.9</v>
      </c>
      <c r="H76" s="18">
        <v>6</v>
      </c>
      <c r="I76" s="18">
        <v>1590</v>
      </c>
      <c r="J76" s="18">
        <v>75.400000000000006</v>
      </c>
      <c r="K76" s="18"/>
    </row>
    <row r="77" spans="1:11" x14ac:dyDescent="0.3">
      <c r="A77">
        <v>76</v>
      </c>
      <c r="B77" s="23" t="s">
        <v>440</v>
      </c>
      <c r="C77" s="18" t="s">
        <v>1483</v>
      </c>
      <c r="D77" s="18">
        <v>440</v>
      </c>
      <c r="E77" s="18">
        <v>435</v>
      </c>
      <c r="F77" s="18">
        <v>74</v>
      </c>
      <c r="G77" s="18">
        <v>11</v>
      </c>
      <c r="H77" s="18">
        <v>10</v>
      </c>
      <c r="I77" s="18">
        <v>1780</v>
      </c>
      <c r="J77" s="18">
        <v>110</v>
      </c>
      <c r="K77" s="18"/>
    </row>
    <row r="78" spans="1:11" x14ac:dyDescent="0.3">
      <c r="A78">
        <v>77</v>
      </c>
      <c r="B78" s="23" t="s">
        <v>441</v>
      </c>
      <c r="C78" s="18" t="s">
        <v>1510</v>
      </c>
      <c r="D78" s="18">
        <v>350</v>
      </c>
      <c r="E78" s="18">
        <v>918</v>
      </c>
      <c r="F78" s="18">
        <v>99</v>
      </c>
      <c r="G78" s="18">
        <v>2</v>
      </c>
      <c r="H78" s="18">
        <v>11</v>
      </c>
      <c r="I78" s="18">
        <v>786</v>
      </c>
      <c r="J78" s="18">
        <v>175</v>
      </c>
      <c r="K78" s="18"/>
    </row>
    <row r="79" spans="1:11" x14ac:dyDescent="0.3">
      <c r="A79">
        <v>78</v>
      </c>
      <c r="B79" s="23" t="s">
        <v>442</v>
      </c>
      <c r="C79" s="18" t="s">
        <v>1485</v>
      </c>
      <c r="D79" s="18">
        <v>110</v>
      </c>
      <c r="E79" s="18">
        <v>485</v>
      </c>
      <c r="F79" s="18">
        <v>67</v>
      </c>
      <c r="G79" s="18">
        <v>20</v>
      </c>
      <c r="H79" s="18">
        <v>9</v>
      </c>
      <c r="I79" s="18">
        <v>1790</v>
      </c>
      <c r="J79" s="18">
        <v>110</v>
      </c>
      <c r="K79" s="18"/>
    </row>
    <row r="80" spans="1:11" x14ac:dyDescent="0.3">
      <c r="A80">
        <v>79</v>
      </c>
      <c r="B80" s="23" t="s">
        <v>443</v>
      </c>
      <c r="C80" s="18" t="s">
        <v>1511</v>
      </c>
      <c r="D80" s="18">
        <v>86</v>
      </c>
      <c r="E80" s="18">
        <v>385</v>
      </c>
      <c r="F80" s="18">
        <v>57</v>
      </c>
      <c r="G80" s="18">
        <v>15</v>
      </c>
      <c r="H80" s="18">
        <v>6</v>
      </c>
      <c r="I80" s="18">
        <v>1590</v>
      </c>
      <c r="J80" s="18">
        <v>86</v>
      </c>
      <c r="K80" s="18"/>
    </row>
    <row r="81" spans="1:11" x14ac:dyDescent="0.3">
      <c r="A81">
        <v>80</v>
      </c>
      <c r="B81" s="23" t="s">
        <v>444</v>
      </c>
      <c r="C81" s="18" t="s">
        <v>1455</v>
      </c>
      <c r="D81" s="18">
        <v>575</v>
      </c>
      <c r="E81" s="18">
        <v>470</v>
      </c>
      <c r="F81" s="18">
        <v>77</v>
      </c>
      <c r="G81" s="18">
        <v>14</v>
      </c>
      <c r="H81" s="18">
        <v>9</v>
      </c>
      <c r="I81" s="18">
        <v>1850</v>
      </c>
      <c r="J81" s="18">
        <v>115</v>
      </c>
      <c r="K81" s="18"/>
    </row>
    <row r="82" spans="1:11" x14ac:dyDescent="0.3">
      <c r="A82">
        <v>81</v>
      </c>
      <c r="B82" s="23" t="s">
        <v>445</v>
      </c>
      <c r="C82" s="18" t="s">
        <v>1456</v>
      </c>
      <c r="D82" s="18">
        <v>86</v>
      </c>
      <c r="E82" s="18">
        <v>380</v>
      </c>
      <c r="F82" s="18">
        <v>57</v>
      </c>
      <c r="G82" s="18">
        <v>14</v>
      </c>
      <c r="H82" s="18">
        <v>6</v>
      </c>
      <c r="I82" s="18">
        <v>1400</v>
      </c>
      <c r="J82" s="18">
        <v>86</v>
      </c>
      <c r="K82" s="18"/>
    </row>
    <row r="83" spans="1:11" x14ac:dyDescent="0.3">
      <c r="A83">
        <v>82</v>
      </c>
      <c r="B83" s="23" t="s">
        <v>446</v>
      </c>
      <c r="C83" s="18" t="s">
        <v>114</v>
      </c>
      <c r="D83" s="18">
        <v>780</v>
      </c>
      <c r="E83" s="18">
        <v>530</v>
      </c>
      <c r="F83" s="18">
        <v>81</v>
      </c>
      <c r="G83" s="18">
        <v>19</v>
      </c>
      <c r="H83" s="18">
        <v>9</v>
      </c>
      <c r="I83" s="18">
        <v>1270</v>
      </c>
      <c r="J83" s="18">
        <v>130</v>
      </c>
      <c r="K83" s="18"/>
    </row>
    <row r="84" spans="1:11" x14ac:dyDescent="0.3">
      <c r="A84">
        <v>83</v>
      </c>
      <c r="B84" s="23" t="s">
        <v>447</v>
      </c>
      <c r="C84" s="18" t="s">
        <v>1486</v>
      </c>
      <c r="D84" s="18">
        <v>556</v>
      </c>
      <c r="E84" s="18">
        <v>545</v>
      </c>
      <c r="F84" s="18">
        <v>83</v>
      </c>
      <c r="G84" s="18">
        <v>18</v>
      </c>
      <c r="H84" s="18">
        <v>13</v>
      </c>
      <c r="I84" s="18">
        <v>1700</v>
      </c>
      <c r="J84" s="18">
        <v>139</v>
      </c>
      <c r="K84" s="18"/>
    </row>
    <row r="85" spans="1:11" x14ac:dyDescent="0.3">
      <c r="A85">
        <v>84</v>
      </c>
      <c r="B85" s="23" t="s">
        <v>448</v>
      </c>
      <c r="C85" s="18" t="s">
        <v>1457</v>
      </c>
      <c r="D85" s="18">
        <v>1015</v>
      </c>
      <c r="E85" s="18">
        <v>625</v>
      </c>
      <c r="F85" s="18">
        <v>88</v>
      </c>
      <c r="G85" s="18">
        <v>24</v>
      </c>
      <c r="H85" s="18">
        <v>14</v>
      </c>
      <c r="I85" s="18">
        <v>1240</v>
      </c>
      <c r="J85" s="18">
        <v>203</v>
      </c>
      <c r="K85" s="18"/>
    </row>
    <row r="86" spans="1:11" x14ac:dyDescent="0.3">
      <c r="A86">
        <v>85</v>
      </c>
      <c r="B86" s="23" t="s">
        <v>449</v>
      </c>
      <c r="C86" s="18" t="s">
        <v>1518</v>
      </c>
      <c r="D86" s="18">
        <v>890</v>
      </c>
      <c r="E86" s="18">
        <v>435</v>
      </c>
      <c r="F86" s="18">
        <v>78</v>
      </c>
      <c r="G86" s="18">
        <v>11</v>
      </c>
      <c r="H86" s="18">
        <v>8</v>
      </c>
      <c r="I86" s="18">
        <v>890</v>
      </c>
      <c r="J86" s="18">
        <v>222.5</v>
      </c>
      <c r="K86" s="18"/>
    </row>
    <row r="87" spans="1:11" x14ac:dyDescent="0.3">
      <c r="A87">
        <v>86</v>
      </c>
      <c r="B87" s="23" t="s">
        <v>450</v>
      </c>
      <c r="C87" s="18" t="s">
        <v>1517</v>
      </c>
      <c r="D87" s="18">
        <v>460</v>
      </c>
      <c r="E87" s="18">
        <v>380</v>
      </c>
      <c r="F87" s="18">
        <v>44</v>
      </c>
      <c r="G87" s="18">
        <v>18</v>
      </c>
      <c r="H87" s="18">
        <v>11</v>
      </c>
      <c r="I87" s="18">
        <v>560</v>
      </c>
      <c r="J87" s="18">
        <v>230</v>
      </c>
      <c r="K87" s="18"/>
    </row>
    <row r="88" spans="1:11" x14ac:dyDescent="0.3">
      <c r="A88">
        <v>87</v>
      </c>
      <c r="B88" s="23" t="s">
        <v>451</v>
      </c>
      <c r="C88" s="18" t="s">
        <v>1458</v>
      </c>
      <c r="D88" s="18">
        <v>474</v>
      </c>
      <c r="E88" s="18">
        <v>425</v>
      </c>
      <c r="F88" s="18">
        <v>74</v>
      </c>
      <c r="G88" s="18">
        <v>11</v>
      </c>
      <c r="H88" s="18">
        <v>9</v>
      </c>
      <c r="I88" s="18">
        <v>1590</v>
      </c>
      <c r="J88" s="18">
        <v>118.5</v>
      </c>
      <c r="K88" s="18"/>
    </row>
    <row r="89" spans="1:11" x14ac:dyDescent="0.3">
      <c r="A89">
        <v>88</v>
      </c>
      <c r="B89" s="23" t="s">
        <v>452</v>
      </c>
      <c r="C89" s="18" t="s">
        <v>1516</v>
      </c>
      <c r="D89" s="18">
        <v>616</v>
      </c>
      <c r="E89" s="18">
        <v>490</v>
      </c>
      <c r="F89" s="18">
        <v>93</v>
      </c>
      <c r="G89" s="18">
        <v>4.5999999999999996</v>
      </c>
      <c r="H89" s="18">
        <v>21</v>
      </c>
      <c r="I89" s="18">
        <v>1220</v>
      </c>
      <c r="J89" s="18">
        <v>308</v>
      </c>
      <c r="K89" s="18"/>
    </row>
    <row r="90" spans="1:11" x14ac:dyDescent="0.3">
      <c r="A90">
        <v>89</v>
      </c>
      <c r="B90" s="23" t="s">
        <v>453</v>
      </c>
      <c r="C90" s="18" t="s">
        <v>104</v>
      </c>
      <c r="D90" s="18">
        <v>150</v>
      </c>
      <c r="E90" s="18">
        <v>360</v>
      </c>
      <c r="F90" s="18">
        <v>78</v>
      </c>
      <c r="G90" s="18">
        <v>1.7</v>
      </c>
      <c r="H90" s="18">
        <v>9</v>
      </c>
      <c r="I90" s="18">
        <v>170</v>
      </c>
      <c r="J90" s="18">
        <v>150</v>
      </c>
      <c r="K90" s="18"/>
    </row>
    <row r="91" spans="1:11" x14ac:dyDescent="0.3">
      <c r="A91">
        <v>90</v>
      </c>
      <c r="B91" s="23" t="s">
        <v>454</v>
      </c>
      <c r="C91" s="18" t="s">
        <v>1487</v>
      </c>
      <c r="D91" s="18">
        <v>890</v>
      </c>
      <c r="E91" s="18">
        <v>455</v>
      </c>
      <c r="F91" s="18">
        <v>95</v>
      </c>
      <c r="G91" s="18">
        <v>1.8</v>
      </c>
      <c r="H91" s="18">
        <v>10</v>
      </c>
      <c r="I91" s="18">
        <v>2120</v>
      </c>
      <c r="J91" s="18">
        <v>445</v>
      </c>
      <c r="K91" s="18"/>
    </row>
    <row r="92" spans="1:11" x14ac:dyDescent="0.3">
      <c r="A92">
        <v>91</v>
      </c>
      <c r="B92" s="23" t="s">
        <v>455</v>
      </c>
      <c r="C92" s="18" t="s">
        <v>1513</v>
      </c>
      <c r="D92" s="18">
        <v>483.6</v>
      </c>
      <c r="E92" s="18">
        <v>435</v>
      </c>
      <c r="F92" s="18">
        <v>79</v>
      </c>
      <c r="G92" s="18">
        <v>10</v>
      </c>
      <c r="H92" s="18">
        <v>9</v>
      </c>
      <c r="I92" s="18">
        <v>1790</v>
      </c>
      <c r="J92" s="18">
        <v>120.9</v>
      </c>
      <c r="K92" s="18"/>
    </row>
    <row r="93" spans="1:11" x14ac:dyDescent="0.3">
      <c r="A93">
        <v>92</v>
      </c>
      <c r="B93" s="23" t="s">
        <v>456</v>
      </c>
      <c r="C93" s="18" t="s">
        <v>1512</v>
      </c>
      <c r="D93" s="18">
        <v>432.4</v>
      </c>
      <c r="E93" s="18">
        <v>408</v>
      </c>
      <c r="F93" s="18">
        <v>84</v>
      </c>
      <c r="G93" s="18">
        <v>4.4000000000000004</v>
      </c>
      <c r="H93" s="18">
        <v>8</v>
      </c>
      <c r="I93" s="18">
        <v>1150</v>
      </c>
      <c r="J93" s="18">
        <v>108.1</v>
      </c>
      <c r="K93" s="18"/>
    </row>
    <row r="94" spans="1:11" x14ac:dyDescent="0.3">
      <c r="A94">
        <v>93</v>
      </c>
      <c r="B94" s="23" t="s">
        <v>457</v>
      </c>
      <c r="C94" s="18" t="s">
        <v>1497</v>
      </c>
      <c r="D94" s="18">
        <v>113</v>
      </c>
      <c r="E94" s="18">
        <v>350</v>
      </c>
      <c r="F94" s="18">
        <v>77</v>
      </c>
      <c r="G94" s="18">
        <v>0</v>
      </c>
      <c r="H94" s="18">
        <v>10</v>
      </c>
      <c r="I94" s="18">
        <v>1320</v>
      </c>
      <c r="J94" s="18">
        <v>113</v>
      </c>
      <c r="K94" s="18"/>
    </row>
    <row r="95" spans="1:11" x14ac:dyDescent="0.3">
      <c r="A95">
        <v>94</v>
      </c>
      <c r="B95" s="23" t="s">
        <v>458</v>
      </c>
      <c r="C95" s="18" t="s">
        <v>1459</v>
      </c>
      <c r="D95" s="18">
        <v>1240</v>
      </c>
      <c r="E95" s="18">
        <v>60</v>
      </c>
      <c r="F95" s="18">
        <v>8</v>
      </c>
      <c r="G95" s="18">
        <v>1</v>
      </c>
      <c r="H95" s="18">
        <v>5</v>
      </c>
      <c r="I95" s="18">
        <v>200</v>
      </c>
      <c r="J95" s="18">
        <v>100</v>
      </c>
      <c r="K95" s="18"/>
    </row>
    <row r="96" spans="1:11" x14ac:dyDescent="0.3">
      <c r="A96">
        <v>95</v>
      </c>
      <c r="B96" s="23" t="s">
        <v>459</v>
      </c>
      <c r="C96" s="18" t="s">
        <v>1515</v>
      </c>
      <c r="D96" s="18">
        <v>54</v>
      </c>
      <c r="E96" s="18">
        <v>222</v>
      </c>
      <c r="F96" s="18">
        <v>38</v>
      </c>
      <c r="G96" s="18">
        <v>6</v>
      </c>
      <c r="H96" s="18">
        <v>4</v>
      </c>
      <c r="I96" s="18">
        <v>1240</v>
      </c>
      <c r="J96" s="18">
        <v>54</v>
      </c>
      <c r="K96" s="18"/>
    </row>
    <row r="97" spans="1:11" x14ac:dyDescent="0.3">
      <c r="A97">
        <v>96</v>
      </c>
      <c r="B97" s="23" t="s">
        <v>460</v>
      </c>
      <c r="C97" s="18" t="s">
        <v>1489</v>
      </c>
      <c r="D97" s="18">
        <v>231</v>
      </c>
      <c r="E97" s="18">
        <v>360</v>
      </c>
      <c r="F97" s="18">
        <v>73</v>
      </c>
      <c r="G97" s="18">
        <v>3.6</v>
      </c>
      <c r="H97" s="18">
        <v>9</v>
      </c>
      <c r="I97" s="18">
        <v>1430</v>
      </c>
      <c r="J97" s="18">
        <v>231</v>
      </c>
      <c r="K97" s="18"/>
    </row>
    <row r="98" spans="1:11" x14ac:dyDescent="0.3">
      <c r="A98">
        <v>97</v>
      </c>
      <c r="B98" s="23" t="s">
        <v>461</v>
      </c>
      <c r="C98" s="18" t="s">
        <v>1488</v>
      </c>
      <c r="D98" s="18">
        <v>229</v>
      </c>
      <c r="E98" s="18">
        <v>352</v>
      </c>
      <c r="F98" s="18">
        <v>72</v>
      </c>
      <c r="G98" s="18">
        <v>2.8</v>
      </c>
      <c r="H98" s="18">
        <v>10</v>
      </c>
      <c r="I98" s="18">
        <v>1600</v>
      </c>
      <c r="J98" s="18">
        <v>229</v>
      </c>
      <c r="K98" s="18"/>
    </row>
    <row r="99" spans="1:11" x14ac:dyDescent="0.3">
      <c r="A99">
        <v>98</v>
      </c>
      <c r="B99" s="23" t="s">
        <v>462</v>
      </c>
      <c r="C99" s="18" t="s">
        <v>1476</v>
      </c>
      <c r="D99" s="18">
        <v>105</v>
      </c>
      <c r="E99" s="18">
        <v>445</v>
      </c>
      <c r="F99" s="18">
        <v>63</v>
      </c>
      <c r="G99" s="18">
        <v>17</v>
      </c>
      <c r="H99" s="18">
        <v>10</v>
      </c>
      <c r="I99" s="18">
        <v>1730</v>
      </c>
      <c r="J99" s="18">
        <v>105</v>
      </c>
      <c r="K99" s="18"/>
    </row>
    <row r="100" spans="1:11" x14ac:dyDescent="0.3">
      <c r="A100">
        <v>99</v>
      </c>
      <c r="B100" s="23" t="s">
        <v>463</v>
      </c>
      <c r="C100" s="18" t="s">
        <v>215</v>
      </c>
      <c r="D100" s="18">
        <v>100</v>
      </c>
      <c r="E100" s="18">
        <v>341</v>
      </c>
      <c r="F100" s="18">
        <v>85</v>
      </c>
      <c r="G100" s="18">
        <v>0</v>
      </c>
      <c r="H100" s="18">
        <v>0</v>
      </c>
      <c r="I100" s="18">
        <v>0</v>
      </c>
      <c r="J100" s="18">
        <v>60</v>
      </c>
      <c r="K100" s="18"/>
    </row>
    <row r="101" spans="1:11" x14ac:dyDescent="0.3">
      <c r="A101">
        <v>100</v>
      </c>
      <c r="B101" s="23" t="s">
        <v>464</v>
      </c>
      <c r="C101" s="18" t="s">
        <v>1514</v>
      </c>
      <c r="D101" s="18">
        <v>100</v>
      </c>
      <c r="E101" s="18">
        <v>341</v>
      </c>
      <c r="F101" s="18">
        <v>85</v>
      </c>
      <c r="G101" s="18">
        <v>0</v>
      </c>
      <c r="H101" s="18">
        <v>0</v>
      </c>
      <c r="I101" s="18">
        <v>0</v>
      </c>
      <c r="J101" s="18">
        <v>60</v>
      </c>
      <c r="K101" s="18"/>
    </row>
    <row r="102" spans="1:11" x14ac:dyDescent="0.3">
      <c r="A102">
        <v>101</v>
      </c>
      <c r="B102" s="23" t="s">
        <v>529</v>
      </c>
      <c r="C102" s="18" t="s">
        <v>1433</v>
      </c>
      <c r="D102" s="18">
        <v>592</v>
      </c>
      <c r="E102" s="18">
        <v>507</v>
      </c>
      <c r="F102" s="18">
        <v>89</v>
      </c>
      <c r="G102" s="18">
        <v>11</v>
      </c>
      <c r="H102" s="18">
        <v>13</v>
      </c>
      <c r="I102" s="18">
        <v>2070</v>
      </c>
      <c r="J102" s="18">
        <v>296</v>
      </c>
      <c r="K102" s="18"/>
    </row>
    <row r="103" spans="1:11" x14ac:dyDescent="0.3">
      <c r="A103">
        <v>102</v>
      </c>
      <c r="B103" s="23" t="s">
        <v>530</v>
      </c>
      <c r="C103" s="18" t="s">
        <v>1434</v>
      </c>
      <c r="D103" s="18">
        <v>100.3</v>
      </c>
      <c r="E103" s="18">
        <v>340</v>
      </c>
      <c r="F103" s="18">
        <v>73</v>
      </c>
      <c r="G103" s="18">
        <v>1.1000000000000001</v>
      </c>
      <c r="H103" s="18">
        <v>10</v>
      </c>
      <c r="I103" s="18">
        <v>1674</v>
      </c>
      <c r="J103" s="18">
        <v>100.3</v>
      </c>
      <c r="K103" s="18"/>
    </row>
    <row r="104" spans="1:11" x14ac:dyDescent="0.3">
      <c r="A104">
        <v>103</v>
      </c>
      <c r="B104" s="23" t="s">
        <v>531</v>
      </c>
      <c r="C104" s="18" t="s">
        <v>528</v>
      </c>
      <c r="D104" s="18">
        <v>540</v>
      </c>
      <c r="E104" s="18">
        <v>570</v>
      </c>
      <c r="F104" s="18">
        <v>68</v>
      </c>
      <c r="G104" s="18">
        <v>27</v>
      </c>
      <c r="H104" s="18">
        <v>14</v>
      </c>
      <c r="I104" s="18">
        <v>1250</v>
      </c>
      <c r="J104" s="18">
        <v>135</v>
      </c>
      <c r="K104" s="18"/>
    </row>
    <row r="105" spans="1:11" x14ac:dyDescent="0.3">
      <c r="A105">
        <v>104</v>
      </c>
      <c r="B105" s="23" t="s">
        <v>532</v>
      </c>
      <c r="C105" s="18" t="s">
        <v>1496</v>
      </c>
      <c r="D105" s="18">
        <v>76</v>
      </c>
      <c r="E105" s="18">
        <v>359</v>
      </c>
      <c r="F105" s="18">
        <v>48</v>
      </c>
      <c r="G105" s="18">
        <v>15</v>
      </c>
      <c r="H105" s="18">
        <v>8</v>
      </c>
      <c r="I105" s="18">
        <v>1160</v>
      </c>
      <c r="J105" s="18">
        <v>76</v>
      </c>
      <c r="K105" s="18"/>
    </row>
    <row r="106" spans="1:11" x14ac:dyDescent="0.3">
      <c r="B106" s="18"/>
      <c r="C106" s="18"/>
      <c r="D106" s="18"/>
      <c r="E106" s="18"/>
      <c r="F106" s="18"/>
      <c r="G106" s="18"/>
      <c r="H106" s="18"/>
      <c r="I106" s="18"/>
      <c r="J106" s="18"/>
      <c r="K106" s="18"/>
    </row>
    <row r="107" spans="1:11" x14ac:dyDescent="0.3">
      <c r="B107" s="18"/>
      <c r="C107" s="18"/>
      <c r="D107" s="18"/>
      <c r="E107" s="18"/>
      <c r="F107" s="18"/>
      <c r="G107" s="18"/>
      <c r="H107" s="18"/>
      <c r="I107" s="18"/>
      <c r="J107" s="18"/>
      <c r="K107" s="18"/>
    </row>
  </sheetData>
  <sortState ref="C34:C135">
    <sortCondition ref="C34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pane ySplit="1" topLeftCell="A2" activePane="bottomLeft" state="frozen"/>
      <selection pane="bottomLeft" activeCell="C24" sqref="C24"/>
    </sheetView>
  </sheetViews>
  <sheetFormatPr defaultRowHeight="16.5" x14ac:dyDescent="0.3"/>
  <cols>
    <col min="2" max="2" width="11.375" customWidth="1"/>
    <col min="3" max="3" width="41.5" bestFit="1" customWidth="1"/>
    <col min="4" max="5" width="12.25" customWidth="1"/>
    <col min="13" max="13" width="16" customWidth="1"/>
  </cols>
  <sheetData>
    <row r="1" spans="1:17" ht="17.25" customHeight="1" x14ac:dyDescent="0.3">
      <c r="A1" t="s">
        <v>1422</v>
      </c>
      <c r="B1" t="s">
        <v>1423</v>
      </c>
      <c r="C1" s="40" t="s">
        <v>1424</v>
      </c>
      <c r="D1" t="s">
        <v>1429</v>
      </c>
      <c r="E1" t="s">
        <v>1428</v>
      </c>
      <c r="F1" t="s">
        <v>1425</v>
      </c>
      <c r="G1" t="s">
        <v>1426</v>
      </c>
      <c r="H1" t="s">
        <v>1427</v>
      </c>
      <c r="I1" t="s">
        <v>1431</v>
      </c>
      <c r="J1" t="s">
        <v>1430</v>
      </c>
      <c r="M1" s="12" t="s">
        <v>1358</v>
      </c>
      <c r="N1" s="12" t="s">
        <v>1359</v>
      </c>
      <c r="O1" s="12" t="s">
        <v>1360</v>
      </c>
      <c r="P1" s="12" t="s">
        <v>1361</v>
      </c>
      <c r="Q1" s="12" t="s">
        <v>1362</v>
      </c>
    </row>
    <row r="2" spans="1:17" x14ac:dyDescent="0.3">
      <c r="A2">
        <v>1</v>
      </c>
      <c r="B2" s="7" t="s">
        <v>547</v>
      </c>
      <c r="C2" s="39" t="s">
        <v>548</v>
      </c>
      <c r="D2" s="1">
        <v>400</v>
      </c>
      <c r="E2" s="1">
        <v>95</v>
      </c>
      <c r="F2" s="1">
        <v>8</v>
      </c>
      <c r="G2" s="1">
        <v>4.0999999999999996</v>
      </c>
      <c r="H2" s="1">
        <v>7</v>
      </c>
      <c r="I2" s="1">
        <v>730</v>
      </c>
      <c r="J2" s="1">
        <v>100</v>
      </c>
      <c r="K2" s="1"/>
      <c r="L2" s="1"/>
      <c r="M2" s="1"/>
      <c r="N2" s="1">
        <f t="shared" ref="N2:P3" si="0">F2/4</f>
        <v>2</v>
      </c>
      <c r="O2" s="1">
        <f t="shared" si="0"/>
        <v>1.0249999999999999</v>
      </c>
      <c r="P2" s="1">
        <f t="shared" si="0"/>
        <v>1.75</v>
      </c>
      <c r="Q2" s="1">
        <f>E2/4</f>
        <v>23.75</v>
      </c>
    </row>
    <row r="3" spans="1:17" x14ac:dyDescent="0.3">
      <c r="A3">
        <v>2</v>
      </c>
      <c r="B3" s="7" t="s">
        <v>549</v>
      </c>
      <c r="C3" s="39" t="s">
        <v>568</v>
      </c>
      <c r="D3" s="1">
        <v>400</v>
      </c>
      <c r="E3" s="1">
        <v>100</v>
      </c>
      <c r="F3" s="1">
        <v>9</v>
      </c>
      <c r="G3" s="1">
        <v>3.6</v>
      </c>
      <c r="H3" s="1">
        <v>7</v>
      </c>
      <c r="I3" s="1">
        <v>810</v>
      </c>
      <c r="J3" s="1">
        <v>100</v>
      </c>
      <c r="K3" s="1"/>
      <c r="L3" s="1"/>
      <c r="M3" s="1"/>
      <c r="N3" s="1">
        <f t="shared" si="0"/>
        <v>2.25</v>
      </c>
      <c r="O3" s="1">
        <f t="shared" si="0"/>
        <v>0.9</v>
      </c>
      <c r="P3" s="1">
        <f t="shared" si="0"/>
        <v>1.75</v>
      </c>
      <c r="Q3" s="1">
        <f>E3/4</f>
        <v>25</v>
      </c>
    </row>
    <row r="4" spans="1:17" x14ac:dyDescent="0.3">
      <c r="A4">
        <v>3</v>
      </c>
      <c r="B4" s="7" t="s">
        <v>551</v>
      </c>
      <c r="C4" s="39" t="s">
        <v>574</v>
      </c>
      <c r="D4" s="1">
        <v>350</v>
      </c>
      <c r="E4" s="1"/>
      <c r="F4" s="1"/>
      <c r="G4" s="1"/>
      <c r="H4" s="1"/>
      <c r="J4" s="1"/>
      <c r="K4" s="1"/>
      <c r="L4" s="1"/>
      <c r="M4" s="1"/>
      <c r="N4" s="1"/>
      <c r="O4" s="1"/>
      <c r="P4" s="1"/>
      <c r="Q4" s="1"/>
    </row>
    <row r="5" spans="1:17" x14ac:dyDescent="0.3">
      <c r="A5">
        <v>4</v>
      </c>
      <c r="B5" s="7" t="s">
        <v>552</v>
      </c>
      <c r="C5" s="39" t="s">
        <v>575</v>
      </c>
      <c r="D5" s="1">
        <v>70</v>
      </c>
      <c r="E5" s="1"/>
      <c r="F5" s="1"/>
      <c r="G5" s="1"/>
      <c r="H5" s="1"/>
      <c r="J5" s="1"/>
      <c r="K5" s="1"/>
      <c r="L5" s="1"/>
      <c r="M5" s="1"/>
      <c r="N5" s="1"/>
      <c r="O5" s="1"/>
      <c r="P5" s="1"/>
      <c r="Q5" s="1"/>
    </row>
    <row r="6" spans="1:17" x14ac:dyDescent="0.3">
      <c r="A6">
        <v>5</v>
      </c>
      <c r="B6" s="7" t="s">
        <v>553</v>
      </c>
      <c r="C6" s="39" t="s">
        <v>554</v>
      </c>
      <c r="D6" s="1">
        <v>25</v>
      </c>
      <c r="E6" s="1"/>
      <c r="F6" s="1"/>
      <c r="G6" s="1"/>
      <c r="H6" s="1"/>
      <c r="J6" s="1"/>
      <c r="K6" s="1"/>
      <c r="L6" s="1"/>
      <c r="M6" s="1"/>
      <c r="N6" s="1"/>
      <c r="O6" s="1"/>
      <c r="P6" s="1"/>
      <c r="Q6" s="1"/>
    </row>
    <row r="7" spans="1:17" x14ac:dyDescent="0.3">
      <c r="A7">
        <v>6</v>
      </c>
      <c r="B7" s="7" t="s">
        <v>555</v>
      </c>
      <c r="C7" s="39" t="s">
        <v>576</v>
      </c>
      <c r="D7" s="1">
        <v>200</v>
      </c>
      <c r="E7" s="1"/>
      <c r="F7" s="1"/>
      <c r="G7" s="1"/>
      <c r="H7" s="1"/>
      <c r="J7" s="1"/>
      <c r="K7" s="1"/>
      <c r="L7" s="1"/>
      <c r="M7" s="1"/>
      <c r="N7" s="1"/>
      <c r="O7" s="1"/>
      <c r="P7" s="1"/>
      <c r="Q7" s="1"/>
    </row>
    <row r="8" spans="1:17" x14ac:dyDescent="0.3">
      <c r="A8">
        <v>7</v>
      </c>
      <c r="B8" s="7" t="s">
        <v>556</v>
      </c>
      <c r="C8" s="39" t="s">
        <v>577</v>
      </c>
      <c r="D8" s="1">
        <v>280</v>
      </c>
      <c r="E8" s="1"/>
      <c r="F8" s="1"/>
      <c r="G8" s="1"/>
      <c r="H8" s="1"/>
      <c r="J8" s="1"/>
      <c r="K8" s="1"/>
      <c r="L8" s="1"/>
      <c r="M8" s="1"/>
      <c r="N8" s="1"/>
      <c r="O8" s="1"/>
      <c r="P8" s="1"/>
      <c r="Q8" s="1"/>
    </row>
    <row r="9" spans="1:17" x14ac:dyDescent="0.3">
      <c r="A9">
        <v>8</v>
      </c>
      <c r="B9" s="7" t="s">
        <v>557</v>
      </c>
      <c r="C9" s="39" t="s">
        <v>558</v>
      </c>
      <c r="D9" s="1">
        <v>900</v>
      </c>
      <c r="E9" s="1">
        <v>80</v>
      </c>
      <c r="F9" s="1">
        <v>1</v>
      </c>
      <c r="G9" s="1">
        <v>6</v>
      </c>
      <c r="H9" s="1">
        <v>6</v>
      </c>
      <c r="I9" s="1">
        <v>85</v>
      </c>
      <c r="J9" s="1">
        <v>50</v>
      </c>
      <c r="K9" s="1"/>
      <c r="L9" s="1"/>
      <c r="M9" s="1"/>
      <c r="N9" s="1">
        <v>1</v>
      </c>
      <c r="O9" s="1">
        <v>13</v>
      </c>
      <c r="P9" s="1">
        <v>13</v>
      </c>
      <c r="Q9" s="1">
        <v>175</v>
      </c>
    </row>
    <row r="10" spans="1:17" x14ac:dyDescent="0.3">
      <c r="A10">
        <v>9</v>
      </c>
      <c r="B10" s="7" t="s">
        <v>559</v>
      </c>
      <c r="C10" s="39" t="s">
        <v>578</v>
      </c>
      <c r="D10" s="1">
        <v>800</v>
      </c>
      <c r="E10" s="1"/>
      <c r="F10" s="1"/>
      <c r="G10" s="1"/>
      <c r="H10" s="1"/>
      <c r="J10" s="1"/>
      <c r="K10" s="1"/>
      <c r="L10" s="1"/>
      <c r="M10" s="1"/>
      <c r="N10" s="1"/>
      <c r="O10" s="1"/>
      <c r="P10" s="1"/>
      <c r="Q10" s="1"/>
    </row>
    <row r="11" spans="1:17" x14ac:dyDescent="0.3">
      <c r="A11">
        <v>10</v>
      </c>
      <c r="B11" s="7" t="s">
        <v>560</v>
      </c>
      <c r="C11" s="39" t="s">
        <v>579</v>
      </c>
      <c r="D11" s="1" t="s">
        <v>1600</v>
      </c>
      <c r="E11" s="39"/>
      <c r="F11" s="39"/>
      <c r="G11" s="39"/>
      <c r="H11" s="39"/>
      <c r="J11" s="1"/>
      <c r="K11" s="1"/>
      <c r="L11" s="1"/>
      <c r="M11" s="1"/>
      <c r="N11" s="1"/>
      <c r="O11" s="1"/>
      <c r="P11" s="1"/>
      <c r="Q11" s="1"/>
    </row>
    <row r="12" spans="1:17" x14ac:dyDescent="0.3">
      <c r="A12">
        <v>11</v>
      </c>
      <c r="B12" s="7" t="s">
        <v>561</v>
      </c>
      <c r="C12" s="39" t="s">
        <v>1603</v>
      </c>
      <c r="D12" s="1">
        <v>500</v>
      </c>
      <c r="E12" s="39"/>
      <c r="F12" s="39"/>
      <c r="G12" s="39"/>
      <c r="H12" s="39"/>
      <c r="J12" s="1"/>
      <c r="K12" s="1"/>
      <c r="L12" s="1"/>
      <c r="M12" s="1"/>
      <c r="N12" s="1">
        <v>2</v>
      </c>
      <c r="O12" s="1">
        <v>11</v>
      </c>
      <c r="P12" s="1">
        <v>13</v>
      </c>
      <c r="Q12" s="1">
        <v>160</v>
      </c>
    </row>
    <row r="13" spans="1:17" x14ac:dyDescent="0.3">
      <c r="A13">
        <v>12</v>
      </c>
      <c r="B13" s="7" t="s">
        <v>562</v>
      </c>
      <c r="C13" s="39" t="s">
        <v>1604</v>
      </c>
      <c r="D13" s="1">
        <v>300</v>
      </c>
      <c r="E13" s="39"/>
      <c r="F13" s="39"/>
      <c r="G13" s="39"/>
      <c r="H13" s="39"/>
      <c r="J13" s="1"/>
      <c r="K13" s="1"/>
      <c r="L13" s="1"/>
      <c r="M13" s="1"/>
      <c r="N13" s="1"/>
      <c r="O13" s="1"/>
      <c r="P13" s="1"/>
      <c r="Q13" s="1"/>
    </row>
    <row r="14" spans="1:17" x14ac:dyDescent="0.3">
      <c r="A14">
        <v>13</v>
      </c>
      <c r="B14" s="7" t="s">
        <v>563</v>
      </c>
      <c r="C14" s="39" t="s">
        <v>580</v>
      </c>
      <c r="D14" s="1">
        <v>240</v>
      </c>
      <c r="E14" s="39"/>
      <c r="F14" s="39"/>
      <c r="G14" s="39"/>
      <c r="H14" s="39"/>
      <c r="J14" s="1"/>
      <c r="K14" s="1"/>
      <c r="L14" s="1"/>
      <c r="M14" s="1"/>
      <c r="N14" s="1"/>
      <c r="O14" s="1"/>
      <c r="P14" s="1"/>
      <c r="Q14" s="1"/>
    </row>
    <row r="15" spans="1:17" x14ac:dyDescent="0.3">
      <c r="A15">
        <v>14</v>
      </c>
      <c r="B15" s="7" t="s">
        <v>564</v>
      </c>
      <c r="C15" s="39" t="s">
        <v>581</v>
      </c>
      <c r="D15" s="1">
        <v>400</v>
      </c>
      <c r="E15" s="39"/>
      <c r="F15" s="39"/>
      <c r="G15" s="39"/>
      <c r="H15" s="39"/>
      <c r="J15" s="1"/>
      <c r="K15" s="1"/>
      <c r="L15" s="1"/>
      <c r="M15" s="1"/>
      <c r="N15" s="1"/>
      <c r="O15" s="1"/>
      <c r="P15" s="1"/>
      <c r="Q15" s="1"/>
    </row>
    <row r="16" spans="1:17" x14ac:dyDescent="0.3">
      <c r="A16">
        <v>15</v>
      </c>
      <c r="B16" s="7" t="s">
        <v>565</v>
      </c>
      <c r="C16" s="39" t="s">
        <v>566</v>
      </c>
      <c r="D16" s="1">
        <v>150</v>
      </c>
      <c r="E16" s="1"/>
      <c r="F16" s="1"/>
      <c r="G16" s="1"/>
      <c r="H16" s="1"/>
      <c r="J16" s="1"/>
      <c r="K16" s="1"/>
      <c r="L16" s="1"/>
      <c r="M16" s="1"/>
      <c r="N16" s="1"/>
      <c r="O16" s="1"/>
      <c r="P16" s="1"/>
      <c r="Q16" s="1"/>
    </row>
    <row r="17" spans="1:17" x14ac:dyDescent="0.3">
      <c r="A17">
        <v>16</v>
      </c>
      <c r="B17" s="7" t="s">
        <v>567</v>
      </c>
      <c r="C17" s="39" t="s">
        <v>550</v>
      </c>
      <c r="D17" s="1">
        <v>400</v>
      </c>
      <c r="E17" s="1">
        <v>49</v>
      </c>
      <c r="F17" s="1">
        <v>4</v>
      </c>
      <c r="G17" s="1">
        <v>1.8</v>
      </c>
      <c r="H17" s="1">
        <v>4</v>
      </c>
      <c r="I17">
        <v>371</v>
      </c>
      <c r="J17" s="1" t="s">
        <v>1601</v>
      </c>
      <c r="K17" s="1"/>
      <c r="L17" s="1"/>
      <c r="M17" s="1"/>
      <c r="N17" s="1">
        <v>9</v>
      </c>
      <c r="O17" s="1">
        <v>3.6</v>
      </c>
      <c r="P17" s="1">
        <v>7</v>
      </c>
      <c r="Q17" s="1">
        <v>100</v>
      </c>
    </row>
    <row r="18" spans="1:17" x14ac:dyDescent="0.3">
      <c r="A18">
        <v>17</v>
      </c>
      <c r="B18" s="7" t="s">
        <v>569</v>
      </c>
      <c r="C18" s="39" t="s">
        <v>582</v>
      </c>
      <c r="D18" s="1" t="s">
        <v>1602</v>
      </c>
      <c r="E18" s="1"/>
      <c r="F18" s="1"/>
      <c r="G18" s="1"/>
      <c r="H18" s="1"/>
      <c r="J18" s="1"/>
      <c r="K18" s="1"/>
      <c r="L18" s="1"/>
      <c r="M18" s="1"/>
      <c r="N18" s="1"/>
      <c r="O18" s="1"/>
      <c r="P18" s="1"/>
      <c r="Q18" s="1"/>
    </row>
    <row r="19" spans="1:17" x14ac:dyDescent="0.3">
      <c r="A19">
        <v>18</v>
      </c>
      <c r="B19" s="7" t="s">
        <v>570</v>
      </c>
      <c r="C19" s="39" t="s">
        <v>571</v>
      </c>
      <c r="D19" s="1">
        <v>250</v>
      </c>
      <c r="E19" s="1">
        <v>50</v>
      </c>
      <c r="F19" s="1">
        <v>4</v>
      </c>
      <c r="G19" s="1">
        <v>2.1</v>
      </c>
      <c r="H19" s="1">
        <v>4</v>
      </c>
      <c r="I19" s="1">
        <v>280</v>
      </c>
      <c r="J19" s="1">
        <v>50</v>
      </c>
      <c r="K19" s="1"/>
      <c r="L19" s="1"/>
      <c r="M19" s="1"/>
      <c r="N19" s="1">
        <f>F19/250*100</f>
        <v>1.6</v>
      </c>
      <c r="O19" s="1">
        <f>G19/250*100</f>
        <v>0.84000000000000008</v>
      </c>
      <c r="P19" s="1">
        <f>H19/250*100</f>
        <v>1.6</v>
      </c>
      <c r="Q19" s="1">
        <f>E19/250*100</f>
        <v>20</v>
      </c>
    </row>
    <row r="20" spans="1:17" x14ac:dyDescent="0.3">
      <c r="A20">
        <v>19</v>
      </c>
      <c r="B20" s="7" t="s">
        <v>572</v>
      </c>
      <c r="C20" s="39" t="s">
        <v>583</v>
      </c>
      <c r="D20" s="1">
        <v>300</v>
      </c>
      <c r="E20" s="1">
        <v>145</v>
      </c>
      <c r="F20" s="1">
        <v>2</v>
      </c>
      <c r="G20" s="1">
        <v>11</v>
      </c>
      <c r="H20" s="1">
        <v>10</v>
      </c>
      <c r="I20">
        <v>250</v>
      </c>
      <c r="J20" s="1">
        <v>100</v>
      </c>
      <c r="K20" s="1"/>
      <c r="L20" s="1"/>
      <c r="M20" s="1"/>
      <c r="N20" s="1">
        <v>2</v>
      </c>
      <c r="O20" s="1">
        <v>11</v>
      </c>
      <c r="P20" s="1">
        <v>10</v>
      </c>
      <c r="Q20" s="1">
        <v>145</v>
      </c>
    </row>
    <row r="21" spans="1:17" x14ac:dyDescent="0.3">
      <c r="A21">
        <v>20</v>
      </c>
      <c r="B21" s="7" t="s">
        <v>573</v>
      </c>
      <c r="C21" s="39" t="s">
        <v>584</v>
      </c>
      <c r="D21" s="1">
        <v>350</v>
      </c>
      <c r="E21" s="1"/>
    </row>
  </sheetData>
  <sortState ref="C3:C22">
    <sortCondition ref="C4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pane ySplit="1" topLeftCell="A17" activePane="bottomLeft" state="frozen"/>
      <selection pane="bottomLeft" activeCell="A48" sqref="A48"/>
    </sheetView>
  </sheetViews>
  <sheetFormatPr defaultRowHeight="16.5" x14ac:dyDescent="0.3"/>
  <cols>
    <col min="3" max="3" width="50.75" bestFit="1" customWidth="1"/>
    <col min="4" max="4" width="11.75" customWidth="1"/>
    <col min="5" max="5" width="14" customWidth="1"/>
    <col min="13" max="13" width="11.75" customWidth="1"/>
  </cols>
  <sheetData>
    <row r="1" spans="1:18" x14ac:dyDescent="0.3">
      <c r="A1" t="s">
        <v>1422</v>
      </c>
      <c r="B1" s="1" t="s">
        <v>1432</v>
      </c>
      <c r="C1" s="1" t="s">
        <v>1424</v>
      </c>
      <c r="D1" t="s">
        <v>1429</v>
      </c>
      <c r="E1" t="s">
        <v>1428</v>
      </c>
      <c r="F1" t="s">
        <v>1425</v>
      </c>
      <c r="G1" t="s">
        <v>1426</v>
      </c>
      <c r="H1" t="s">
        <v>1427</v>
      </c>
      <c r="I1" t="s">
        <v>1431</v>
      </c>
      <c r="J1" t="s">
        <v>1430</v>
      </c>
      <c r="M1" s="12" t="s">
        <v>1358</v>
      </c>
      <c r="N1" s="12" t="s">
        <v>1359</v>
      </c>
      <c r="O1" s="12" t="s">
        <v>1360</v>
      </c>
      <c r="P1" s="12" t="s">
        <v>1361</v>
      </c>
      <c r="Q1" s="12" t="s">
        <v>1362</v>
      </c>
    </row>
    <row r="2" spans="1:18" x14ac:dyDescent="0.3">
      <c r="A2">
        <v>1</v>
      </c>
      <c r="B2" s="1" t="s">
        <v>585</v>
      </c>
      <c r="C2" s="1" t="s">
        <v>586</v>
      </c>
      <c r="D2" s="1">
        <v>545</v>
      </c>
      <c r="E2" s="13">
        <v>45</v>
      </c>
      <c r="F2" s="1">
        <v>0</v>
      </c>
      <c r="G2" s="13">
        <v>5</v>
      </c>
      <c r="H2" s="13">
        <v>0</v>
      </c>
      <c r="I2" s="13">
        <v>0</v>
      </c>
      <c r="J2" s="13">
        <v>5</v>
      </c>
      <c r="K2" s="13"/>
      <c r="L2" s="13"/>
      <c r="M2" s="14"/>
      <c r="N2" s="13">
        <f>F2/5</f>
        <v>0</v>
      </c>
      <c r="O2" s="13">
        <f>G2/5</f>
        <v>1</v>
      </c>
      <c r="P2" s="13">
        <f>H2/5</f>
        <v>0</v>
      </c>
      <c r="Q2" s="13">
        <f>E2/5</f>
        <v>9</v>
      </c>
      <c r="R2" s="14"/>
    </row>
    <row r="3" spans="1:18" x14ac:dyDescent="0.3">
      <c r="A3">
        <v>2</v>
      </c>
      <c r="B3" s="1" t="s">
        <v>587</v>
      </c>
      <c r="C3" s="1" t="s">
        <v>588</v>
      </c>
      <c r="D3" s="1">
        <v>500</v>
      </c>
      <c r="E3" s="13">
        <v>900</v>
      </c>
      <c r="F3" s="1">
        <v>0</v>
      </c>
      <c r="G3" s="13">
        <v>100</v>
      </c>
      <c r="H3" s="13">
        <v>0</v>
      </c>
      <c r="I3" s="13">
        <v>0</v>
      </c>
      <c r="J3" s="13">
        <v>100</v>
      </c>
      <c r="K3" s="13"/>
      <c r="L3" s="13"/>
      <c r="M3" s="14"/>
      <c r="N3" s="13">
        <v>0</v>
      </c>
      <c r="O3" s="13">
        <v>100</v>
      </c>
      <c r="P3" s="13">
        <v>0</v>
      </c>
      <c r="Q3" s="13">
        <v>900</v>
      </c>
      <c r="R3" s="14"/>
    </row>
    <row r="4" spans="1:18" x14ac:dyDescent="0.3">
      <c r="A4">
        <v>3</v>
      </c>
      <c r="B4" s="1" t="s">
        <v>589</v>
      </c>
      <c r="C4" s="1" t="s">
        <v>590</v>
      </c>
      <c r="D4" s="1">
        <v>250</v>
      </c>
      <c r="E4" s="13">
        <v>900</v>
      </c>
      <c r="F4" s="1">
        <f>N4/10*25</f>
        <v>0</v>
      </c>
      <c r="G4" s="13">
        <v>100</v>
      </c>
      <c r="H4" s="13">
        <v>0</v>
      </c>
      <c r="I4">
        <v>0</v>
      </c>
      <c r="J4" s="13">
        <v>100</v>
      </c>
      <c r="K4" s="13"/>
      <c r="L4" s="13"/>
      <c r="M4" s="14"/>
      <c r="N4" s="13">
        <v>0</v>
      </c>
      <c r="O4" s="13">
        <v>100</v>
      </c>
      <c r="P4" s="13">
        <v>0</v>
      </c>
      <c r="Q4" s="13">
        <v>900</v>
      </c>
      <c r="R4" s="14"/>
    </row>
    <row r="5" spans="1:18" x14ac:dyDescent="0.3">
      <c r="A5">
        <v>4</v>
      </c>
      <c r="B5" s="1" t="s">
        <v>591</v>
      </c>
      <c r="C5" s="1" t="s">
        <v>592</v>
      </c>
      <c r="D5" s="1">
        <v>250</v>
      </c>
      <c r="E5" s="13">
        <v>900</v>
      </c>
      <c r="F5" s="1">
        <f>N5/10*25</f>
        <v>0</v>
      </c>
      <c r="G5" s="13">
        <v>100</v>
      </c>
      <c r="H5" s="13">
        <f>P5/10*25</f>
        <v>0</v>
      </c>
      <c r="I5" s="13">
        <v>0</v>
      </c>
      <c r="J5" s="13">
        <v>100</v>
      </c>
      <c r="K5" s="13"/>
      <c r="L5" s="13"/>
      <c r="M5" s="14"/>
      <c r="N5" s="13">
        <v>0</v>
      </c>
      <c r="O5" s="13">
        <v>100</v>
      </c>
      <c r="P5" s="13">
        <v>0</v>
      </c>
      <c r="Q5" s="13">
        <v>900</v>
      </c>
      <c r="R5" s="14"/>
    </row>
    <row r="6" spans="1:18" x14ac:dyDescent="0.3">
      <c r="A6">
        <v>5</v>
      </c>
      <c r="B6" s="1" t="s">
        <v>593</v>
      </c>
      <c r="C6" s="1" t="s">
        <v>594</v>
      </c>
      <c r="D6" s="1">
        <v>900</v>
      </c>
      <c r="E6" s="13">
        <v>900</v>
      </c>
      <c r="F6" s="1">
        <v>0</v>
      </c>
      <c r="G6" s="13">
        <v>100</v>
      </c>
      <c r="H6" s="13">
        <v>0</v>
      </c>
      <c r="I6" s="13">
        <v>0</v>
      </c>
      <c r="J6" s="13">
        <v>100</v>
      </c>
      <c r="K6" s="13"/>
      <c r="L6" s="13"/>
      <c r="M6" s="14"/>
      <c r="N6" s="13">
        <v>0</v>
      </c>
      <c r="O6" s="13">
        <v>100</v>
      </c>
      <c r="P6" s="13">
        <v>0</v>
      </c>
      <c r="Q6" s="13">
        <v>900</v>
      </c>
      <c r="R6" s="14"/>
    </row>
    <row r="7" spans="1:18" x14ac:dyDescent="0.3">
      <c r="A7">
        <v>6</v>
      </c>
      <c r="B7" s="1" t="s">
        <v>595</v>
      </c>
      <c r="C7" s="1" t="s">
        <v>596</v>
      </c>
      <c r="D7" s="1">
        <v>900</v>
      </c>
      <c r="E7" s="13">
        <v>900</v>
      </c>
      <c r="F7" s="1">
        <v>0</v>
      </c>
      <c r="G7" s="13">
        <v>100</v>
      </c>
      <c r="H7" s="13">
        <v>0</v>
      </c>
      <c r="I7" s="13">
        <v>0</v>
      </c>
      <c r="J7" s="13">
        <v>100</v>
      </c>
      <c r="K7" s="13"/>
      <c r="L7" s="13"/>
      <c r="M7" s="14"/>
      <c r="N7" s="13">
        <v>0</v>
      </c>
      <c r="O7" s="13">
        <v>100</v>
      </c>
      <c r="P7" s="13">
        <v>0</v>
      </c>
      <c r="Q7" s="13">
        <v>900</v>
      </c>
      <c r="R7" s="14"/>
    </row>
    <row r="8" spans="1:18" x14ac:dyDescent="0.3">
      <c r="A8">
        <v>7</v>
      </c>
      <c r="B8" s="1" t="s">
        <v>597</v>
      </c>
      <c r="C8" s="1" t="s">
        <v>598</v>
      </c>
      <c r="D8" s="1">
        <v>500</v>
      </c>
      <c r="E8" s="13">
        <v>900</v>
      </c>
      <c r="F8" s="1">
        <v>0</v>
      </c>
      <c r="G8" s="13">
        <v>100</v>
      </c>
      <c r="H8" s="13">
        <v>0</v>
      </c>
      <c r="I8" s="13">
        <v>0</v>
      </c>
      <c r="J8" s="13">
        <v>100</v>
      </c>
      <c r="K8" s="13"/>
      <c r="L8" s="13"/>
      <c r="M8" s="14"/>
      <c r="N8" s="13">
        <v>0</v>
      </c>
      <c r="O8" s="13">
        <v>100</v>
      </c>
      <c r="P8" s="13">
        <v>0</v>
      </c>
      <c r="Q8" s="13">
        <v>900</v>
      </c>
      <c r="R8" s="14"/>
    </row>
    <row r="9" spans="1:18" x14ac:dyDescent="0.3">
      <c r="A9">
        <v>8</v>
      </c>
      <c r="B9" s="1" t="s">
        <v>599</v>
      </c>
      <c r="C9" s="1" t="s">
        <v>600</v>
      </c>
      <c r="D9" s="1">
        <v>220</v>
      </c>
      <c r="E9" s="13">
        <v>900</v>
      </c>
      <c r="F9" s="1">
        <v>0</v>
      </c>
      <c r="G9" s="13">
        <v>100</v>
      </c>
      <c r="H9" s="13">
        <v>0</v>
      </c>
      <c r="I9" s="13">
        <v>0</v>
      </c>
      <c r="J9" s="13">
        <v>100</v>
      </c>
      <c r="K9" s="13"/>
      <c r="L9" s="13"/>
      <c r="M9" s="14"/>
      <c r="N9" s="13">
        <v>0</v>
      </c>
      <c r="O9" s="13">
        <v>100</v>
      </c>
      <c r="P9" s="13">
        <v>0</v>
      </c>
      <c r="Q9" s="13">
        <v>900</v>
      </c>
      <c r="R9" s="14"/>
    </row>
    <row r="10" spans="1:18" x14ac:dyDescent="0.3">
      <c r="A10">
        <v>9</v>
      </c>
      <c r="B10" s="1" t="s">
        <v>601</v>
      </c>
      <c r="C10" s="1" t="s">
        <v>602</v>
      </c>
      <c r="D10" s="1">
        <v>1800</v>
      </c>
      <c r="E10" s="13">
        <v>900</v>
      </c>
      <c r="F10" s="1">
        <v>0</v>
      </c>
      <c r="G10" s="13">
        <v>100</v>
      </c>
      <c r="H10" s="13">
        <v>0</v>
      </c>
      <c r="I10" s="13">
        <v>0</v>
      </c>
      <c r="J10" s="13">
        <v>100</v>
      </c>
      <c r="K10" s="13"/>
      <c r="L10" s="13"/>
      <c r="M10" s="14"/>
      <c r="N10" s="13">
        <v>0</v>
      </c>
      <c r="O10" s="13">
        <v>100</v>
      </c>
      <c r="P10" s="13">
        <v>0</v>
      </c>
      <c r="Q10" s="13">
        <v>900</v>
      </c>
      <c r="R10" s="14"/>
    </row>
    <row r="11" spans="1:18" x14ac:dyDescent="0.3">
      <c r="A11">
        <v>10</v>
      </c>
      <c r="B11" s="1" t="s">
        <v>603</v>
      </c>
      <c r="C11" s="1" t="s">
        <v>604</v>
      </c>
      <c r="D11" s="1">
        <v>430</v>
      </c>
      <c r="E11" s="13">
        <v>900</v>
      </c>
      <c r="F11" s="1">
        <v>0</v>
      </c>
      <c r="G11" s="13">
        <v>100</v>
      </c>
      <c r="H11" s="13">
        <v>0</v>
      </c>
      <c r="I11" s="13">
        <v>0</v>
      </c>
      <c r="J11" s="13">
        <v>100</v>
      </c>
      <c r="K11" s="13"/>
      <c r="L11" s="13"/>
      <c r="M11" s="14"/>
      <c r="N11" s="13">
        <v>0</v>
      </c>
      <c r="O11" s="13">
        <v>100</v>
      </c>
      <c r="P11" s="13">
        <v>0</v>
      </c>
      <c r="Q11" s="13">
        <v>900</v>
      </c>
      <c r="R11" s="14"/>
    </row>
    <row r="12" spans="1:18" x14ac:dyDescent="0.3">
      <c r="A12">
        <v>11</v>
      </c>
      <c r="B12" s="1" t="s">
        <v>605</v>
      </c>
      <c r="C12" s="1" t="s">
        <v>606</v>
      </c>
      <c r="D12" s="1">
        <v>100</v>
      </c>
      <c r="E12" s="13">
        <v>830</v>
      </c>
      <c r="F12" s="1">
        <v>0</v>
      </c>
      <c r="G12" s="13">
        <v>92</v>
      </c>
      <c r="H12" s="13">
        <v>0</v>
      </c>
      <c r="I12" s="13">
        <v>0</v>
      </c>
      <c r="J12" s="13">
        <v>100</v>
      </c>
      <c r="K12" s="13"/>
      <c r="L12" s="13"/>
      <c r="M12" s="14"/>
      <c r="N12" s="13">
        <f>0</f>
        <v>0</v>
      </c>
      <c r="O12" s="13">
        <v>100</v>
      </c>
      <c r="P12" s="13">
        <v>0</v>
      </c>
      <c r="Q12" s="13">
        <v>900</v>
      </c>
      <c r="R12" s="14"/>
    </row>
    <row r="13" spans="1:18" x14ac:dyDescent="0.3">
      <c r="A13">
        <v>12</v>
      </c>
      <c r="B13" s="1" t="s">
        <v>607</v>
      </c>
      <c r="C13" s="1" t="s">
        <v>608</v>
      </c>
      <c r="D13" s="1">
        <v>500</v>
      </c>
      <c r="E13" s="13">
        <v>900</v>
      </c>
      <c r="F13" s="1">
        <v>0</v>
      </c>
      <c r="G13" s="13">
        <v>100</v>
      </c>
      <c r="H13" s="13">
        <v>0</v>
      </c>
      <c r="I13" s="13">
        <v>0</v>
      </c>
      <c r="J13" s="13">
        <v>100</v>
      </c>
      <c r="K13" s="13"/>
      <c r="L13" s="13"/>
      <c r="M13" s="14"/>
      <c r="N13" s="13">
        <v>0</v>
      </c>
      <c r="O13" s="13">
        <f>Q13/9</f>
        <v>20</v>
      </c>
      <c r="P13" s="13">
        <v>0</v>
      </c>
      <c r="Q13" s="13">
        <f>E13/5</f>
        <v>180</v>
      </c>
      <c r="R13" s="14"/>
    </row>
    <row r="14" spans="1:18" x14ac:dyDescent="0.3">
      <c r="A14">
        <v>13</v>
      </c>
      <c r="B14" s="1" t="s">
        <v>609</v>
      </c>
      <c r="C14" s="1" t="s">
        <v>610</v>
      </c>
      <c r="D14" s="1">
        <v>80</v>
      </c>
      <c r="E14" s="13">
        <v>655</v>
      </c>
      <c r="F14" s="1">
        <v>0</v>
      </c>
      <c r="G14" s="13">
        <v>73</v>
      </c>
      <c r="H14" s="13">
        <v>0</v>
      </c>
      <c r="I14" s="13">
        <v>0</v>
      </c>
      <c r="J14" s="13">
        <v>80</v>
      </c>
      <c r="K14" s="13"/>
      <c r="L14" s="13"/>
      <c r="M14" s="14"/>
      <c r="N14" s="13">
        <f>0</f>
        <v>0</v>
      </c>
      <c r="O14" s="13">
        <f>73/8*10</f>
        <v>91.25</v>
      </c>
      <c r="P14" s="13">
        <v>0</v>
      </c>
      <c r="Q14" s="13">
        <f>655/8*10</f>
        <v>818.75</v>
      </c>
      <c r="R14" s="14"/>
    </row>
    <row r="15" spans="1:18" x14ac:dyDescent="0.3">
      <c r="A15">
        <v>14</v>
      </c>
      <c r="B15" s="1" t="s">
        <v>611</v>
      </c>
      <c r="C15" s="1" t="s">
        <v>612</v>
      </c>
      <c r="D15" s="1">
        <v>55</v>
      </c>
      <c r="E15" s="13">
        <v>450</v>
      </c>
      <c r="F15" s="1">
        <v>0</v>
      </c>
      <c r="G15" s="13">
        <v>50</v>
      </c>
      <c r="H15" s="13">
        <v>0</v>
      </c>
      <c r="I15" s="13">
        <v>0</v>
      </c>
      <c r="J15" s="13">
        <v>55</v>
      </c>
      <c r="K15" s="13"/>
      <c r="L15" s="13"/>
      <c r="M15" s="14"/>
      <c r="N15" s="13">
        <v>0</v>
      </c>
      <c r="O15" s="13">
        <f>5000/55</f>
        <v>90.909090909090907</v>
      </c>
      <c r="P15" s="13">
        <v>0</v>
      </c>
      <c r="Q15" s="13">
        <f>45000/55</f>
        <v>818.18181818181813</v>
      </c>
      <c r="R15" s="14"/>
    </row>
    <row r="16" spans="1:18" x14ac:dyDescent="0.3">
      <c r="A16">
        <v>15</v>
      </c>
      <c r="B16" s="1" t="s">
        <v>613</v>
      </c>
      <c r="C16" s="1" t="s">
        <v>614</v>
      </c>
      <c r="D16" s="1">
        <v>500</v>
      </c>
      <c r="E16" s="13">
        <v>840</v>
      </c>
      <c r="F16" s="1">
        <v>0</v>
      </c>
      <c r="G16" s="13">
        <v>93</v>
      </c>
      <c r="H16" s="13">
        <v>0</v>
      </c>
      <c r="I16" s="13">
        <v>0</v>
      </c>
      <c r="J16" s="13">
        <v>100</v>
      </c>
      <c r="K16" s="13"/>
      <c r="L16" s="13"/>
      <c r="M16" s="14"/>
      <c r="N16" s="13">
        <v>0</v>
      </c>
      <c r="O16" s="13">
        <v>93</v>
      </c>
      <c r="P16" s="13">
        <v>0</v>
      </c>
      <c r="Q16" s="13">
        <v>840</v>
      </c>
      <c r="R16" s="14"/>
    </row>
    <row r="17" spans="1:18" x14ac:dyDescent="0.3">
      <c r="A17">
        <v>16</v>
      </c>
      <c r="B17" s="1" t="s">
        <v>615</v>
      </c>
      <c r="C17" s="1" t="s">
        <v>616</v>
      </c>
      <c r="D17" s="1">
        <v>900</v>
      </c>
      <c r="E17" s="13">
        <v>900</v>
      </c>
      <c r="F17" s="1">
        <v>0</v>
      </c>
      <c r="G17" s="13">
        <v>100</v>
      </c>
      <c r="H17" s="13">
        <v>0</v>
      </c>
      <c r="I17" s="13">
        <v>0</v>
      </c>
      <c r="J17" s="13">
        <v>100</v>
      </c>
      <c r="K17" s="13"/>
      <c r="L17" s="13"/>
      <c r="M17" s="14"/>
      <c r="N17" s="13">
        <v>0</v>
      </c>
      <c r="O17" s="13">
        <v>100</v>
      </c>
      <c r="P17" s="13">
        <v>0</v>
      </c>
      <c r="Q17" s="13">
        <v>900</v>
      </c>
      <c r="R17" s="14"/>
    </row>
    <row r="18" spans="1:18" x14ac:dyDescent="0.3">
      <c r="A18">
        <v>17</v>
      </c>
      <c r="B18" s="1" t="s">
        <v>617</v>
      </c>
      <c r="C18" s="1" t="s">
        <v>618</v>
      </c>
      <c r="D18" s="1">
        <v>320</v>
      </c>
      <c r="E18" s="13">
        <v>828</v>
      </c>
      <c r="F18" s="1">
        <v>0</v>
      </c>
      <c r="G18" s="13">
        <v>92</v>
      </c>
      <c r="H18" s="13">
        <v>0</v>
      </c>
      <c r="I18" s="13">
        <v>0</v>
      </c>
      <c r="J18" s="13">
        <v>100</v>
      </c>
      <c r="K18" s="13"/>
      <c r="L18" s="13"/>
      <c r="M18" s="14"/>
      <c r="N18" s="13">
        <v>0</v>
      </c>
      <c r="O18" s="13">
        <f>5100/55</f>
        <v>92.727272727272734</v>
      </c>
      <c r="P18" s="13">
        <v>0</v>
      </c>
      <c r="Q18" s="13">
        <f>45900/55</f>
        <v>834.5454545454545</v>
      </c>
      <c r="R18" s="14"/>
    </row>
    <row r="19" spans="1:18" x14ac:dyDescent="0.3">
      <c r="A19">
        <v>18</v>
      </c>
      <c r="B19" s="1" t="s">
        <v>619</v>
      </c>
      <c r="C19" s="1" t="s">
        <v>620</v>
      </c>
      <c r="D19" s="1">
        <v>1000</v>
      </c>
      <c r="E19" s="13">
        <v>828</v>
      </c>
      <c r="F19" s="1">
        <f>N19*10</f>
        <v>0</v>
      </c>
      <c r="G19" s="13">
        <v>92</v>
      </c>
      <c r="H19" s="13">
        <f>P19*10</f>
        <v>0</v>
      </c>
      <c r="I19" s="13">
        <v>0</v>
      </c>
      <c r="J19" s="13">
        <v>100</v>
      </c>
      <c r="K19" s="13"/>
      <c r="L19" s="13"/>
      <c r="M19" s="14"/>
      <c r="N19" s="13">
        <v>0</v>
      </c>
      <c r="O19" s="13">
        <v>92</v>
      </c>
      <c r="P19" s="13">
        <v>0</v>
      </c>
      <c r="Q19" s="13">
        <v>828</v>
      </c>
      <c r="R19" s="14"/>
    </row>
    <row r="20" spans="1:18" x14ac:dyDescent="0.3">
      <c r="A20">
        <v>19</v>
      </c>
      <c r="B20" s="1" t="s">
        <v>621</v>
      </c>
      <c r="C20" s="1" t="s">
        <v>622</v>
      </c>
      <c r="D20" s="1">
        <v>500</v>
      </c>
      <c r="E20" s="13">
        <v>840</v>
      </c>
      <c r="F20" s="1">
        <v>0</v>
      </c>
      <c r="G20" s="13">
        <v>93</v>
      </c>
      <c r="H20" s="13">
        <v>0</v>
      </c>
      <c r="I20" s="13">
        <v>0</v>
      </c>
      <c r="J20" s="13">
        <v>100</v>
      </c>
      <c r="K20" s="13"/>
      <c r="L20" s="13"/>
      <c r="M20" s="14"/>
      <c r="N20" s="13">
        <v>0</v>
      </c>
      <c r="O20" s="13">
        <v>92</v>
      </c>
      <c r="P20" s="13">
        <v>0</v>
      </c>
      <c r="Q20" s="13">
        <f>1656/2</f>
        <v>828</v>
      </c>
      <c r="R20" s="14"/>
    </row>
    <row r="21" spans="1:18" x14ac:dyDescent="0.3">
      <c r="A21">
        <v>20</v>
      </c>
      <c r="B21" s="1" t="s">
        <v>623</v>
      </c>
      <c r="C21" s="1" t="s">
        <v>624</v>
      </c>
      <c r="D21" s="1">
        <v>1000</v>
      </c>
      <c r="E21" s="13">
        <v>828</v>
      </c>
      <c r="F21" s="1">
        <v>0</v>
      </c>
      <c r="G21" s="13">
        <v>92</v>
      </c>
      <c r="H21" s="13">
        <v>0</v>
      </c>
      <c r="I21" s="13">
        <v>0</v>
      </c>
      <c r="J21" s="13">
        <v>100</v>
      </c>
      <c r="K21" s="13"/>
      <c r="L21" s="13"/>
      <c r="M21" s="14"/>
      <c r="N21" s="13">
        <v>0</v>
      </c>
      <c r="O21" s="13">
        <v>92</v>
      </c>
      <c r="P21" s="13">
        <v>0</v>
      </c>
      <c r="Q21" s="13">
        <f>4140/5</f>
        <v>828</v>
      </c>
      <c r="R21" s="14"/>
    </row>
    <row r="22" spans="1:18" x14ac:dyDescent="0.3">
      <c r="A22">
        <v>21</v>
      </c>
      <c r="B22" s="1" t="s">
        <v>625</v>
      </c>
      <c r="C22" s="1" t="s">
        <v>626</v>
      </c>
      <c r="D22" s="1">
        <v>207</v>
      </c>
      <c r="E22" s="13">
        <v>830</v>
      </c>
      <c r="F22" s="1">
        <v>0</v>
      </c>
      <c r="G22" s="13">
        <v>92</v>
      </c>
      <c r="H22" s="13">
        <f>P22/100*207</f>
        <v>0</v>
      </c>
      <c r="I22" s="13">
        <v>0</v>
      </c>
      <c r="J22" s="13">
        <v>100</v>
      </c>
      <c r="K22" s="13"/>
      <c r="L22" s="13"/>
      <c r="M22" s="14"/>
      <c r="N22" s="13">
        <v>0</v>
      </c>
      <c r="O22" s="13">
        <v>92</v>
      </c>
      <c r="P22" s="13">
        <v>0</v>
      </c>
      <c r="Q22" s="13">
        <v>828</v>
      </c>
      <c r="R22" s="14"/>
    </row>
    <row r="23" spans="1:18" x14ac:dyDescent="0.3">
      <c r="A23">
        <v>22</v>
      </c>
      <c r="B23" s="1" t="s">
        <v>627</v>
      </c>
      <c r="C23" s="1" t="s">
        <v>628</v>
      </c>
      <c r="D23" s="1">
        <v>450</v>
      </c>
      <c r="E23" s="13">
        <v>830</v>
      </c>
      <c r="F23" s="1">
        <v>0</v>
      </c>
      <c r="G23" s="13">
        <v>92</v>
      </c>
      <c r="H23" s="13">
        <v>0</v>
      </c>
      <c r="I23" s="13">
        <v>0</v>
      </c>
      <c r="J23" s="13">
        <v>100</v>
      </c>
      <c r="K23" s="13"/>
      <c r="L23" s="13"/>
      <c r="M23" s="14"/>
      <c r="N23" s="13">
        <v>0</v>
      </c>
      <c r="O23" s="13">
        <v>92</v>
      </c>
      <c r="P23" s="13">
        <v>0</v>
      </c>
      <c r="Q23" s="13">
        <v>830</v>
      </c>
      <c r="R23" s="14"/>
    </row>
    <row r="24" spans="1:18" x14ac:dyDescent="0.3">
      <c r="A24">
        <v>23</v>
      </c>
      <c r="B24" s="1" t="s">
        <v>629</v>
      </c>
      <c r="C24" s="1" t="s">
        <v>630</v>
      </c>
      <c r="D24" s="1">
        <v>1000</v>
      </c>
      <c r="E24" s="13">
        <v>837</v>
      </c>
      <c r="F24" s="1">
        <v>0</v>
      </c>
      <c r="G24" s="13">
        <v>93</v>
      </c>
      <c r="H24" s="13">
        <v>0</v>
      </c>
      <c r="I24" s="13">
        <v>0</v>
      </c>
      <c r="J24" s="13">
        <v>100</v>
      </c>
      <c r="K24" s="13"/>
      <c r="L24" s="13"/>
      <c r="M24" s="14"/>
      <c r="N24" s="13">
        <v>0</v>
      </c>
      <c r="O24" s="13">
        <v>93</v>
      </c>
      <c r="P24" s="13">
        <v>0</v>
      </c>
      <c r="Q24" s="13">
        <v>837</v>
      </c>
      <c r="R24" s="14"/>
    </row>
    <row r="25" spans="1:18" x14ac:dyDescent="0.3">
      <c r="A25">
        <v>24</v>
      </c>
      <c r="B25" s="1" t="s">
        <v>631</v>
      </c>
      <c r="C25" s="1" t="s">
        <v>632</v>
      </c>
      <c r="D25" s="1">
        <v>500</v>
      </c>
      <c r="E25" s="13">
        <v>127</v>
      </c>
      <c r="F25" s="1">
        <f>N25*5</f>
        <v>0</v>
      </c>
      <c r="G25" s="13">
        <v>14</v>
      </c>
      <c r="H25" s="13">
        <f>P25*5</f>
        <v>0</v>
      </c>
      <c r="I25" s="13">
        <v>0</v>
      </c>
      <c r="J25" s="13">
        <v>15</v>
      </c>
      <c r="K25" s="13"/>
      <c r="L25" s="13"/>
      <c r="M25" s="14"/>
      <c r="N25" s="13">
        <v>0</v>
      </c>
      <c r="O25" s="13">
        <v>94</v>
      </c>
      <c r="P25" s="13">
        <v>0</v>
      </c>
      <c r="Q25" s="13">
        <v>846</v>
      </c>
      <c r="R25" s="14"/>
    </row>
    <row r="26" spans="1:18" x14ac:dyDescent="0.3">
      <c r="A26">
        <v>25</v>
      </c>
      <c r="B26" s="1" t="s">
        <v>633</v>
      </c>
      <c r="C26" s="1" t="s">
        <v>634</v>
      </c>
      <c r="D26" s="1">
        <v>900</v>
      </c>
      <c r="E26" s="13">
        <v>900</v>
      </c>
      <c r="F26" s="1">
        <v>0</v>
      </c>
      <c r="G26" s="13">
        <v>100</v>
      </c>
      <c r="H26" s="13">
        <v>0</v>
      </c>
      <c r="I26" s="13">
        <v>0</v>
      </c>
      <c r="J26" s="13">
        <v>100</v>
      </c>
      <c r="K26" s="13"/>
      <c r="L26" s="13"/>
      <c r="M26" s="14"/>
      <c r="N26" s="13">
        <v>0</v>
      </c>
      <c r="O26" s="13">
        <v>100</v>
      </c>
      <c r="P26" s="13">
        <v>0</v>
      </c>
      <c r="Q26" s="13">
        <v>900</v>
      </c>
      <c r="R26" s="14"/>
    </row>
    <row r="27" spans="1:18" x14ac:dyDescent="0.3">
      <c r="A27">
        <v>26</v>
      </c>
      <c r="B27" s="1" t="s">
        <v>635</v>
      </c>
      <c r="C27" s="1" t="s">
        <v>636</v>
      </c>
      <c r="D27" s="1">
        <v>1000</v>
      </c>
      <c r="E27" s="13">
        <v>837</v>
      </c>
      <c r="F27" s="1">
        <v>0</v>
      </c>
      <c r="G27" s="13">
        <v>93</v>
      </c>
      <c r="H27" s="13">
        <v>0</v>
      </c>
      <c r="I27" s="13">
        <v>0</v>
      </c>
      <c r="J27" s="13">
        <v>100</v>
      </c>
      <c r="K27" s="13"/>
      <c r="L27" s="13"/>
      <c r="M27" s="14"/>
      <c r="N27" s="13">
        <v>0</v>
      </c>
      <c r="O27" s="13">
        <v>93</v>
      </c>
      <c r="P27" s="13">
        <v>0</v>
      </c>
      <c r="Q27" s="13">
        <v>837</v>
      </c>
      <c r="R27" s="14"/>
    </row>
    <row r="28" spans="1:18" x14ac:dyDescent="0.3">
      <c r="A28">
        <v>27</v>
      </c>
      <c r="B28" s="1" t="s">
        <v>637</v>
      </c>
      <c r="C28" s="1" t="s">
        <v>638</v>
      </c>
      <c r="D28" s="1">
        <v>1000</v>
      </c>
      <c r="E28" s="13">
        <v>900</v>
      </c>
      <c r="F28" s="1">
        <v>0</v>
      </c>
      <c r="G28" s="13">
        <v>100</v>
      </c>
      <c r="H28" s="13">
        <v>0</v>
      </c>
      <c r="I28" s="13">
        <v>0</v>
      </c>
      <c r="J28" s="13">
        <v>100</v>
      </c>
      <c r="K28" s="13"/>
      <c r="L28" s="13"/>
      <c r="M28" s="14"/>
      <c r="N28" s="13">
        <v>0</v>
      </c>
      <c r="O28" s="13">
        <v>100</v>
      </c>
      <c r="P28" s="13">
        <v>0</v>
      </c>
      <c r="Q28" s="13">
        <v>900</v>
      </c>
      <c r="R28" s="14"/>
    </row>
    <row r="29" spans="1:18" x14ac:dyDescent="0.3">
      <c r="A29">
        <v>28</v>
      </c>
      <c r="B29" s="1" t="s">
        <v>639</v>
      </c>
      <c r="C29" s="1" t="s">
        <v>640</v>
      </c>
      <c r="D29" s="1">
        <v>1000</v>
      </c>
      <c r="E29" s="13">
        <v>819</v>
      </c>
      <c r="F29" s="1">
        <v>0</v>
      </c>
      <c r="G29" s="13">
        <v>91</v>
      </c>
      <c r="H29" s="13">
        <v>0</v>
      </c>
      <c r="I29" s="13">
        <v>0</v>
      </c>
      <c r="J29" s="13">
        <v>100</v>
      </c>
      <c r="K29" s="13"/>
      <c r="L29" s="13"/>
      <c r="M29" s="14"/>
      <c r="N29" s="13">
        <v>0</v>
      </c>
      <c r="O29" s="13">
        <v>91</v>
      </c>
      <c r="P29" s="13">
        <v>0</v>
      </c>
      <c r="Q29" s="13">
        <f>E29/5</f>
        <v>163.80000000000001</v>
      </c>
      <c r="R29" s="14"/>
    </row>
    <row r="30" spans="1:18" x14ac:dyDescent="0.3">
      <c r="A30">
        <v>29</v>
      </c>
      <c r="B30" s="1" t="s">
        <v>641</v>
      </c>
      <c r="C30" s="1" t="s">
        <v>642</v>
      </c>
      <c r="D30" s="1">
        <v>1000</v>
      </c>
      <c r="E30" s="13">
        <v>900</v>
      </c>
      <c r="F30" s="1">
        <v>0</v>
      </c>
      <c r="G30" s="13">
        <v>100</v>
      </c>
      <c r="H30" s="13">
        <v>0</v>
      </c>
      <c r="I30" s="13">
        <v>0</v>
      </c>
      <c r="J30" s="13">
        <v>100</v>
      </c>
      <c r="K30" s="13"/>
      <c r="L30" s="13"/>
      <c r="M30" s="14"/>
      <c r="N30" s="13">
        <v>0</v>
      </c>
      <c r="O30" s="13">
        <v>100</v>
      </c>
      <c r="P30" s="13">
        <v>0</v>
      </c>
      <c r="Q30" s="13">
        <v>900</v>
      </c>
      <c r="R30" s="14"/>
    </row>
    <row r="31" spans="1:18" x14ac:dyDescent="0.3">
      <c r="A31">
        <v>30</v>
      </c>
      <c r="B31" s="1" t="s">
        <v>643</v>
      </c>
      <c r="C31" s="1" t="s">
        <v>644</v>
      </c>
      <c r="D31" s="1">
        <v>500</v>
      </c>
      <c r="E31" s="13">
        <v>900</v>
      </c>
      <c r="F31" s="1">
        <v>0</v>
      </c>
      <c r="G31" s="13">
        <v>100</v>
      </c>
      <c r="H31" s="13">
        <v>0</v>
      </c>
      <c r="I31" s="13">
        <v>0</v>
      </c>
      <c r="J31" s="13">
        <v>100</v>
      </c>
      <c r="K31" s="13"/>
      <c r="L31" s="13"/>
      <c r="M31" s="14"/>
      <c r="N31" s="13">
        <v>0</v>
      </c>
      <c r="O31" s="13">
        <v>100</v>
      </c>
      <c r="P31" s="13">
        <v>0</v>
      </c>
      <c r="Q31" s="13">
        <v>900</v>
      </c>
      <c r="R31" s="14"/>
    </row>
    <row r="32" spans="1:18" x14ac:dyDescent="0.3">
      <c r="A32">
        <v>31</v>
      </c>
      <c r="B32" s="1" t="s">
        <v>645</v>
      </c>
      <c r="C32" s="1" t="s">
        <v>646</v>
      </c>
      <c r="D32" s="1">
        <v>1000</v>
      </c>
      <c r="E32" s="13">
        <v>819</v>
      </c>
      <c r="F32" s="1">
        <v>0</v>
      </c>
      <c r="G32" s="13">
        <v>91</v>
      </c>
      <c r="H32" s="13">
        <v>0</v>
      </c>
      <c r="I32" s="13">
        <v>0</v>
      </c>
      <c r="J32" s="13">
        <v>100</v>
      </c>
      <c r="K32" s="13"/>
      <c r="L32" s="13"/>
      <c r="M32" s="14"/>
      <c r="N32" s="13">
        <v>0</v>
      </c>
      <c r="O32" s="13">
        <v>91</v>
      </c>
      <c r="P32" s="13">
        <v>0</v>
      </c>
      <c r="Q32" s="13">
        <f>E32/5</f>
        <v>163.80000000000001</v>
      </c>
      <c r="R32" s="14"/>
    </row>
    <row r="33" spans="1:18" x14ac:dyDescent="0.3">
      <c r="A33">
        <v>32</v>
      </c>
      <c r="B33" s="1" t="s">
        <v>647</v>
      </c>
      <c r="C33" s="1" t="s">
        <v>648</v>
      </c>
      <c r="D33" s="1">
        <v>900</v>
      </c>
      <c r="E33" s="13">
        <v>900</v>
      </c>
      <c r="F33" s="1">
        <v>0</v>
      </c>
      <c r="G33" s="13">
        <v>100</v>
      </c>
      <c r="H33" s="13">
        <v>0</v>
      </c>
      <c r="I33" s="13">
        <v>0</v>
      </c>
      <c r="J33" s="13">
        <v>100</v>
      </c>
      <c r="K33" s="13"/>
      <c r="L33" s="13"/>
      <c r="M33" s="14"/>
      <c r="N33" s="13">
        <v>0</v>
      </c>
      <c r="O33" s="13">
        <v>100</v>
      </c>
      <c r="P33" s="13">
        <v>0</v>
      </c>
      <c r="Q33" s="13">
        <v>900</v>
      </c>
      <c r="R33" s="14"/>
    </row>
    <row r="34" spans="1:18" x14ac:dyDescent="0.3">
      <c r="A34">
        <v>33</v>
      </c>
      <c r="B34" s="1" t="s">
        <v>649</v>
      </c>
      <c r="C34" s="1" t="s">
        <v>650</v>
      </c>
      <c r="D34" s="1">
        <v>500</v>
      </c>
      <c r="E34" s="13">
        <v>900</v>
      </c>
      <c r="F34" s="1">
        <v>0</v>
      </c>
      <c r="G34" s="13">
        <v>100</v>
      </c>
      <c r="H34" s="13">
        <v>0</v>
      </c>
      <c r="I34" s="13">
        <v>0</v>
      </c>
      <c r="J34" s="13">
        <v>100</v>
      </c>
      <c r="K34" s="13"/>
      <c r="L34" s="13"/>
      <c r="M34" s="14"/>
      <c r="N34" s="13">
        <v>0</v>
      </c>
      <c r="O34" s="13">
        <v>100</v>
      </c>
      <c r="P34" s="13">
        <v>0</v>
      </c>
      <c r="Q34" s="13">
        <v>900</v>
      </c>
      <c r="R34" s="14"/>
    </row>
    <row r="35" spans="1:18" x14ac:dyDescent="0.3">
      <c r="A35">
        <v>34</v>
      </c>
      <c r="B35" s="1" t="s">
        <v>651</v>
      </c>
      <c r="C35" s="1" t="s">
        <v>652</v>
      </c>
      <c r="D35" s="1">
        <v>250</v>
      </c>
      <c r="E35" s="13">
        <v>2097</v>
      </c>
      <c r="F35" s="1">
        <f>N35*2.5</f>
        <v>0</v>
      </c>
      <c r="G35" s="13">
        <v>233</v>
      </c>
      <c r="H35" s="13">
        <f>P35*2.5</f>
        <v>0</v>
      </c>
      <c r="I35" s="13">
        <v>0</v>
      </c>
      <c r="J35" s="13">
        <v>250</v>
      </c>
      <c r="K35" s="13"/>
      <c r="L35" s="13"/>
      <c r="M35" s="14"/>
      <c r="N35" s="13">
        <v>0</v>
      </c>
      <c r="O35" s="13">
        <v>93</v>
      </c>
      <c r="P35" s="13">
        <v>0</v>
      </c>
      <c r="Q35" s="13">
        <v>837</v>
      </c>
      <c r="R35" s="14"/>
    </row>
    <row r="36" spans="1:18" x14ac:dyDescent="0.3">
      <c r="A36">
        <v>35</v>
      </c>
      <c r="B36" s="1" t="s">
        <v>653</v>
      </c>
      <c r="C36" s="1" t="s">
        <v>654</v>
      </c>
      <c r="D36" s="1">
        <v>1000</v>
      </c>
      <c r="E36" s="13">
        <v>846</v>
      </c>
      <c r="F36" s="1">
        <v>0</v>
      </c>
      <c r="G36" s="13">
        <v>94</v>
      </c>
      <c r="H36" s="13">
        <v>0</v>
      </c>
      <c r="I36" s="13">
        <v>0</v>
      </c>
      <c r="J36" s="13">
        <v>100</v>
      </c>
      <c r="K36" s="13"/>
      <c r="L36" s="13"/>
      <c r="M36" s="14"/>
      <c r="N36" s="13">
        <v>0</v>
      </c>
      <c r="O36" s="13">
        <v>94</v>
      </c>
      <c r="P36" s="13">
        <v>0</v>
      </c>
      <c r="Q36" s="13">
        <v>846</v>
      </c>
      <c r="R36" s="14"/>
    </row>
    <row r="37" spans="1:18" x14ac:dyDescent="0.3">
      <c r="A37">
        <v>36</v>
      </c>
      <c r="B37" s="1" t="s">
        <v>655</v>
      </c>
      <c r="C37" s="1" t="s">
        <v>656</v>
      </c>
      <c r="D37" s="1">
        <v>250</v>
      </c>
      <c r="E37" s="13">
        <v>45</v>
      </c>
      <c r="F37" s="1">
        <v>0</v>
      </c>
      <c r="G37" s="13">
        <v>5</v>
      </c>
      <c r="H37" s="13">
        <v>0</v>
      </c>
      <c r="I37" s="13">
        <v>0</v>
      </c>
      <c r="J37" s="13">
        <v>5</v>
      </c>
      <c r="K37" s="13"/>
      <c r="L37" s="13"/>
      <c r="M37" s="14"/>
      <c r="N37" s="13">
        <f>F37/250*100</f>
        <v>0</v>
      </c>
      <c r="O37" s="13">
        <f t="shared" ref="O37:P37" si="0">G37/250*100</f>
        <v>2</v>
      </c>
      <c r="P37" s="13">
        <f t="shared" si="0"/>
        <v>0</v>
      </c>
      <c r="Q37" s="13">
        <f>E37/250*100</f>
        <v>18</v>
      </c>
      <c r="R37" s="14"/>
    </row>
    <row r="38" spans="1:18" x14ac:dyDescent="0.3">
      <c r="A38">
        <v>37</v>
      </c>
      <c r="B38" s="1" t="s">
        <v>657</v>
      </c>
      <c r="C38" s="1" t="s">
        <v>658</v>
      </c>
      <c r="D38" s="1">
        <v>200</v>
      </c>
      <c r="E38" s="13">
        <v>820</v>
      </c>
      <c r="F38" s="1">
        <v>0</v>
      </c>
      <c r="G38" s="13">
        <v>91</v>
      </c>
      <c r="H38" s="13">
        <v>0</v>
      </c>
      <c r="I38" s="13">
        <v>35</v>
      </c>
      <c r="J38" s="13">
        <v>100</v>
      </c>
      <c r="K38" s="13"/>
      <c r="L38" s="13"/>
      <c r="M38" s="14"/>
      <c r="N38" s="13" t="s">
        <v>1363</v>
      </c>
      <c r="O38" s="13">
        <f>G38/200*109</f>
        <v>49.594999999999999</v>
      </c>
      <c r="P38" s="13">
        <f t="shared" ref="P38" si="1">H38/200*109</f>
        <v>0</v>
      </c>
      <c r="Q38" s="13">
        <f>E38/200*109</f>
        <v>446.9</v>
      </c>
      <c r="R38" s="14"/>
    </row>
    <row r="39" spans="1:18" x14ac:dyDescent="0.3">
      <c r="A39">
        <v>38</v>
      </c>
      <c r="B39" s="1" t="s">
        <v>659</v>
      </c>
      <c r="C39" s="1" t="s">
        <v>660</v>
      </c>
      <c r="D39" s="1">
        <v>500</v>
      </c>
      <c r="E39" s="13">
        <v>40</v>
      </c>
      <c r="F39" s="1">
        <v>0</v>
      </c>
      <c r="G39" s="13">
        <v>4.5999999999999996</v>
      </c>
      <c r="H39" s="13">
        <v>0</v>
      </c>
      <c r="I39" s="13">
        <v>0</v>
      </c>
      <c r="J39" s="13">
        <v>5</v>
      </c>
      <c r="K39" s="13"/>
      <c r="L39" s="13"/>
      <c r="M39" s="14"/>
      <c r="N39" s="13">
        <f>F39/5</f>
        <v>0</v>
      </c>
      <c r="O39" s="13">
        <f t="shared" ref="O39:P39" si="2">G39/5</f>
        <v>0.91999999999999993</v>
      </c>
      <c r="P39" s="13">
        <f t="shared" si="2"/>
        <v>0</v>
      </c>
      <c r="Q39" s="13">
        <f>E39/5</f>
        <v>8</v>
      </c>
      <c r="R39" s="14"/>
    </row>
  </sheetData>
  <sortState ref="C3:C32">
    <sortCondition ref="C3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pane ySplit="1" topLeftCell="A2" activePane="bottomLeft" state="frozen"/>
      <selection pane="bottomLeft" activeCell="C26" sqref="C26"/>
    </sheetView>
  </sheetViews>
  <sheetFormatPr defaultRowHeight="16.5" x14ac:dyDescent="0.3"/>
  <cols>
    <col min="3" max="3" width="46.375" bestFit="1" customWidth="1"/>
    <col min="4" max="4" width="10.75" customWidth="1"/>
    <col min="5" max="5" width="13.75" customWidth="1"/>
  </cols>
  <sheetData>
    <row r="1" spans="1:12" x14ac:dyDescent="0.3">
      <c r="A1" t="s">
        <v>1422</v>
      </c>
      <c r="B1" t="s">
        <v>1432</v>
      </c>
      <c r="C1" s="1" t="s">
        <v>1424</v>
      </c>
      <c r="D1" t="s">
        <v>1429</v>
      </c>
      <c r="E1" t="s">
        <v>1428</v>
      </c>
      <c r="F1" t="s">
        <v>1425</v>
      </c>
      <c r="G1" t="s">
        <v>1426</v>
      </c>
      <c r="H1" t="s">
        <v>1427</v>
      </c>
      <c r="I1" t="s">
        <v>1431</v>
      </c>
      <c r="J1" t="s">
        <v>1430</v>
      </c>
    </row>
    <row r="2" spans="1:12" x14ac:dyDescent="0.3">
      <c r="A2">
        <v>1</v>
      </c>
      <c r="B2" s="1" t="s">
        <v>661</v>
      </c>
      <c r="C2" s="1" t="s">
        <v>662</v>
      </c>
      <c r="D2" s="1">
        <v>156</v>
      </c>
      <c r="E2" s="13">
        <v>385</v>
      </c>
      <c r="F2" s="13">
        <v>66</v>
      </c>
      <c r="G2" s="13">
        <v>13</v>
      </c>
      <c r="H2" s="13">
        <v>1</v>
      </c>
      <c r="I2" s="13">
        <v>25</v>
      </c>
      <c r="J2" s="13">
        <v>156</v>
      </c>
      <c r="K2" s="13"/>
      <c r="L2" s="13"/>
    </row>
    <row r="3" spans="1:12" x14ac:dyDescent="0.3">
      <c r="A3">
        <v>2</v>
      </c>
      <c r="B3" s="1" t="s">
        <v>663</v>
      </c>
      <c r="C3" s="1" t="s">
        <v>664</v>
      </c>
      <c r="D3" s="1">
        <v>156</v>
      </c>
      <c r="E3" s="13">
        <v>345</v>
      </c>
      <c r="F3" s="13">
        <v>65</v>
      </c>
      <c r="G3" s="13">
        <v>9</v>
      </c>
      <c r="H3" s="13">
        <v>1</v>
      </c>
      <c r="I3" s="13">
        <v>30</v>
      </c>
      <c r="J3" s="13">
        <v>156</v>
      </c>
      <c r="K3" s="13"/>
      <c r="L3" s="13"/>
    </row>
    <row r="4" spans="1:12" x14ac:dyDescent="0.3">
      <c r="A4">
        <v>3</v>
      </c>
      <c r="B4" s="1" t="s">
        <v>665</v>
      </c>
      <c r="C4" s="1" t="s">
        <v>666</v>
      </c>
      <c r="D4" s="1">
        <v>156</v>
      </c>
      <c r="E4" s="13">
        <v>300</v>
      </c>
      <c r="F4" s="13">
        <v>65</v>
      </c>
      <c r="G4" s="13">
        <v>4</v>
      </c>
      <c r="H4" s="13">
        <v>1</v>
      </c>
      <c r="I4" s="13">
        <v>45</v>
      </c>
      <c r="J4" s="13">
        <v>156</v>
      </c>
      <c r="K4" s="13"/>
      <c r="L4" s="13"/>
    </row>
    <row r="5" spans="1:12" x14ac:dyDescent="0.3">
      <c r="A5">
        <v>4</v>
      </c>
      <c r="B5" s="1" t="s">
        <v>667</v>
      </c>
      <c r="C5" s="1" t="s">
        <v>668</v>
      </c>
      <c r="D5" s="1">
        <v>320</v>
      </c>
      <c r="E5" s="13"/>
      <c r="F5" s="13"/>
      <c r="G5" s="13"/>
      <c r="H5" s="13"/>
      <c r="J5" s="13"/>
      <c r="K5" s="13"/>
      <c r="L5" s="13"/>
    </row>
    <row r="6" spans="1:12" x14ac:dyDescent="0.3">
      <c r="A6">
        <v>5</v>
      </c>
      <c r="B6" s="1" t="s">
        <v>669</v>
      </c>
      <c r="C6" s="1" t="s">
        <v>670</v>
      </c>
      <c r="D6" s="1">
        <v>320</v>
      </c>
      <c r="E6" s="13"/>
      <c r="F6" s="13"/>
      <c r="G6" s="13"/>
      <c r="H6" s="13"/>
      <c r="J6" s="13"/>
      <c r="K6" s="13"/>
      <c r="L6" s="13"/>
    </row>
    <row r="7" spans="1:12" x14ac:dyDescent="0.3">
      <c r="A7">
        <v>6</v>
      </c>
      <c r="B7" s="1" t="s">
        <v>671</v>
      </c>
      <c r="C7" s="1" t="s">
        <v>672</v>
      </c>
      <c r="D7" s="1">
        <v>1400</v>
      </c>
      <c r="E7" s="13"/>
      <c r="F7" s="13"/>
      <c r="G7" s="13"/>
      <c r="H7" s="13"/>
      <c r="J7" s="13"/>
      <c r="K7" s="13"/>
      <c r="L7" s="13"/>
    </row>
    <row r="8" spans="1:12" x14ac:dyDescent="0.3">
      <c r="A8">
        <v>7</v>
      </c>
      <c r="B8" s="1" t="s">
        <v>673</v>
      </c>
      <c r="C8" s="1" t="s">
        <v>674</v>
      </c>
      <c r="D8" s="1">
        <v>240</v>
      </c>
      <c r="E8" s="13"/>
      <c r="F8" s="13"/>
      <c r="G8" s="13"/>
      <c r="H8" s="13"/>
      <c r="J8" s="13"/>
      <c r="K8" s="13"/>
      <c r="L8" s="13"/>
    </row>
    <row r="9" spans="1:12" x14ac:dyDescent="0.3">
      <c r="A9">
        <v>8</v>
      </c>
      <c r="B9" s="1" t="s">
        <v>675</v>
      </c>
      <c r="C9" s="1" t="s">
        <v>676</v>
      </c>
      <c r="D9" s="1">
        <v>700</v>
      </c>
      <c r="E9" s="13">
        <v>1505</v>
      </c>
      <c r="F9" s="13">
        <v>347</v>
      </c>
      <c r="G9" s="13">
        <v>4.2</v>
      </c>
      <c r="H9" s="13">
        <v>24</v>
      </c>
      <c r="I9" s="13">
        <v>2390</v>
      </c>
      <c r="J9" s="13">
        <v>700</v>
      </c>
      <c r="K9" s="13"/>
      <c r="L9" s="13"/>
    </row>
    <row r="10" spans="1:12" x14ac:dyDescent="0.3">
      <c r="A10">
        <v>9</v>
      </c>
      <c r="B10" s="1" t="s">
        <v>677</v>
      </c>
      <c r="C10" s="1" t="s">
        <v>678</v>
      </c>
      <c r="D10" s="1">
        <v>700</v>
      </c>
      <c r="E10" s="13">
        <v>1520</v>
      </c>
      <c r="F10" s="13">
        <v>347</v>
      </c>
      <c r="G10" s="13">
        <v>2.1</v>
      </c>
      <c r="H10" s="13">
        <v>28</v>
      </c>
      <c r="I10" s="13">
        <v>2170</v>
      </c>
      <c r="J10" s="13">
        <v>700</v>
      </c>
      <c r="K10" s="13"/>
      <c r="L10" s="13"/>
    </row>
    <row r="11" spans="1:12" x14ac:dyDescent="0.3">
      <c r="A11">
        <v>10</v>
      </c>
      <c r="B11" s="1" t="s">
        <v>679</v>
      </c>
      <c r="C11" s="1" t="s">
        <v>680</v>
      </c>
      <c r="D11" s="1">
        <v>1000</v>
      </c>
      <c r="E11" s="13">
        <v>2400</v>
      </c>
      <c r="F11" s="13">
        <v>570</v>
      </c>
      <c r="G11" s="13">
        <v>0</v>
      </c>
      <c r="H11" s="13">
        <v>30</v>
      </c>
      <c r="I11" s="13">
        <v>3150</v>
      </c>
      <c r="J11" s="13">
        <v>1000</v>
      </c>
      <c r="K11" s="13"/>
      <c r="L11" s="13"/>
    </row>
    <row r="12" spans="1:12" x14ac:dyDescent="0.3">
      <c r="A12">
        <v>11</v>
      </c>
      <c r="B12" s="1" t="s">
        <v>681</v>
      </c>
      <c r="C12" s="1" t="s">
        <v>682</v>
      </c>
      <c r="D12" s="1">
        <v>600</v>
      </c>
      <c r="E12" s="13">
        <v>1390</v>
      </c>
      <c r="F12" s="13">
        <v>319</v>
      </c>
      <c r="G12" s="13">
        <v>3.6</v>
      </c>
      <c r="H12" s="13">
        <v>24</v>
      </c>
      <c r="I12" s="13">
        <v>1810</v>
      </c>
      <c r="J12" s="13">
        <v>600</v>
      </c>
      <c r="K12" s="13"/>
      <c r="L12" s="13"/>
    </row>
    <row r="13" spans="1:12" x14ac:dyDescent="0.3">
      <c r="A13">
        <v>12</v>
      </c>
      <c r="B13" s="1" t="s">
        <v>683</v>
      </c>
      <c r="C13" s="1" t="s">
        <v>684</v>
      </c>
      <c r="D13" s="1">
        <v>500</v>
      </c>
      <c r="E13" s="13">
        <v>1045</v>
      </c>
      <c r="F13" s="13">
        <v>222</v>
      </c>
      <c r="G13" s="13">
        <v>6</v>
      </c>
      <c r="H13" s="13">
        <v>26</v>
      </c>
      <c r="I13" s="13">
        <v>1435</v>
      </c>
      <c r="J13" s="13">
        <v>500</v>
      </c>
      <c r="K13" s="13"/>
      <c r="L13" s="13"/>
    </row>
    <row r="14" spans="1:12" x14ac:dyDescent="0.3">
      <c r="A14">
        <v>13</v>
      </c>
      <c r="B14" s="1" t="s">
        <v>685</v>
      </c>
      <c r="C14" s="1" t="s">
        <v>686</v>
      </c>
      <c r="D14" s="1">
        <v>1010</v>
      </c>
      <c r="E14" s="13">
        <v>2325</v>
      </c>
      <c r="F14" s="13">
        <v>545</v>
      </c>
      <c r="G14" s="13">
        <v>0</v>
      </c>
      <c r="H14" s="13">
        <v>31</v>
      </c>
      <c r="I14" s="13">
        <v>2870</v>
      </c>
      <c r="J14" s="13">
        <v>1010</v>
      </c>
      <c r="K14" s="13"/>
      <c r="L14" s="13"/>
    </row>
    <row r="15" spans="1:12" x14ac:dyDescent="0.3">
      <c r="A15">
        <v>14</v>
      </c>
      <c r="B15" s="1" t="s">
        <v>687</v>
      </c>
      <c r="C15" s="1" t="s">
        <v>688</v>
      </c>
      <c r="D15" s="1">
        <v>1010</v>
      </c>
      <c r="E15" s="13">
        <v>2425</v>
      </c>
      <c r="F15" s="13">
        <v>576</v>
      </c>
      <c r="G15" s="13">
        <v>0</v>
      </c>
      <c r="H15" s="13">
        <v>30</v>
      </c>
      <c r="I15" s="13">
        <v>4800</v>
      </c>
      <c r="J15" s="13">
        <v>1010</v>
      </c>
      <c r="K15" s="13"/>
      <c r="L15" s="13"/>
    </row>
    <row r="16" spans="1:12" x14ac:dyDescent="0.3">
      <c r="A16">
        <v>15</v>
      </c>
      <c r="B16" s="1" t="s">
        <v>689</v>
      </c>
      <c r="C16" s="1" t="s">
        <v>690</v>
      </c>
      <c r="D16" s="1">
        <v>460</v>
      </c>
      <c r="E16" s="13">
        <v>1044</v>
      </c>
      <c r="F16" s="13">
        <v>220</v>
      </c>
      <c r="G16" s="13">
        <v>12.3</v>
      </c>
      <c r="H16" s="13">
        <v>22</v>
      </c>
      <c r="I16" s="13">
        <v>1044</v>
      </c>
      <c r="J16" s="13">
        <v>460</v>
      </c>
      <c r="K16" s="13"/>
      <c r="L16" s="13"/>
    </row>
    <row r="17" spans="1:5" x14ac:dyDescent="0.3">
      <c r="A17">
        <v>16</v>
      </c>
      <c r="B17" s="1" t="s">
        <v>691</v>
      </c>
      <c r="C17" s="1" t="s">
        <v>692</v>
      </c>
      <c r="D17" s="1">
        <v>2000</v>
      </c>
      <c r="E17" s="1"/>
    </row>
  </sheetData>
  <sortState ref="B2:C33">
    <sortCondition ref="C1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B1" workbookViewId="0">
      <pane ySplit="1" topLeftCell="A2" activePane="bottomLeft" state="frozen"/>
      <selection pane="bottomLeft" activeCell="C26" sqref="C26"/>
    </sheetView>
  </sheetViews>
  <sheetFormatPr defaultRowHeight="16.5" x14ac:dyDescent="0.3"/>
  <cols>
    <col min="3" max="3" width="47.875" customWidth="1"/>
    <col min="4" max="4" width="12.375" customWidth="1"/>
    <col min="5" max="5" width="13.625" customWidth="1"/>
    <col min="7" max="7" width="10.875" customWidth="1"/>
    <col min="13" max="13" width="14.5" customWidth="1"/>
  </cols>
  <sheetData>
    <row r="1" spans="1:17" x14ac:dyDescent="0.3">
      <c r="A1" t="s">
        <v>1422</v>
      </c>
      <c r="B1" t="s">
        <v>1432</v>
      </c>
      <c r="C1" t="s">
        <v>1424</v>
      </c>
      <c r="D1" t="s">
        <v>1429</v>
      </c>
      <c r="E1" t="s">
        <v>1428</v>
      </c>
      <c r="F1" t="s">
        <v>1425</v>
      </c>
      <c r="G1" t="s">
        <v>1426</v>
      </c>
      <c r="H1" t="s">
        <v>1427</v>
      </c>
      <c r="I1" t="s">
        <v>1431</v>
      </c>
      <c r="J1" t="s">
        <v>1430</v>
      </c>
      <c r="M1" s="12" t="s">
        <v>1358</v>
      </c>
      <c r="N1" s="12" t="s">
        <v>1359</v>
      </c>
      <c r="O1" s="12" t="s">
        <v>1360</v>
      </c>
      <c r="P1" s="12" t="s">
        <v>1361</v>
      </c>
      <c r="Q1" s="12" t="s">
        <v>1362</v>
      </c>
    </row>
    <row r="2" spans="1:17" x14ac:dyDescent="0.3">
      <c r="A2">
        <v>1</v>
      </c>
      <c r="B2" s="1" t="s">
        <v>693</v>
      </c>
      <c r="C2" s="1" t="s">
        <v>694</v>
      </c>
      <c r="D2" s="5">
        <v>500</v>
      </c>
      <c r="E2" s="5"/>
      <c r="F2" s="5"/>
      <c r="G2" s="5"/>
      <c r="H2" s="5"/>
      <c r="I2" s="5"/>
      <c r="J2" s="5"/>
      <c r="K2" s="1"/>
      <c r="L2" s="1"/>
      <c r="N2" s="1"/>
      <c r="O2" s="1"/>
      <c r="P2" s="1"/>
      <c r="Q2" s="1"/>
    </row>
    <row r="3" spans="1:17" x14ac:dyDescent="0.3">
      <c r="A3">
        <v>2</v>
      </c>
      <c r="B3" s="1" t="s">
        <v>695</v>
      </c>
      <c r="C3" s="1" t="s">
        <v>696</v>
      </c>
      <c r="D3" s="5">
        <v>340</v>
      </c>
      <c r="E3" s="35">
        <v>95</v>
      </c>
      <c r="F3" s="35">
        <v>3</v>
      </c>
      <c r="G3" s="35">
        <v>6</v>
      </c>
      <c r="H3" s="35">
        <v>8</v>
      </c>
      <c r="I3" s="5">
        <v>140</v>
      </c>
      <c r="J3" s="35">
        <v>100</v>
      </c>
      <c r="K3" s="13"/>
      <c r="L3" s="13"/>
      <c r="M3" s="14"/>
      <c r="N3" s="13">
        <v>3</v>
      </c>
      <c r="O3" s="13">
        <v>6</v>
      </c>
      <c r="P3" s="13">
        <v>8</v>
      </c>
      <c r="Q3" s="13">
        <v>95</v>
      </c>
    </row>
    <row r="4" spans="1:17" x14ac:dyDescent="0.3">
      <c r="A4">
        <v>3</v>
      </c>
      <c r="B4" s="1" t="s">
        <v>697</v>
      </c>
      <c r="C4" s="1" t="s">
        <v>698</v>
      </c>
      <c r="D4" s="5">
        <v>300</v>
      </c>
      <c r="E4" s="35">
        <v>90</v>
      </c>
      <c r="F4" s="35">
        <v>3</v>
      </c>
      <c r="G4" s="35">
        <v>4.8</v>
      </c>
      <c r="H4" s="35">
        <v>9</v>
      </c>
      <c r="I4" s="5">
        <v>120</v>
      </c>
      <c r="J4" s="35">
        <v>100</v>
      </c>
      <c r="K4" s="13"/>
      <c r="L4" s="13"/>
      <c r="M4" s="14"/>
      <c r="N4" s="13">
        <v>3</v>
      </c>
      <c r="O4" s="13">
        <v>4.8</v>
      </c>
      <c r="P4" s="13">
        <v>9</v>
      </c>
      <c r="Q4" s="13">
        <v>90</v>
      </c>
    </row>
    <row r="5" spans="1:17" x14ac:dyDescent="0.3">
      <c r="A5">
        <v>4</v>
      </c>
      <c r="B5" s="1" t="s">
        <v>699</v>
      </c>
      <c r="C5" s="1" t="s">
        <v>700</v>
      </c>
      <c r="D5" s="5">
        <v>210</v>
      </c>
      <c r="E5" s="35">
        <v>150</v>
      </c>
      <c r="F5" s="35">
        <v>2</v>
      </c>
      <c r="G5" s="35">
        <v>10</v>
      </c>
      <c r="H5" s="35">
        <v>14</v>
      </c>
      <c r="I5" s="5">
        <v>35</v>
      </c>
      <c r="J5" s="35">
        <v>210</v>
      </c>
      <c r="K5" s="13"/>
      <c r="L5" s="13"/>
      <c r="M5" s="14"/>
      <c r="N5" s="13">
        <v>3</v>
      </c>
      <c r="O5" s="13">
        <v>3.9</v>
      </c>
      <c r="P5" s="13">
        <v>6</v>
      </c>
      <c r="Q5" s="13">
        <v>70</v>
      </c>
    </row>
    <row r="6" spans="1:17" x14ac:dyDescent="0.3">
      <c r="A6">
        <v>5</v>
      </c>
      <c r="B6" s="1" t="s">
        <v>701</v>
      </c>
      <c r="C6" s="1" t="s">
        <v>702</v>
      </c>
      <c r="D6" s="5">
        <v>300</v>
      </c>
      <c r="E6" s="35"/>
      <c r="F6" s="35"/>
      <c r="G6" s="35"/>
      <c r="H6" s="35"/>
      <c r="I6" s="5"/>
      <c r="J6" s="35"/>
      <c r="K6" s="13"/>
      <c r="L6" s="13"/>
      <c r="M6" s="14"/>
      <c r="N6" s="13"/>
      <c r="O6" s="13"/>
      <c r="P6" s="13"/>
      <c r="Q6" s="13"/>
    </row>
    <row r="7" spans="1:17" x14ac:dyDescent="0.3">
      <c r="A7">
        <v>6</v>
      </c>
      <c r="B7" s="1" t="s">
        <v>703</v>
      </c>
      <c r="C7" s="1" t="s">
        <v>704</v>
      </c>
      <c r="D7" s="5">
        <v>118</v>
      </c>
      <c r="E7" s="35">
        <v>80</v>
      </c>
      <c r="F7" s="35">
        <v>5</v>
      </c>
      <c r="G7" s="35">
        <v>4.0999999999999996</v>
      </c>
      <c r="H7" s="35">
        <v>6</v>
      </c>
      <c r="I7" s="5">
        <v>220</v>
      </c>
      <c r="J7" s="35">
        <v>118</v>
      </c>
      <c r="K7" s="13"/>
      <c r="L7" s="13"/>
      <c r="M7" s="14"/>
      <c r="N7" s="13">
        <f>F7/118*100</f>
        <v>4.2372881355932197</v>
      </c>
      <c r="O7" s="13">
        <f>G7/118*100</f>
        <v>3.4745762711864407</v>
      </c>
      <c r="P7" s="13">
        <f>H7/118*100</f>
        <v>5.0847457627118651</v>
      </c>
      <c r="Q7" s="13">
        <f>E7/118*100</f>
        <v>67.796610169491515</v>
      </c>
    </row>
    <row r="8" spans="1:17" x14ac:dyDescent="0.3">
      <c r="A8">
        <v>7</v>
      </c>
      <c r="B8" s="1" t="s">
        <v>705</v>
      </c>
      <c r="C8" s="1" t="s">
        <v>706</v>
      </c>
      <c r="D8" s="5">
        <v>330</v>
      </c>
      <c r="E8" s="35">
        <v>60</v>
      </c>
      <c r="F8" s="35">
        <v>2</v>
      </c>
      <c r="G8" s="35">
        <v>2.6</v>
      </c>
      <c r="H8" s="35">
        <v>7</v>
      </c>
      <c r="I8" s="5">
        <v>25</v>
      </c>
      <c r="J8" s="35">
        <v>100</v>
      </c>
      <c r="K8" s="13"/>
      <c r="L8" s="13"/>
      <c r="M8" s="14"/>
      <c r="N8" s="13">
        <v>2</v>
      </c>
      <c r="O8" s="13">
        <v>2.6</v>
      </c>
      <c r="P8" s="13">
        <v>7</v>
      </c>
      <c r="Q8" s="13">
        <v>60</v>
      </c>
    </row>
    <row r="9" spans="1:17" x14ac:dyDescent="0.3">
      <c r="A9">
        <v>8</v>
      </c>
      <c r="B9" s="1" t="s">
        <v>707</v>
      </c>
      <c r="C9" s="1" t="s">
        <v>708</v>
      </c>
      <c r="D9" s="5">
        <v>300</v>
      </c>
      <c r="E9" s="35">
        <v>85</v>
      </c>
      <c r="F9" s="35">
        <v>1</v>
      </c>
      <c r="G9" s="35">
        <v>6</v>
      </c>
      <c r="H9" s="35">
        <v>7</v>
      </c>
      <c r="I9" s="5">
        <v>15</v>
      </c>
      <c r="J9" s="35">
        <v>100</v>
      </c>
      <c r="K9" s="13"/>
      <c r="L9" s="13"/>
      <c r="M9" s="14"/>
      <c r="N9" s="13" t="s">
        <v>1363</v>
      </c>
      <c r="O9" s="13">
        <v>6</v>
      </c>
      <c r="P9" s="13">
        <v>7</v>
      </c>
      <c r="Q9" s="13">
        <v>85</v>
      </c>
    </row>
    <row r="10" spans="1:17" x14ac:dyDescent="0.3">
      <c r="A10">
        <v>9</v>
      </c>
      <c r="B10" s="1" t="s">
        <v>709</v>
      </c>
      <c r="C10" s="1" t="s">
        <v>710</v>
      </c>
      <c r="D10" s="5">
        <v>300</v>
      </c>
      <c r="E10" s="35"/>
      <c r="F10" s="35"/>
      <c r="G10" s="35"/>
      <c r="H10" s="35"/>
      <c r="I10" s="5"/>
      <c r="J10" s="35"/>
      <c r="K10" s="13"/>
      <c r="L10" s="13"/>
      <c r="M10" s="14"/>
      <c r="N10" s="13"/>
      <c r="O10" s="13"/>
      <c r="P10" s="13"/>
      <c r="Q10" s="13"/>
    </row>
    <row r="11" spans="1:17" x14ac:dyDescent="0.3">
      <c r="A11">
        <v>10</v>
      </c>
      <c r="B11" s="1" t="s">
        <v>711</v>
      </c>
      <c r="C11" s="1" t="s">
        <v>712</v>
      </c>
      <c r="D11" s="5">
        <v>200</v>
      </c>
      <c r="E11" s="35">
        <v>160</v>
      </c>
      <c r="F11" s="35">
        <v>3</v>
      </c>
      <c r="G11" s="35">
        <v>9</v>
      </c>
      <c r="H11" s="35">
        <v>17</v>
      </c>
      <c r="I11" s="5">
        <v>0</v>
      </c>
      <c r="J11" s="35">
        <v>200</v>
      </c>
      <c r="K11" s="13"/>
      <c r="L11" s="13"/>
      <c r="M11" s="14"/>
      <c r="N11" s="13">
        <f>F11/2</f>
        <v>1.5</v>
      </c>
      <c r="O11" s="13">
        <f>G11/2</f>
        <v>4.5</v>
      </c>
      <c r="P11" s="13">
        <f>H11/2</f>
        <v>8.5</v>
      </c>
      <c r="Q11" s="13">
        <f>E11/2</f>
        <v>80</v>
      </c>
    </row>
    <row r="12" spans="1:17" x14ac:dyDescent="0.3">
      <c r="A12">
        <v>11</v>
      </c>
      <c r="B12" s="1" t="s">
        <v>713</v>
      </c>
      <c r="C12" s="1" t="s">
        <v>714</v>
      </c>
      <c r="D12" s="5">
        <v>300</v>
      </c>
      <c r="E12" s="35"/>
      <c r="F12" s="35"/>
      <c r="G12" s="35"/>
      <c r="H12" s="35"/>
      <c r="I12" s="5"/>
      <c r="J12" s="35"/>
      <c r="K12" s="13"/>
      <c r="L12" s="13"/>
      <c r="M12" s="14"/>
      <c r="N12" s="13"/>
      <c r="O12" s="13"/>
      <c r="P12" s="13"/>
      <c r="Q12" s="13"/>
    </row>
    <row r="13" spans="1:17" x14ac:dyDescent="0.3">
      <c r="A13">
        <v>12</v>
      </c>
      <c r="B13" s="1" t="s">
        <v>715</v>
      </c>
      <c r="C13" s="1" t="s">
        <v>716</v>
      </c>
      <c r="D13" s="5">
        <v>290</v>
      </c>
      <c r="E13" s="35">
        <v>50</v>
      </c>
      <c r="F13" s="35">
        <v>2</v>
      </c>
      <c r="G13" s="35">
        <v>2.8</v>
      </c>
      <c r="H13" s="35">
        <v>4</v>
      </c>
      <c r="I13" s="5">
        <v>55</v>
      </c>
      <c r="J13" s="35">
        <v>60</v>
      </c>
      <c r="K13" s="13"/>
      <c r="L13" s="13"/>
      <c r="M13" s="14"/>
      <c r="N13" s="13">
        <v>3</v>
      </c>
      <c r="O13" s="13">
        <v>4.5999999999999996</v>
      </c>
      <c r="P13" s="13">
        <v>7</v>
      </c>
      <c r="Q13" s="13">
        <v>80</v>
      </c>
    </row>
    <row r="14" spans="1:17" x14ac:dyDescent="0.3">
      <c r="A14">
        <v>13</v>
      </c>
      <c r="B14" s="1" t="s">
        <v>717</v>
      </c>
      <c r="C14" s="1" t="s">
        <v>718</v>
      </c>
      <c r="D14" s="5">
        <v>550</v>
      </c>
      <c r="E14" s="35"/>
      <c r="F14" s="35"/>
      <c r="G14" s="35"/>
      <c r="H14" s="35"/>
      <c r="I14" s="5"/>
      <c r="J14" s="35"/>
      <c r="K14" s="13"/>
      <c r="L14" s="13"/>
      <c r="M14" s="14"/>
      <c r="N14" s="13"/>
      <c r="O14" s="13"/>
      <c r="P14" s="13"/>
      <c r="Q14" s="13"/>
    </row>
    <row r="15" spans="1:17" x14ac:dyDescent="0.3">
      <c r="A15">
        <v>14</v>
      </c>
      <c r="B15" s="1" t="s">
        <v>719</v>
      </c>
      <c r="C15" s="1" t="s">
        <v>720</v>
      </c>
      <c r="D15" s="5">
        <v>340</v>
      </c>
      <c r="E15" s="35">
        <v>57</v>
      </c>
      <c r="F15" s="35">
        <v>1</v>
      </c>
      <c r="G15" s="35">
        <v>3.2</v>
      </c>
      <c r="H15" s="35">
        <v>5.5</v>
      </c>
      <c r="I15" s="5">
        <v>8.5</v>
      </c>
      <c r="J15" s="35">
        <v>60</v>
      </c>
      <c r="K15" s="13"/>
      <c r="L15" s="13"/>
      <c r="M15" s="14"/>
      <c r="N15" s="13">
        <f>F15/34*10</f>
        <v>0.29411764705882354</v>
      </c>
      <c r="O15" s="13">
        <f>G15/34*10</f>
        <v>0.94117647058823528</v>
      </c>
      <c r="P15" s="13">
        <f>H15/34*10</f>
        <v>1.6176470588235294</v>
      </c>
      <c r="Q15" s="13">
        <f>E15/34*10</f>
        <v>16.764705882352942</v>
      </c>
    </row>
    <row r="16" spans="1:17" x14ac:dyDescent="0.3">
      <c r="A16">
        <v>15</v>
      </c>
      <c r="B16" s="1" t="s">
        <v>721</v>
      </c>
      <c r="C16" s="1" t="s">
        <v>722</v>
      </c>
      <c r="D16" s="5">
        <v>230</v>
      </c>
      <c r="E16" s="35">
        <v>232</v>
      </c>
      <c r="F16" s="35">
        <v>7</v>
      </c>
      <c r="G16" s="35">
        <v>11.5</v>
      </c>
      <c r="H16" s="35">
        <v>25</v>
      </c>
      <c r="I16" s="5">
        <v>380</v>
      </c>
      <c r="J16" s="35">
        <v>230</v>
      </c>
      <c r="K16" s="13"/>
      <c r="L16" s="13"/>
      <c r="M16" s="14"/>
      <c r="N16" s="13"/>
      <c r="O16" s="13"/>
      <c r="P16" s="13"/>
      <c r="Q16" s="13"/>
    </row>
    <row r="17" spans="1:17" x14ac:dyDescent="0.3">
      <c r="A17">
        <v>16</v>
      </c>
      <c r="B17" s="1" t="s">
        <v>723</v>
      </c>
      <c r="C17" s="1" t="s">
        <v>724</v>
      </c>
      <c r="D17" s="5">
        <v>280</v>
      </c>
      <c r="E17" s="35"/>
      <c r="F17" s="35"/>
      <c r="G17" s="35"/>
      <c r="H17" s="35"/>
      <c r="I17" s="5"/>
      <c r="J17" s="35"/>
      <c r="K17" s="13"/>
      <c r="L17" s="13"/>
      <c r="M17" s="14"/>
      <c r="N17" s="13"/>
      <c r="O17" s="13"/>
      <c r="P17" s="13"/>
      <c r="Q17" s="13"/>
    </row>
    <row r="18" spans="1:17" x14ac:dyDescent="0.3">
      <c r="A18">
        <v>17</v>
      </c>
      <c r="B18" s="1" t="s">
        <v>725</v>
      </c>
      <c r="C18" s="1" t="s">
        <v>726</v>
      </c>
      <c r="D18" s="5">
        <v>280</v>
      </c>
      <c r="E18" s="35"/>
      <c r="F18" s="35"/>
      <c r="G18" s="35"/>
      <c r="H18" s="35"/>
      <c r="I18" s="5"/>
      <c r="J18" s="35"/>
      <c r="K18" s="13"/>
      <c r="L18" s="13"/>
      <c r="M18" s="14"/>
      <c r="N18" s="13"/>
      <c r="O18" s="13"/>
      <c r="P18" s="13"/>
      <c r="Q18" s="13"/>
    </row>
    <row r="19" spans="1:17" x14ac:dyDescent="0.3">
      <c r="A19">
        <v>18</v>
      </c>
      <c r="B19" s="1" t="s">
        <v>727</v>
      </c>
      <c r="C19" s="1" t="s">
        <v>728</v>
      </c>
      <c r="D19" s="5">
        <v>300</v>
      </c>
      <c r="E19" s="35"/>
      <c r="F19" s="35"/>
      <c r="G19" s="35"/>
      <c r="H19" s="35"/>
      <c r="I19" s="5"/>
      <c r="J19" s="35"/>
      <c r="K19" s="13"/>
      <c r="L19" s="13"/>
      <c r="M19" s="14"/>
      <c r="N19" s="13"/>
      <c r="O19" s="13"/>
      <c r="P19" s="13"/>
      <c r="Q19" s="13"/>
    </row>
    <row r="20" spans="1:17" x14ac:dyDescent="0.3">
      <c r="A20">
        <v>19</v>
      </c>
      <c r="B20" s="1" t="s">
        <v>729</v>
      </c>
      <c r="C20" s="1" t="s">
        <v>730</v>
      </c>
      <c r="D20" s="5">
        <v>200</v>
      </c>
      <c r="E20" s="35">
        <v>160</v>
      </c>
      <c r="F20" s="35">
        <v>3</v>
      </c>
      <c r="G20" s="35">
        <v>9</v>
      </c>
      <c r="H20" s="35">
        <v>17</v>
      </c>
      <c r="I20" s="5">
        <v>0</v>
      </c>
      <c r="J20" s="35">
        <v>200</v>
      </c>
      <c r="K20" s="13"/>
      <c r="L20" s="13"/>
      <c r="M20" s="14"/>
      <c r="N20" s="13">
        <f>F20/2</f>
        <v>1.5</v>
      </c>
      <c r="O20" s="13">
        <f>G20/2</f>
        <v>4.5</v>
      </c>
      <c r="P20" s="13">
        <f>H20/2</f>
        <v>8.5</v>
      </c>
      <c r="Q20" s="13">
        <f>E20/2</f>
        <v>80</v>
      </c>
    </row>
    <row r="21" spans="1:17" x14ac:dyDescent="0.3">
      <c r="A21">
        <v>20</v>
      </c>
      <c r="B21" s="1" t="s">
        <v>731</v>
      </c>
      <c r="C21" s="1" t="s">
        <v>732</v>
      </c>
      <c r="D21" s="5">
        <v>250</v>
      </c>
      <c r="E21" s="35"/>
      <c r="F21" s="35"/>
      <c r="G21" s="35"/>
      <c r="H21" s="35"/>
      <c r="I21" s="5"/>
      <c r="J21" s="35"/>
      <c r="K21" s="13"/>
      <c r="L21" s="13"/>
      <c r="M21" s="14"/>
      <c r="N21" s="13"/>
      <c r="O21" s="13"/>
      <c r="P21" s="13"/>
      <c r="Q21" s="13"/>
    </row>
    <row r="22" spans="1:17" x14ac:dyDescent="0.3">
      <c r="A22">
        <v>21</v>
      </c>
      <c r="B22" s="1" t="s">
        <v>733</v>
      </c>
      <c r="C22" s="1" t="s">
        <v>734</v>
      </c>
      <c r="D22" s="5">
        <v>340</v>
      </c>
      <c r="E22" s="35"/>
      <c r="F22" s="35"/>
      <c r="G22" s="35"/>
      <c r="H22" s="35"/>
      <c r="I22" s="5"/>
      <c r="J22" s="35"/>
      <c r="K22" s="13"/>
      <c r="L22" s="13"/>
      <c r="M22" s="14"/>
      <c r="N22" s="13"/>
      <c r="O22" s="13"/>
      <c r="P22" s="13"/>
      <c r="Q22" s="13"/>
    </row>
    <row r="23" spans="1:17" x14ac:dyDescent="0.3">
      <c r="A23">
        <v>22</v>
      </c>
      <c r="B23" s="1" t="s">
        <v>735</v>
      </c>
      <c r="C23" s="1" t="s">
        <v>736</v>
      </c>
      <c r="D23" s="5">
        <v>350</v>
      </c>
      <c r="E23" s="35"/>
      <c r="F23" s="35"/>
      <c r="G23" s="35"/>
      <c r="H23" s="35"/>
      <c r="I23" s="5"/>
      <c r="J23" s="35"/>
      <c r="K23" s="13"/>
      <c r="L23" s="13"/>
      <c r="M23" s="14"/>
      <c r="N23" s="13"/>
      <c r="O23" s="13"/>
      <c r="P23" s="13"/>
      <c r="Q23" s="13"/>
    </row>
    <row r="24" spans="1:17" x14ac:dyDescent="0.3">
      <c r="A24">
        <v>23</v>
      </c>
      <c r="B24" s="1" t="s">
        <v>737</v>
      </c>
      <c r="C24" s="1" t="s">
        <v>738</v>
      </c>
      <c r="D24" s="5">
        <v>150</v>
      </c>
      <c r="E24" s="35">
        <v>95</v>
      </c>
      <c r="F24" s="35">
        <v>4</v>
      </c>
      <c r="G24" s="35">
        <v>5</v>
      </c>
      <c r="H24" s="35">
        <v>9</v>
      </c>
      <c r="I24" s="5">
        <v>110</v>
      </c>
      <c r="J24" s="35">
        <v>150</v>
      </c>
      <c r="K24" s="13"/>
      <c r="L24" s="13"/>
      <c r="M24" s="14"/>
      <c r="N24" s="13">
        <f>F24/15*10</f>
        <v>2.6666666666666665</v>
      </c>
      <c r="O24" s="13">
        <f>G24/15*10</f>
        <v>3.333333333333333</v>
      </c>
      <c r="P24" s="13">
        <f>H24/15*10</f>
        <v>6</v>
      </c>
      <c r="Q24" s="13">
        <f>E24/15*10</f>
        <v>63.333333333333329</v>
      </c>
    </row>
    <row r="25" spans="1:17" x14ac:dyDescent="0.3">
      <c r="A25">
        <v>24</v>
      </c>
      <c r="B25" s="1" t="s">
        <v>739</v>
      </c>
      <c r="C25" s="1" t="s">
        <v>740</v>
      </c>
      <c r="D25" s="5">
        <v>350</v>
      </c>
      <c r="E25" s="35"/>
      <c r="F25" s="35"/>
      <c r="G25" s="35"/>
      <c r="H25" s="35"/>
      <c r="I25" s="5"/>
      <c r="J25" s="35"/>
      <c r="K25" s="13"/>
      <c r="L25" s="13"/>
      <c r="M25" s="14"/>
      <c r="N25" s="13"/>
      <c r="O25" s="13"/>
      <c r="P25" s="13"/>
      <c r="Q25" s="13"/>
    </row>
    <row r="26" spans="1:17" x14ac:dyDescent="0.3">
      <c r="A26">
        <v>25</v>
      </c>
      <c r="B26" s="1" t="s">
        <v>741</v>
      </c>
      <c r="C26" s="1" t="s">
        <v>742</v>
      </c>
      <c r="D26" s="5">
        <v>180</v>
      </c>
      <c r="E26" s="35">
        <v>270</v>
      </c>
      <c r="F26" s="35">
        <v>20</v>
      </c>
      <c r="G26" s="35">
        <v>15</v>
      </c>
      <c r="H26" s="35">
        <v>15</v>
      </c>
      <c r="I26" s="5">
        <v>890</v>
      </c>
      <c r="J26" s="35">
        <v>180</v>
      </c>
      <c r="K26" s="13"/>
      <c r="L26" s="13"/>
      <c r="M26" s="14"/>
      <c r="N26" s="13">
        <f t="shared" ref="N26:P27" si="0">F26/18*10</f>
        <v>11.111111111111111</v>
      </c>
      <c r="O26" s="13">
        <f t="shared" si="0"/>
        <v>8.3333333333333339</v>
      </c>
      <c r="P26" s="13">
        <f t="shared" si="0"/>
        <v>8.3333333333333339</v>
      </c>
      <c r="Q26" s="13">
        <f>E26/18*10</f>
        <v>150</v>
      </c>
    </row>
    <row r="27" spans="1:17" x14ac:dyDescent="0.3">
      <c r="A27">
        <v>26</v>
      </c>
      <c r="B27" s="1" t="s">
        <v>743</v>
      </c>
      <c r="C27" s="1" t="s">
        <v>744</v>
      </c>
      <c r="D27" s="5">
        <v>180</v>
      </c>
      <c r="E27" s="35">
        <v>255</v>
      </c>
      <c r="F27" s="35">
        <v>22</v>
      </c>
      <c r="G27" s="35">
        <v>13</v>
      </c>
      <c r="H27" s="35">
        <v>14</v>
      </c>
      <c r="I27" s="5">
        <v>750</v>
      </c>
      <c r="J27" s="35">
        <v>180</v>
      </c>
      <c r="K27" s="13"/>
      <c r="L27" s="13"/>
      <c r="M27" s="14"/>
      <c r="N27" s="13">
        <f t="shared" si="0"/>
        <v>12.222222222222223</v>
      </c>
      <c r="O27" s="13">
        <f t="shared" si="0"/>
        <v>7.2222222222222223</v>
      </c>
      <c r="P27" s="13">
        <f t="shared" si="0"/>
        <v>7.7777777777777777</v>
      </c>
      <c r="Q27" s="13">
        <f>E27/18*10</f>
        <v>141.66666666666666</v>
      </c>
    </row>
    <row r="28" spans="1:17" x14ac:dyDescent="0.3">
      <c r="A28">
        <v>27</v>
      </c>
      <c r="B28" s="1" t="s">
        <v>745</v>
      </c>
      <c r="C28" s="1" t="s">
        <v>746</v>
      </c>
      <c r="D28" s="5">
        <v>1000</v>
      </c>
      <c r="E28" s="35">
        <v>27</v>
      </c>
      <c r="F28" s="35">
        <v>1.3</v>
      </c>
      <c r="G28" s="35">
        <v>1.4</v>
      </c>
      <c r="H28" s="35">
        <v>2.4</v>
      </c>
      <c r="I28" s="5">
        <v>85.2</v>
      </c>
      <c r="J28" s="35">
        <v>60</v>
      </c>
      <c r="K28" s="13"/>
      <c r="L28" s="13"/>
      <c r="M28" s="14"/>
      <c r="N28" s="13">
        <f>F28/10</f>
        <v>0.13</v>
      </c>
      <c r="O28" s="13">
        <f>G28/10</f>
        <v>0.13999999999999999</v>
      </c>
      <c r="P28" s="13">
        <f>H28/10</f>
        <v>0.24</v>
      </c>
      <c r="Q28" s="13">
        <f>E28/10</f>
        <v>2.7</v>
      </c>
    </row>
    <row r="29" spans="1:17" x14ac:dyDescent="0.3">
      <c r="A29">
        <v>28</v>
      </c>
      <c r="B29" s="1" t="s">
        <v>747</v>
      </c>
      <c r="C29" s="1" t="s">
        <v>748</v>
      </c>
      <c r="D29" s="5">
        <v>350</v>
      </c>
      <c r="E29" s="35"/>
      <c r="F29" s="35"/>
      <c r="G29" s="35"/>
      <c r="H29" s="35"/>
      <c r="I29" s="5"/>
      <c r="J29" s="35"/>
      <c r="K29" s="13"/>
      <c r="L29" s="13"/>
      <c r="M29" s="14"/>
      <c r="N29" s="13"/>
      <c r="O29" s="13"/>
      <c r="P29" s="13"/>
      <c r="Q29" s="13"/>
    </row>
    <row r="30" spans="1:17" x14ac:dyDescent="0.3">
      <c r="A30">
        <v>29</v>
      </c>
      <c r="B30" s="1" t="s">
        <v>749</v>
      </c>
      <c r="C30" s="1" t="s">
        <v>750</v>
      </c>
      <c r="D30" s="5">
        <v>300</v>
      </c>
      <c r="E30" s="35">
        <v>45</v>
      </c>
      <c r="F30" s="35">
        <v>10</v>
      </c>
      <c r="G30" s="35">
        <v>0</v>
      </c>
      <c r="H30" s="35">
        <v>0</v>
      </c>
      <c r="I30" s="5">
        <v>25</v>
      </c>
      <c r="J30" s="35">
        <v>100</v>
      </c>
      <c r="K30" s="13"/>
      <c r="L30" s="13"/>
      <c r="M30" s="14"/>
      <c r="N30" s="13"/>
      <c r="O30" s="13"/>
      <c r="P30" s="13"/>
      <c r="Q30" s="13"/>
    </row>
    <row r="31" spans="1:17" x14ac:dyDescent="0.3">
      <c r="A31">
        <v>30</v>
      </c>
      <c r="B31" s="1" t="s">
        <v>751</v>
      </c>
      <c r="C31" s="1" t="s">
        <v>752</v>
      </c>
      <c r="D31" s="5">
        <v>320</v>
      </c>
      <c r="E31" s="35"/>
      <c r="F31" s="35"/>
      <c r="G31" s="35"/>
      <c r="H31" s="35"/>
      <c r="I31" s="5"/>
      <c r="J31" s="35"/>
      <c r="K31" s="13"/>
      <c r="L31" s="13"/>
      <c r="M31" s="14"/>
      <c r="N31" s="13"/>
      <c r="O31" s="13"/>
      <c r="P31" s="13"/>
      <c r="Q31" s="13"/>
    </row>
    <row r="32" spans="1:17" x14ac:dyDescent="0.3">
      <c r="A32">
        <v>31</v>
      </c>
      <c r="B32" s="1" t="s">
        <v>753</v>
      </c>
      <c r="C32" s="1" t="s">
        <v>754</v>
      </c>
      <c r="D32" s="5">
        <v>400</v>
      </c>
      <c r="E32" s="35"/>
      <c r="F32" s="35"/>
      <c r="G32" s="35"/>
      <c r="H32" s="35"/>
      <c r="I32" s="5"/>
      <c r="J32" s="35"/>
      <c r="K32" s="13"/>
      <c r="L32" s="13"/>
      <c r="M32" s="14"/>
      <c r="N32" s="13"/>
      <c r="O32" s="13"/>
      <c r="P32" s="13"/>
      <c r="Q32" s="13"/>
    </row>
    <row r="33" spans="1:17" x14ac:dyDescent="0.3">
      <c r="A33">
        <v>32</v>
      </c>
      <c r="B33" s="1" t="s">
        <v>755</v>
      </c>
      <c r="C33" s="1" t="s">
        <v>756</v>
      </c>
      <c r="D33" s="5">
        <v>300</v>
      </c>
      <c r="E33" s="35"/>
      <c r="F33" s="35"/>
      <c r="G33" s="35"/>
      <c r="H33" s="35"/>
      <c r="I33" s="5"/>
      <c r="J33" s="35"/>
      <c r="K33" s="13"/>
      <c r="L33" s="13"/>
      <c r="M33" s="14"/>
      <c r="N33" s="13"/>
      <c r="O33" s="13"/>
      <c r="P33" s="13"/>
      <c r="Q33" s="13"/>
    </row>
    <row r="34" spans="1:17" x14ac:dyDescent="0.3">
      <c r="A34">
        <v>33</v>
      </c>
      <c r="B34" s="1" t="s">
        <v>757</v>
      </c>
      <c r="C34" s="1" t="s">
        <v>758</v>
      </c>
      <c r="D34" s="5">
        <v>450.5</v>
      </c>
      <c r="E34" s="35"/>
      <c r="F34" s="35"/>
      <c r="G34" s="35"/>
      <c r="H34" s="35"/>
      <c r="I34" s="5"/>
      <c r="J34" s="35"/>
      <c r="K34" s="13"/>
      <c r="L34" s="13"/>
      <c r="M34" s="14"/>
      <c r="N34" s="13"/>
      <c r="O34" s="13"/>
      <c r="P34" s="13"/>
      <c r="Q34" s="13"/>
    </row>
    <row r="35" spans="1:17" x14ac:dyDescent="0.3">
      <c r="A35">
        <v>34</v>
      </c>
      <c r="B35" s="1" t="s">
        <v>759</v>
      </c>
      <c r="C35" s="1" t="s">
        <v>760</v>
      </c>
      <c r="D35" s="5">
        <v>266.5</v>
      </c>
      <c r="E35" s="35"/>
      <c r="F35" s="35"/>
      <c r="G35" s="35"/>
      <c r="H35" s="35"/>
      <c r="I35" s="5"/>
      <c r="J35" s="35"/>
      <c r="K35" s="13"/>
      <c r="L35" s="13"/>
      <c r="M35" s="14"/>
      <c r="N35" s="13">
        <f>F35/266.5*100</f>
        <v>0</v>
      </c>
      <c r="O35" s="13">
        <f>G35/266.5*100</f>
        <v>0</v>
      </c>
      <c r="P35" s="13">
        <f>H35/266.5*100</f>
        <v>0</v>
      </c>
      <c r="Q35" s="13">
        <f>E35/266.5*100</f>
        <v>0</v>
      </c>
    </row>
    <row r="36" spans="1:17" x14ac:dyDescent="0.3">
      <c r="A36">
        <v>35</v>
      </c>
      <c r="B36" s="1" t="s">
        <v>761</v>
      </c>
      <c r="C36" s="1" t="s">
        <v>762</v>
      </c>
      <c r="D36" s="5">
        <v>90</v>
      </c>
      <c r="E36" s="35">
        <v>60</v>
      </c>
      <c r="F36" s="35">
        <v>2</v>
      </c>
      <c r="G36" s="35">
        <v>3.4</v>
      </c>
      <c r="H36" s="35">
        <v>5</v>
      </c>
      <c r="I36" s="5">
        <v>50</v>
      </c>
      <c r="J36" s="35">
        <v>90</v>
      </c>
      <c r="K36" s="13"/>
      <c r="L36" s="13"/>
      <c r="M36" s="14"/>
      <c r="N36" s="13">
        <f>F36/9*10</f>
        <v>2.2222222222222223</v>
      </c>
      <c r="O36" s="13">
        <f>G36/9*10</f>
        <v>3.7777777777777777</v>
      </c>
      <c r="P36" s="13">
        <f>H36/9*10</f>
        <v>5.5555555555555554</v>
      </c>
      <c r="Q36" s="13">
        <f>E36/9*10</f>
        <v>66.666666666666671</v>
      </c>
    </row>
    <row r="37" spans="1:17" x14ac:dyDescent="0.3">
      <c r="A37">
        <v>36</v>
      </c>
      <c r="B37" s="1" t="s">
        <v>763</v>
      </c>
      <c r="C37" s="1" t="s">
        <v>764</v>
      </c>
      <c r="D37" s="5">
        <v>200</v>
      </c>
      <c r="E37" s="35">
        <v>10</v>
      </c>
      <c r="F37" s="35">
        <v>3</v>
      </c>
      <c r="G37" s="35">
        <v>0</v>
      </c>
      <c r="H37" s="35">
        <v>0</v>
      </c>
      <c r="I37" s="5">
        <v>4</v>
      </c>
      <c r="J37" s="35">
        <v>100</v>
      </c>
      <c r="K37" s="13"/>
      <c r="L37" s="13"/>
      <c r="M37" s="14"/>
      <c r="N37" s="13">
        <v>3</v>
      </c>
      <c r="O37" s="13">
        <v>0</v>
      </c>
      <c r="P37" s="13">
        <v>0</v>
      </c>
      <c r="Q37" s="13">
        <v>10</v>
      </c>
    </row>
    <row r="38" spans="1:17" x14ac:dyDescent="0.3">
      <c r="A38">
        <v>37</v>
      </c>
      <c r="B38" s="1" t="s">
        <v>765</v>
      </c>
      <c r="C38" s="1" t="s">
        <v>766</v>
      </c>
      <c r="D38" s="5">
        <v>180</v>
      </c>
      <c r="E38" s="35">
        <v>220</v>
      </c>
      <c r="F38" s="35">
        <v>1</v>
      </c>
      <c r="G38" s="35">
        <v>18</v>
      </c>
      <c r="H38" s="35">
        <v>14</v>
      </c>
      <c r="I38" s="5">
        <v>15</v>
      </c>
      <c r="J38" s="35">
        <v>60</v>
      </c>
      <c r="K38" s="13"/>
      <c r="L38" s="13"/>
      <c r="M38" s="14"/>
      <c r="N38" s="13">
        <f>F38/5</f>
        <v>0.2</v>
      </c>
      <c r="O38" s="13">
        <f>G38/5</f>
        <v>3.6</v>
      </c>
      <c r="P38" s="13">
        <f>H38/5</f>
        <v>2.8</v>
      </c>
      <c r="Q38" s="13">
        <f>E38/5</f>
        <v>44</v>
      </c>
    </row>
    <row r="39" spans="1:17" x14ac:dyDescent="0.3">
      <c r="A39">
        <v>38</v>
      </c>
      <c r="B39" s="1" t="s">
        <v>767</v>
      </c>
      <c r="C39" s="1" t="s">
        <v>768</v>
      </c>
      <c r="D39" s="5">
        <v>395</v>
      </c>
      <c r="E39" s="35">
        <v>180</v>
      </c>
      <c r="F39" s="35">
        <v>28</v>
      </c>
      <c r="G39" s="35">
        <v>4.5</v>
      </c>
      <c r="H39" s="35">
        <v>8</v>
      </c>
      <c r="I39" s="5">
        <v>840</v>
      </c>
      <c r="J39" s="35">
        <v>100</v>
      </c>
      <c r="K39" s="13"/>
      <c r="L39" s="13"/>
      <c r="M39" s="14"/>
      <c r="N39" s="13">
        <v>28</v>
      </c>
      <c r="O39" s="13">
        <v>4.5</v>
      </c>
      <c r="P39" s="13">
        <v>8</v>
      </c>
      <c r="Q39" s="13">
        <v>180</v>
      </c>
    </row>
    <row r="40" spans="1:17" x14ac:dyDescent="0.3">
      <c r="A40">
        <v>39</v>
      </c>
      <c r="B40" s="1" t="s">
        <v>769</v>
      </c>
      <c r="C40" s="1" t="s">
        <v>770</v>
      </c>
      <c r="D40" s="5">
        <v>150</v>
      </c>
      <c r="E40" s="35"/>
      <c r="F40" s="35"/>
      <c r="G40" s="35"/>
      <c r="H40" s="35"/>
      <c r="I40" s="5"/>
      <c r="J40" s="35"/>
      <c r="K40" s="13"/>
      <c r="L40" s="13"/>
      <c r="M40" s="14"/>
      <c r="N40" s="13"/>
      <c r="O40" s="13"/>
      <c r="P40" s="13"/>
      <c r="Q40" s="13"/>
    </row>
    <row r="41" spans="1:17" x14ac:dyDescent="0.3">
      <c r="A41">
        <v>40</v>
      </c>
      <c r="B41" s="1" t="s">
        <v>1103</v>
      </c>
      <c r="C41" s="1" t="s">
        <v>1104</v>
      </c>
      <c r="D41" s="5">
        <v>220</v>
      </c>
      <c r="E41" s="35">
        <v>103</v>
      </c>
      <c r="F41" s="35">
        <v>22.9</v>
      </c>
      <c r="G41" s="35">
        <v>0.7</v>
      </c>
      <c r="H41" s="35">
        <v>1</v>
      </c>
      <c r="I41" s="5">
        <v>463.3</v>
      </c>
      <c r="J41" s="35">
        <v>220</v>
      </c>
      <c r="K41" s="13"/>
      <c r="L41" s="13"/>
      <c r="M41" s="14"/>
      <c r="N41" s="13">
        <f>F41/220*100</f>
        <v>10.409090909090908</v>
      </c>
      <c r="O41" s="13">
        <f t="shared" ref="O41:P41" si="1">G41/220*100</f>
        <v>0.31818181818181812</v>
      </c>
      <c r="P41" s="13">
        <f t="shared" si="1"/>
        <v>0.45454545454545453</v>
      </c>
      <c r="Q41" s="13">
        <f>E41/220*100</f>
        <v>46.81818181818182</v>
      </c>
    </row>
  </sheetData>
  <sortState ref="C2:D31">
    <sortCondition ref="C2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pane ySplit="1" topLeftCell="A26" activePane="bottomLeft" state="frozen"/>
      <selection pane="bottomLeft" activeCell="C18" sqref="C18"/>
    </sheetView>
  </sheetViews>
  <sheetFormatPr defaultRowHeight="16.5" x14ac:dyDescent="0.3"/>
  <cols>
    <col min="2" max="2" width="13.125" customWidth="1"/>
    <col min="3" max="3" width="52.375" customWidth="1"/>
  </cols>
  <sheetData>
    <row r="1" spans="1:11" x14ac:dyDescent="0.3">
      <c r="A1" t="s">
        <v>1422</v>
      </c>
      <c r="B1" s="5" t="s">
        <v>1432</v>
      </c>
      <c r="C1" s="26" t="s">
        <v>1424</v>
      </c>
      <c r="D1" t="s">
        <v>1429</v>
      </c>
      <c r="E1" t="s">
        <v>1428</v>
      </c>
      <c r="F1" t="s">
        <v>1425</v>
      </c>
      <c r="G1" t="s">
        <v>1426</v>
      </c>
      <c r="H1" t="s">
        <v>1427</v>
      </c>
      <c r="I1" t="s">
        <v>1431</v>
      </c>
      <c r="J1" t="s">
        <v>1430</v>
      </c>
    </row>
    <row r="2" spans="1:11" x14ac:dyDescent="0.3">
      <c r="A2">
        <v>1</v>
      </c>
      <c r="B2" s="5" t="s">
        <v>815</v>
      </c>
      <c r="C2" s="5" t="s">
        <v>816</v>
      </c>
      <c r="D2" s="5">
        <v>150</v>
      </c>
      <c r="E2" s="5">
        <v>110</v>
      </c>
      <c r="F2" s="5">
        <v>22</v>
      </c>
      <c r="G2" s="5">
        <v>1.8</v>
      </c>
      <c r="H2" s="5">
        <v>1.6</v>
      </c>
      <c r="I2">
        <v>13.6</v>
      </c>
      <c r="J2" s="5">
        <v>30</v>
      </c>
      <c r="K2" s="5"/>
    </row>
    <row r="3" spans="1:11" x14ac:dyDescent="0.3">
      <c r="A3">
        <v>2</v>
      </c>
      <c r="B3" s="5" t="s">
        <v>817</v>
      </c>
      <c r="C3" s="5" t="s">
        <v>818</v>
      </c>
      <c r="D3" s="5">
        <v>150</v>
      </c>
      <c r="E3" s="5">
        <v>113</v>
      </c>
      <c r="F3" s="5">
        <v>22</v>
      </c>
      <c r="G3" s="5">
        <v>2.1</v>
      </c>
      <c r="H3" s="5">
        <v>1.4</v>
      </c>
      <c r="I3">
        <v>14.5</v>
      </c>
      <c r="J3" s="5">
        <v>30</v>
      </c>
      <c r="K3" s="5"/>
    </row>
    <row r="4" spans="1:11" x14ac:dyDescent="0.3">
      <c r="A4">
        <v>3</v>
      </c>
      <c r="B4" s="5" t="s">
        <v>819</v>
      </c>
      <c r="C4" s="5" t="s">
        <v>820</v>
      </c>
      <c r="D4" s="5">
        <v>1080</v>
      </c>
      <c r="E4" s="5">
        <v>120.60000000000001</v>
      </c>
      <c r="F4" s="5">
        <v>13.68</v>
      </c>
      <c r="G4" s="5">
        <v>6.1199999999999992</v>
      </c>
      <c r="H4" s="5">
        <v>2.6999999999999997</v>
      </c>
      <c r="I4">
        <v>34.199999999999996</v>
      </c>
      <c r="J4" s="5">
        <v>180</v>
      </c>
      <c r="K4" s="5"/>
    </row>
    <row r="5" spans="1:11" x14ac:dyDescent="0.3">
      <c r="A5">
        <v>4</v>
      </c>
      <c r="B5" s="5" t="s">
        <v>821</v>
      </c>
      <c r="C5" s="5" t="s">
        <v>822</v>
      </c>
      <c r="D5" s="5">
        <v>280</v>
      </c>
      <c r="E5" s="5">
        <v>69</v>
      </c>
      <c r="F5" s="5">
        <v>8.5</v>
      </c>
      <c r="G5" s="5">
        <v>3.2</v>
      </c>
      <c r="H5" s="5">
        <v>1.5</v>
      </c>
      <c r="I5">
        <v>19</v>
      </c>
      <c r="J5" s="5">
        <v>14</v>
      </c>
      <c r="K5" s="5"/>
    </row>
    <row r="6" spans="1:11" x14ac:dyDescent="0.3">
      <c r="A6">
        <v>5</v>
      </c>
      <c r="B6" s="5" t="s">
        <v>823</v>
      </c>
      <c r="C6" s="5" t="s">
        <v>824</v>
      </c>
      <c r="D6" s="5">
        <v>280</v>
      </c>
      <c r="E6" s="5">
        <v>69</v>
      </c>
      <c r="F6" s="5">
        <v>8.4</v>
      </c>
      <c r="G6" s="5">
        <v>3.2</v>
      </c>
      <c r="H6" s="5">
        <v>1.7</v>
      </c>
      <c r="I6">
        <v>20</v>
      </c>
      <c r="J6" s="5">
        <v>14</v>
      </c>
      <c r="K6" s="5"/>
    </row>
    <row r="7" spans="1:11" x14ac:dyDescent="0.3">
      <c r="A7">
        <v>6</v>
      </c>
      <c r="B7" s="5" t="s">
        <v>825</v>
      </c>
      <c r="C7" s="5" t="s">
        <v>826</v>
      </c>
      <c r="D7" s="5">
        <v>280</v>
      </c>
      <c r="E7" s="5">
        <v>67</v>
      </c>
      <c r="F7" s="5">
        <v>8</v>
      </c>
      <c r="G7" s="5">
        <v>2.9</v>
      </c>
      <c r="H7" s="5">
        <v>2.2000000000000002</v>
      </c>
      <c r="I7">
        <v>24</v>
      </c>
      <c r="J7" s="5">
        <v>14</v>
      </c>
      <c r="K7" s="5"/>
    </row>
    <row r="8" spans="1:11" x14ac:dyDescent="0.3">
      <c r="A8">
        <v>7</v>
      </c>
      <c r="B8" s="5" t="s">
        <v>827</v>
      </c>
      <c r="C8" s="5" t="s">
        <v>828</v>
      </c>
      <c r="D8" s="5">
        <v>280</v>
      </c>
      <c r="E8" s="5">
        <v>66</v>
      </c>
      <c r="F8" s="5">
        <v>7.8</v>
      </c>
      <c r="G8" s="5">
        <v>2.8</v>
      </c>
      <c r="H8" s="5">
        <v>2.5</v>
      </c>
      <c r="I8">
        <v>27</v>
      </c>
      <c r="J8" s="5">
        <v>14</v>
      </c>
      <c r="K8" s="5"/>
    </row>
    <row r="9" spans="1:11" x14ac:dyDescent="0.3">
      <c r="A9">
        <v>8</v>
      </c>
      <c r="B9" s="5" t="s">
        <v>829</v>
      </c>
      <c r="C9" s="5" t="s">
        <v>830</v>
      </c>
      <c r="D9" s="5">
        <v>1440</v>
      </c>
      <c r="E9" s="5">
        <v>163</v>
      </c>
      <c r="F9" s="5">
        <v>18.48</v>
      </c>
      <c r="G9" s="5">
        <v>7.4399999999999995</v>
      </c>
      <c r="H9" s="5">
        <v>5.52</v>
      </c>
      <c r="I9">
        <v>64.800000000000011</v>
      </c>
      <c r="J9" s="5">
        <v>240</v>
      </c>
      <c r="K9" s="5"/>
    </row>
    <row r="10" spans="1:11" x14ac:dyDescent="0.3">
      <c r="A10">
        <v>9</v>
      </c>
      <c r="B10" s="5" t="s">
        <v>831</v>
      </c>
      <c r="C10" s="5" t="s">
        <v>832</v>
      </c>
      <c r="D10" s="5">
        <v>1440</v>
      </c>
      <c r="E10" s="5">
        <v>166</v>
      </c>
      <c r="F10" s="5">
        <v>18.96</v>
      </c>
      <c r="G10" s="5">
        <v>7.68</v>
      </c>
      <c r="H10" s="5">
        <v>5.0400000000000009</v>
      </c>
      <c r="I10">
        <v>60</v>
      </c>
      <c r="J10" s="5">
        <v>240</v>
      </c>
      <c r="K10" s="5"/>
    </row>
    <row r="11" spans="1:11" x14ac:dyDescent="0.3">
      <c r="A11">
        <v>10</v>
      </c>
      <c r="B11" s="5" t="s">
        <v>833</v>
      </c>
      <c r="C11" s="5" t="s">
        <v>834</v>
      </c>
      <c r="D11" s="5">
        <v>200</v>
      </c>
      <c r="E11" s="5">
        <v>200</v>
      </c>
      <c r="F11" s="5">
        <v>30</v>
      </c>
      <c r="G11" s="5">
        <v>6</v>
      </c>
      <c r="H11" s="5">
        <v>7</v>
      </c>
      <c r="I11">
        <v>130</v>
      </c>
      <c r="J11" s="5">
        <v>200</v>
      </c>
      <c r="K11" s="5"/>
    </row>
    <row r="12" spans="1:11" x14ac:dyDescent="0.3">
      <c r="A12">
        <v>11</v>
      </c>
      <c r="B12" s="5" t="s">
        <v>835</v>
      </c>
      <c r="C12" s="5" t="s">
        <v>836</v>
      </c>
      <c r="D12" s="5">
        <v>280</v>
      </c>
      <c r="E12" s="5">
        <v>69</v>
      </c>
      <c r="F12" s="5">
        <v>8.5</v>
      </c>
      <c r="G12" s="5">
        <v>3.2</v>
      </c>
      <c r="H12" s="5">
        <v>1.5</v>
      </c>
      <c r="I12">
        <v>19</v>
      </c>
      <c r="J12" s="5">
        <v>14</v>
      </c>
      <c r="K12" s="5"/>
    </row>
    <row r="13" spans="1:11" x14ac:dyDescent="0.3">
      <c r="A13">
        <v>12</v>
      </c>
      <c r="B13" s="5" t="s">
        <v>837</v>
      </c>
      <c r="C13" s="5" t="s">
        <v>838</v>
      </c>
      <c r="D13" s="5">
        <v>280</v>
      </c>
      <c r="E13" s="5">
        <v>69</v>
      </c>
      <c r="F13" s="5">
        <v>8.4</v>
      </c>
      <c r="G13" s="5">
        <v>3.2</v>
      </c>
      <c r="H13" s="5">
        <v>1.7</v>
      </c>
      <c r="I13">
        <v>20</v>
      </c>
      <c r="J13" s="5">
        <v>14</v>
      </c>
      <c r="K13" s="5"/>
    </row>
    <row r="14" spans="1:11" x14ac:dyDescent="0.3">
      <c r="A14">
        <v>13</v>
      </c>
      <c r="B14" s="5" t="s">
        <v>839</v>
      </c>
      <c r="C14" s="5" t="s">
        <v>840</v>
      </c>
      <c r="D14" s="5">
        <v>280</v>
      </c>
      <c r="E14" s="5">
        <v>67</v>
      </c>
      <c r="F14" s="5">
        <v>8</v>
      </c>
      <c r="G14" s="5">
        <v>2.9</v>
      </c>
      <c r="H14" s="5">
        <v>2.2000000000000002</v>
      </c>
      <c r="I14">
        <v>24</v>
      </c>
      <c r="J14" s="5">
        <v>14</v>
      </c>
      <c r="K14" s="5"/>
    </row>
    <row r="15" spans="1:11" x14ac:dyDescent="0.3">
      <c r="A15">
        <v>14</v>
      </c>
      <c r="B15" s="5" t="s">
        <v>841</v>
      </c>
      <c r="C15" s="5" t="s">
        <v>842</v>
      </c>
      <c r="D15" s="5">
        <v>280</v>
      </c>
      <c r="E15" s="5">
        <v>66</v>
      </c>
      <c r="F15" s="5">
        <v>7.8</v>
      </c>
      <c r="G15" s="5">
        <v>2.8</v>
      </c>
      <c r="H15" s="5">
        <v>2.5</v>
      </c>
      <c r="I15">
        <v>27</v>
      </c>
      <c r="J15" s="5">
        <v>14</v>
      </c>
      <c r="K15" s="5"/>
    </row>
    <row r="16" spans="1:11" x14ac:dyDescent="0.3">
      <c r="A16">
        <v>15</v>
      </c>
      <c r="B16" s="5" t="s">
        <v>843</v>
      </c>
      <c r="C16" s="5" t="s">
        <v>844</v>
      </c>
      <c r="D16" s="5">
        <v>360</v>
      </c>
      <c r="E16" s="5">
        <v>148</v>
      </c>
      <c r="F16" s="5">
        <v>32</v>
      </c>
      <c r="G16" s="5">
        <v>0.4</v>
      </c>
      <c r="H16" s="5">
        <v>4</v>
      </c>
      <c r="I16">
        <v>6</v>
      </c>
      <c r="J16" s="5">
        <v>180</v>
      </c>
      <c r="K16" s="5"/>
    </row>
    <row r="17" spans="1:11" x14ac:dyDescent="0.3">
      <c r="A17">
        <v>16</v>
      </c>
      <c r="B17" s="5" t="s">
        <v>845</v>
      </c>
      <c r="C17" s="5" t="s">
        <v>846</v>
      </c>
      <c r="D17" s="5">
        <v>360</v>
      </c>
      <c r="E17" s="5">
        <v>150</v>
      </c>
      <c r="F17" s="5">
        <v>28</v>
      </c>
      <c r="G17" s="5">
        <v>0.2</v>
      </c>
      <c r="H17" s="5">
        <v>9</v>
      </c>
      <c r="I17">
        <v>4</v>
      </c>
      <c r="J17" s="5">
        <v>180</v>
      </c>
      <c r="K17" s="5"/>
    </row>
    <row r="18" spans="1:11" x14ac:dyDescent="0.3">
      <c r="A18">
        <v>17</v>
      </c>
      <c r="B18" s="5" t="s">
        <v>847</v>
      </c>
      <c r="C18" s="5" t="s">
        <v>848</v>
      </c>
      <c r="D18" s="5">
        <v>360</v>
      </c>
      <c r="E18" s="5">
        <v>165</v>
      </c>
      <c r="F18" s="5">
        <v>26</v>
      </c>
      <c r="G18" s="5">
        <v>3.3</v>
      </c>
      <c r="H18" s="5">
        <v>8</v>
      </c>
      <c r="I18">
        <v>28</v>
      </c>
      <c r="J18" s="5">
        <v>180</v>
      </c>
      <c r="K18" s="5"/>
    </row>
    <row r="19" spans="1:11" x14ac:dyDescent="0.3">
      <c r="A19">
        <v>18</v>
      </c>
      <c r="B19" s="5" t="s">
        <v>849</v>
      </c>
      <c r="C19" s="5" t="s">
        <v>850</v>
      </c>
      <c r="D19" s="5">
        <v>360</v>
      </c>
      <c r="E19" s="5">
        <v>118</v>
      </c>
      <c r="F19" s="5">
        <v>22</v>
      </c>
      <c r="G19" s="5">
        <v>1.7</v>
      </c>
      <c r="H19" s="5">
        <v>4</v>
      </c>
      <c r="I19">
        <v>8</v>
      </c>
      <c r="J19" s="5">
        <v>180</v>
      </c>
      <c r="K19" s="5"/>
    </row>
    <row r="20" spans="1:11" x14ac:dyDescent="0.3">
      <c r="A20">
        <v>19</v>
      </c>
      <c r="B20" s="5" t="s">
        <v>851</v>
      </c>
      <c r="C20" s="5" t="s">
        <v>852</v>
      </c>
      <c r="D20" s="5">
        <v>360</v>
      </c>
      <c r="E20" s="5">
        <v>114</v>
      </c>
      <c r="F20" s="5">
        <v>20</v>
      </c>
      <c r="G20" s="5">
        <v>1.3</v>
      </c>
      <c r="H20" s="5">
        <v>5</v>
      </c>
      <c r="I20">
        <v>6</v>
      </c>
      <c r="J20" s="5">
        <v>180</v>
      </c>
      <c r="K20" s="5"/>
    </row>
    <row r="21" spans="1:11" x14ac:dyDescent="0.3">
      <c r="A21">
        <v>20</v>
      </c>
      <c r="B21" s="5" t="s">
        <v>853</v>
      </c>
      <c r="C21" s="5" t="s">
        <v>854</v>
      </c>
      <c r="D21" s="5">
        <v>360</v>
      </c>
      <c r="E21" s="5">
        <v>89</v>
      </c>
      <c r="F21" s="5">
        <v>17</v>
      </c>
      <c r="G21" s="5">
        <v>0.4</v>
      </c>
      <c r="H21" s="5">
        <v>5</v>
      </c>
      <c r="I21">
        <v>6</v>
      </c>
      <c r="J21" s="5">
        <v>180</v>
      </c>
      <c r="K21" s="5"/>
    </row>
    <row r="22" spans="1:11" x14ac:dyDescent="0.3">
      <c r="A22">
        <v>21</v>
      </c>
      <c r="B22" s="5" t="s">
        <v>855</v>
      </c>
      <c r="C22" s="5" t="s">
        <v>856</v>
      </c>
      <c r="D22" s="5">
        <v>360</v>
      </c>
      <c r="E22" s="5">
        <v>84</v>
      </c>
      <c r="F22" s="5">
        <v>16</v>
      </c>
      <c r="G22" s="5">
        <v>0.4</v>
      </c>
      <c r="H22" s="5">
        <v>4</v>
      </c>
      <c r="I22">
        <v>5</v>
      </c>
      <c r="J22" s="5">
        <v>180</v>
      </c>
      <c r="K22" s="5"/>
    </row>
    <row r="23" spans="1:11" x14ac:dyDescent="0.3">
      <c r="A23">
        <v>22</v>
      </c>
      <c r="B23" s="5" t="s">
        <v>857</v>
      </c>
      <c r="C23" s="5" t="s">
        <v>858</v>
      </c>
      <c r="D23" s="5">
        <v>375</v>
      </c>
      <c r="E23" s="5">
        <v>60</v>
      </c>
      <c r="F23" s="5">
        <v>15</v>
      </c>
      <c r="G23" s="5">
        <v>0</v>
      </c>
      <c r="H23" s="5">
        <v>0</v>
      </c>
      <c r="I23">
        <v>15</v>
      </c>
      <c r="J23" s="5">
        <v>125</v>
      </c>
      <c r="K23" s="5"/>
    </row>
    <row r="24" spans="1:11" x14ac:dyDescent="0.3">
      <c r="A24">
        <v>23</v>
      </c>
      <c r="B24" s="5" t="s">
        <v>859</v>
      </c>
      <c r="C24" s="5" t="s">
        <v>860</v>
      </c>
      <c r="D24" s="5">
        <v>360</v>
      </c>
      <c r="E24" s="5">
        <v>52</v>
      </c>
      <c r="F24" s="5">
        <v>13</v>
      </c>
      <c r="G24" s="5">
        <v>0</v>
      </c>
      <c r="H24" s="5">
        <v>0</v>
      </c>
      <c r="I24">
        <v>57</v>
      </c>
      <c r="J24" s="5">
        <v>120</v>
      </c>
      <c r="K24" s="5"/>
    </row>
    <row r="25" spans="1:11" x14ac:dyDescent="0.3">
      <c r="A25">
        <v>24</v>
      </c>
      <c r="B25" s="5" t="s">
        <v>861</v>
      </c>
      <c r="C25" s="5" t="s">
        <v>862</v>
      </c>
      <c r="D25" s="5">
        <v>360</v>
      </c>
      <c r="E25" s="5">
        <v>48</v>
      </c>
      <c r="F25" s="5">
        <v>12</v>
      </c>
      <c r="G25" s="5">
        <v>0</v>
      </c>
      <c r="H25" s="5">
        <v>0</v>
      </c>
      <c r="I25">
        <v>10</v>
      </c>
      <c r="J25" s="5">
        <v>120</v>
      </c>
      <c r="K25" s="5"/>
    </row>
    <row r="26" spans="1:11" x14ac:dyDescent="0.3">
      <c r="A26">
        <v>25</v>
      </c>
      <c r="B26" s="5" t="s">
        <v>863</v>
      </c>
      <c r="C26" s="5" t="s">
        <v>864</v>
      </c>
      <c r="D26" s="5">
        <v>140</v>
      </c>
      <c r="E26" s="5">
        <v>31</v>
      </c>
      <c r="F26" s="5">
        <v>5</v>
      </c>
      <c r="G26" s="5">
        <v>0</v>
      </c>
      <c r="H26" s="5">
        <v>2</v>
      </c>
      <c r="I26">
        <v>0</v>
      </c>
      <c r="J26" s="5">
        <v>140</v>
      </c>
      <c r="K26" s="5"/>
    </row>
    <row r="27" spans="1:11" x14ac:dyDescent="0.3">
      <c r="A27">
        <v>26</v>
      </c>
      <c r="B27" s="5" t="s">
        <v>865</v>
      </c>
      <c r="C27" s="5" t="s">
        <v>866</v>
      </c>
      <c r="D27" s="5">
        <v>140</v>
      </c>
      <c r="E27" s="5">
        <v>35</v>
      </c>
      <c r="F27" s="5">
        <v>8</v>
      </c>
      <c r="G27" s="5">
        <v>0</v>
      </c>
      <c r="H27" s="5">
        <v>1</v>
      </c>
      <c r="I27">
        <v>0</v>
      </c>
      <c r="J27" s="5">
        <v>140</v>
      </c>
      <c r="K27" s="5"/>
    </row>
    <row r="28" spans="1:11" x14ac:dyDescent="0.3">
      <c r="A28">
        <v>27</v>
      </c>
      <c r="B28" s="5" t="s">
        <v>867</v>
      </c>
      <c r="C28" s="5" t="s">
        <v>868</v>
      </c>
      <c r="D28" s="5">
        <v>140</v>
      </c>
      <c r="E28" s="5">
        <v>53</v>
      </c>
      <c r="F28" s="5">
        <v>12</v>
      </c>
      <c r="G28" s="5">
        <v>0</v>
      </c>
      <c r="H28" s="5">
        <v>1</v>
      </c>
      <c r="I28">
        <v>0</v>
      </c>
      <c r="J28" s="5">
        <v>140</v>
      </c>
      <c r="K28" s="5"/>
    </row>
    <row r="29" spans="1:11" x14ac:dyDescent="0.3">
      <c r="A29">
        <v>28</v>
      </c>
      <c r="B29" s="5" t="s">
        <v>869</v>
      </c>
      <c r="C29" s="5" t="s">
        <v>870</v>
      </c>
      <c r="D29" s="5">
        <v>140</v>
      </c>
      <c r="E29" s="5">
        <v>101</v>
      </c>
      <c r="F29" s="5">
        <v>17</v>
      </c>
      <c r="G29" s="5">
        <v>2.4</v>
      </c>
      <c r="H29" s="5">
        <v>3</v>
      </c>
      <c r="I29">
        <v>0</v>
      </c>
      <c r="J29" s="5">
        <v>140</v>
      </c>
      <c r="K29" s="5"/>
    </row>
    <row r="30" spans="1:11" x14ac:dyDescent="0.3">
      <c r="A30">
        <v>29</v>
      </c>
      <c r="B30" s="5" t="s">
        <v>871</v>
      </c>
      <c r="C30" s="5" t="s">
        <v>872</v>
      </c>
      <c r="D30" s="5">
        <v>140</v>
      </c>
      <c r="E30" s="5">
        <v>71</v>
      </c>
      <c r="F30" s="5">
        <v>11</v>
      </c>
      <c r="G30" s="5">
        <v>1.1000000000000001</v>
      </c>
      <c r="H30" s="5">
        <v>4</v>
      </c>
      <c r="I30">
        <v>8</v>
      </c>
      <c r="J30" s="5">
        <v>140</v>
      </c>
      <c r="K30" s="5"/>
    </row>
    <row r="31" spans="1:11" x14ac:dyDescent="0.3">
      <c r="A31">
        <v>30</v>
      </c>
      <c r="B31" s="5" t="s">
        <v>873</v>
      </c>
      <c r="C31" s="5" t="s">
        <v>874</v>
      </c>
      <c r="D31" s="5">
        <v>140</v>
      </c>
      <c r="E31" s="5">
        <v>54</v>
      </c>
      <c r="F31" s="5">
        <v>12</v>
      </c>
      <c r="G31" s="5">
        <v>0</v>
      </c>
      <c r="H31" s="5">
        <v>1</v>
      </c>
      <c r="I31">
        <v>0</v>
      </c>
      <c r="J31" s="5">
        <v>140</v>
      </c>
      <c r="K31" s="5"/>
    </row>
    <row r="32" spans="1:11" x14ac:dyDescent="0.3">
      <c r="A32">
        <v>31</v>
      </c>
      <c r="B32" s="5" t="s">
        <v>875</v>
      </c>
      <c r="C32" s="5" t="s">
        <v>876</v>
      </c>
      <c r="D32" s="5">
        <v>140</v>
      </c>
      <c r="E32" s="5">
        <v>61</v>
      </c>
      <c r="F32" s="5">
        <v>14</v>
      </c>
      <c r="G32" s="5">
        <v>0</v>
      </c>
      <c r="H32" s="5">
        <v>1</v>
      </c>
      <c r="I32">
        <v>0</v>
      </c>
      <c r="J32" s="5">
        <v>140</v>
      </c>
      <c r="K32" s="5"/>
    </row>
    <row r="33" spans="1:11" x14ac:dyDescent="0.3">
      <c r="A33">
        <v>32</v>
      </c>
      <c r="B33" s="5" t="s">
        <v>877</v>
      </c>
      <c r="C33" s="5" t="s">
        <v>878</v>
      </c>
      <c r="D33" s="5">
        <v>140</v>
      </c>
      <c r="E33" s="5">
        <v>62</v>
      </c>
      <c r="F33" s="5">
        <v>14</v>
      </c>
      <c r="G33" s="5">
        <v>0</v>
      </c>
      <c r="H33" s="5">
        <v>1</v>
      </c>
      <c r="I33">
        <v>0</v>
      </c>
      <c r="J33" s="5">
        <v>140</v>
      </c>
      <c r="K33" s="5"/>
    </row>
    <row r="34" spans="1:11" x14ac:dyDescent="0.3">
      <c r="A34">
        <v>33</v>
      </c>
      <c r="B34" s="5" t="s">
        <v>879</v>
      </c>
      <c r="C34" s="5" t="s">
        <v>880</v>
      </c>
      <c r="D34" s="5">
        <v>140</v>
      </c>
      <c r="E34" s="5">
        <v>62</v>
      </c>
      <c r="F34" s="5">
        <v>14</v>
      </c>
      <c r="G34" s="5">
        <v>0</v>
      </c>
      <c r="H34" s="5">
        <v>1</v>
      </c>
      <c r="I34">
        <v>0</v>
      </c>
      <c r="J34" s="5">
        <v>140</v>
      </c>
      <c r="K34" s="5"/>
    </row>
    <row r="35" spans="1:11" x14ac:dyDescent="0.3">
      <c r="A35">
        <v>34</v>
      </c>
      <c r="B35" s="5" t="s">
        <v>881</v>
      </c>
      <c r="C35" s="5" t="s">
        <v>882</v>
      </c>
      <c r="D35" s="5">
        <v>140</v>
      </c>
      <c r="E35" s="5">
        <v>56</v>
      </c>
      <c r="F35" s="5">
        <v>13</v>
      </c>
      <c r="G35" s="5">
        <v>0</v>
      </c>
      <c r="H35" s="5">
        <v>1</v>
      </c>
      <c r="I35">
        <v>0</v>
      </c>
      <c r="J35" s="5">
        <v>140</v>
      </c>
      <c r="K35" s="5"/>
    </row>
    <row r="36" spans="1:11" x14ac:dyDescent="0.3">
      <c r="A36">
        <v>35</v>
      </c>
      <c r="B36" s="5" t="s">
        <v>883</v>
      </c>
      <c r="C36" s="5" t="s">
        <v>884</v>
      </c>
      <c r="D36" s="5">
        <v>140</v>
      </c>
      <c r="E36" s="5">
        <v>31</v>
      </c>
      <c r="F36" s="5">
        <v>7</v>
      </c>
      <c r="G36" s="5">
        <v>0</v>
      </c>
      <c r="H36" s="5">
        <v>1</v>
      </c>
      <c r="I36">
        <v>0</v>
      </c>
      <c r="J36" s="5">
        <v>140</v>
      </c>
      <c r="K36" s="5"/>
    </row>
    <row r="37" spans="1:11" x14ac:dyDescent="0.3">
      <c r="A37">
        <v>36</v>
      </c>
      <c r="B37" s="5" t="s">
        <v>885</v>
      </c>
      <c r="C37" s="5" t="s">
        <v>886</v>
      </c>
      <c r="D37" s="5">
        <v>140</v>
      </c>
      <c r="E37" s="5">
        <v>30</v>
      </c>
      <c r="F37" s="5">
        <v>6</v>
      </c>
      <c r="G37" s="5">
        <v>0</v>
      </c>
      <c r="H37" s="5">
        <v>1</v>
      </c>
      <c r="I37">
        <v>0</v>
      </c>
      <c r="J37" s="5">
        <v>140</v>
      </c>
      <c r="K37" s="5"/>
    </row>
    <row r="38" spans="1:11" x14ac:dyDescent="0.3">
      <c r="A38">
        <v>37</v>
      </c>
      <c r="B38" s="5" t="s">
        <v>887</v>
      </c>
      <c r="C38" s="5" t="s">
        <v>888</v>
      </c>
      <c r="D38" s="5">
        <v>140</v>
      </c>
      <c r="E38" s="5">
        <v>29</v>
      </c>
      <c r="F38" s="5">
        <v>6</v>
      </c>
      <c r="G38" s="5">
        <v>0</v>
      </c>
      <c r="H38" s="5">
        <v>1</v>
      </c>
      <c r="I38">
        <v>0</v>
      </c>
      <c r="J38" s="5">
        <v>140</v>
      </c>
      <c r="K38" s="5"/>
    </row>
    <row r="39" spans="1:11" x14ac:dyDescent="0.3">
      <c r="A39">
        <v>38</v>
      </c>
      <c r="B39" s="5" t="s">
        <v>889</v>
      </c>
      <c r="C39" s="5" t="s">
        <v>890</v>
      </c>
      <c r="D39" s="5">
        <v>140</v>
      </c>
      <c r="E39" s="5">
        <v>119</v>
      </c>
      <c r="F39" s="5">
        <v>28</v>
      </c>
      <c r="G39" s="5">
        <v>0</v>
      </c>
      <c r="H39" s="5">
        <v>2</v>
      </c>
      <c r="I39">
        <v>0</v>
      </c>
      <c r="J39" s="5">
        <v>140</v>
      </c>
      <c r="K39" s="5"/>
    </row>
    <row r="40" spans="1:11" x14ac:dyDescent="0.3">
      <c r="A40">
        <v>39</v>
      </c>
      <c r="B40" s="5" t="s">
        <v>891</v>
      </c>
      <c r="C40" s="5" t="s">
        <v>892</v>
      </c>
      <c r="D40" s="5">
        <v>140</v>
      </c>
      <c r="E40" s="5">
        <v>34</v>
      </c>
      <c r="F40" s="5">
        <v>8</v>
      </c>
      <c r="G40" s="5">
        <v>0</v>
      </c>
      <c r="H40" s="5">
        <v>1</v>
      </c>
      <c r="I40">
        <v>0</v>
      </c>
      <c r="J40" s="5">
        <v>140</v>
      </c>
      <c r="K40" s="5"/>
    </row>
    <row r="41" spans="1:11" x14ac:dyDescent="0.3">
      <c r="A41">
        <v>40</v>
      </c>
      <c r="B41" s="5" t="s">
        <v>893</v>
      </c>
      <c r="C41" s="5" t="s">
        <v>894</v>
      </c>
      <c r="D41" s="5">
        <v>140</v>
      </c>
      <c r="E41" s="5">
        <v>54</v>
      </c>
      <c r="F41" s="5">
        <v>12</v>
      </c>
      <c r="G41" s="5">
        <v>0</v>
      </c>
      <c r="H41" s="5">
        <v>1</v>
      </c>
      <c r="I41">
        <v>13</v>
      </c>
      <c r="J41" s="5">
        <v>140</v>
      </c>
      <c r="K41" s="5"/>
    </row>
    <row r="42" spans="1:11" x14ac:dyDescent="0.3">
      <c r="A42">
        <v>41</v>
      </c>
      <c r="B42" s="5" t="s">
        <v>895</v>
      </c>
      <c r="C42" s="5" t="s">
        <v>896</v>
      </c>
      <c r="D42" s="5">
        <v>160</v>
      </c>
      <c r="E42" s="5">
        <v>92</v>
      </c>
      <c r="F42" s="5">
        <v>21</v>
      </c>
      <c r="G42" s="5">
        <v>0</v>
      </c>
      <c r="H42" s="5">
        <v>2</v>
      </c>
      <c r="I42">
        <v>5</v>
      </c>
      <c r="J42" s="5">
        <v>160</v>
      </c>
      <c r="K42" s="5"/>
    </row>
    <row r="43" spans="1:11" x14ac:dyDescent="0.3">
      <c r="A43">
        <v>42</v>
      </c>
      <c r="B43" s="5" t="s">
        <v>897</v>
      </c>
      <c r="C43" s="5" t="s">
        <v>898</v>
      </c>
      <c r="D43" s="5">
        <v>160</v>
      </c>
      <c r="E43" s="5">
        <v>83</v>
      </c>
      <c r="F43" s="5">
        <v>15</v>
      </c>
      <c r="G43" s="5">
        <v>0.9</v>
      </c>
      <c r="H43" s="5">
        <v>4</v>
      </c>
      <c r="I43">
        <v>7</v>
      </c>
      <c r="J43" s="5">
        <v>160</v>
      </c>
      <c r="K43" s="5"/>
    </row>
    <row r="44" spans="1:11" x14ac:dyDescent="0.3">
      <c r="A44">
        <v>43</v>
      </c>
      <c r="B44" s="5" t="s">
        <v>899</v>
      </c>
      <c r="C44" s="5" t="s">
        <v>900</v>
      </c>
      <c r="D44" s="5">
        <v>160</v>
      </c>
      <c r="E44" s="5">
        <v>86</v>
      </c>
      <c r="F44" s="5">
        <v>15</v>
      </c>
      <c r="G44" s="5">
        <v>2.2000000000000002</v>
      </c>
      <c r="H44" s="5">
        <v>1</v>
      </c>
      <c r="I44">
        <v>0</v>
      </c>
      <c r="J44" s="5">
        <v>160</v>
      </c>
      <c r="K44" s="5"/>
    </row>
    <row r="45" spans="1:11" x14ac:dyDescent="0.3">
      <c r="A45">
        <v>44</v>
      </c>
      <c r="B45" s="5" t="s">
        <v>901</v>
      </c>
      <c r="C45" s="5" t="s">
        <v>902</v>
      </c>
      <c r="D45" s="5">
        <v>160</v>
      </c>
      <c r="E45" s="5">
        <v>86</v>
      </c>
      <c r="F45" s="5">
        <v>16</v>
      </c>
      <c r="G45" s="5">
        <v>0</v>
      </c>
      <c r="H45" s="5">
        <v>5</v>
      </c>
      <c r="I45">
        <v>8</v>
      </c>
      <c r="J45" s="5">
        <v>160</v>
      </c>
      <c r="K45" s="5"/>
    </row>
    <row r="46" spans="1:11" x14ac:dyDescent="0.3">
      <c r="A46">
        <v>45</v>
      </c>
      <c r="B46" s="5" t="s">
        <v>903</v>
      </c>
      <c r="C46" s="5" t="s">
        <v>904</v>
      </c>
      <c r="D46" s="5">
        <v>50</v>
      </c>
      <c r="E46" s="5">
        <v>190</v>
      </c>
      <c r="F46" s="5">
        <v>33</v>
      </c>
      <c r="G46" s="5">
        <v>1</v>
      </c>
      <c r="H46" s="5">
        <v>12</v>
      </c>
      <c r="I46">
        <v>130</v>
      </c>
      <c r="J46" s="5">
        <v>50</v>
      </c>
      <c r="K46" s="5"/>
    </row>
    <row r="47" spans="1:11" x14ac:dyDescent="0.3">
      <c r="A47">
        <v>46</v>
      </c>
      <c r="B47" s="5" t="s">
        <v>905</v>
      </c>
      <c r="C47" s="5" t="s">
        <v>906</v>
      </c>
      <c r="D47" s="5">
        <v>55</v>
      </c>
      <c r="E47" s="5">
        <v>230</v>
      </c>
      <c r="F47" s="5">
        <v>38</v>
      </c>
      <c r="G47" s="5">
        <v>2</v>
      </c>
      <c r="H47" s="5">
        <v>6.5</v>
      </c>
      <c r="I47">
        <v>105</v>
      </c>
      <c r="J47" s="5">
        <v>55</v>
      </c>
      <c r="K47" s="5"/>
    </row>
    <row r="48" spans="1:11" x14ac:dyDescent="0.3">
      <c r="A48">
        <v>47</v>
      </c>
      <c r="B48" s="5" t="s">
        <v>907</v>
      </c>
      <c r="C48" s="5" t="s">
        <v>908</v>
      </c>
      <c r="D48" s="5">
        <v>200</v>
      </c>
      <c r="E48" s="5">
        <v>200</v>
      </c>
      <c r="F48" s="5">
        <v>31</v>
      </c>
      <c r="G48" s="5">
        <v>7</v>
      </c>
      <c r="H48" s="5">
        <v>6</v>
      </c>
      <c r="I48">
        <v>130</v>
      </c>
      <c r="J48" s="5">
        <v>200</v>
      </c>
      <c r="K48" s="5"/>
    </row>
    <row r="49" spans="1:12" x14ac:dyDescent="0.3">
      <c r="A49">
        <v>48</v>
      </c>
      <c r="B49" s="5" t="s">
        <v>909</v>
      </c>
      <c r="C49" s="5" t="s">
        <v>910</v>
      </c>
      <c r="D49" s="5">
        <v>200</v>
      </c>
      <c r="E49" s="5">
        <v>200</v>
      </c>
      <c r="F49" s="5">
        <v>27.5</v>
      </c>
      <c r="G49" s="5">
        <v>6</v>
      </c>
      <c r="H49" s="5">
        <v>10</v>
      </c>
      <c r="I49">
        <v>180</v>
      </c>
      <c r="J49" s="5">
        <v>200</v>
      </c>
      <c r="K49" s="5"/>
    </row>
    <row r="50" spans="1:12" x14ac:dyDescent="0.3">
      <c r="A50">
        <v>49</v>
      </c>
      <c r="B50" s="5" t="s">
        <v>911</v>
      </c>
      <c r="C50" s="5" t="s">
        <v>912</v>
      </c>
      <c r="D50" s="5">
        <v>200</v>
      </c>
      <c r="E50" s="5">
        <v>400</v>
      </c>
      <c r="F50" s="5">
        <v>47</v>
      </c>
      <c r="G50" s="5">
        <v>18</v>
      </c>
      <c r="H50" s="5">
        <v>18</v>
      </c>
      <c r="I50">
        <v>440</v>
      </c>
      <c r="J50" s="5">
        <v>200</v>
      </c>
      <c r="K50" s="5"/>
    </row>
    <row r="51" spans="1:12" x14ac:dyDescent="0.3">
      <c r="A51">
        <v>50</v>
      </c>
      <c r="B51" s="5" t="s">
        <v>913</v>
      </c>
      <c r="C51" s="5" t="s">
        <v>914</v>
      </c>
      <c r="D51" s="5">
        <v>420</v>
      </c>
      <c r="E51" s="5">
        <v>120</v>
      </c>
      <c r="F51" s="5">
        <v>16</v>
      </c>
      <c r="G51" s="5">
        <v>1.5</v>
      </c>
      <c r="H51" s="5">
        <v>11</v>
      </c>
      <c r="I51">
        <v>150</v>
      </c>
      <c r="J51" s="5">
        <v>30</v>
      </c>
      <c r="K51" s="5"/>
    </row>
    <row r="52" spans="1:12" x14ac:dyDescent="0.3">
      <c r="A52">
        <v>51</v>
      </c>
      <c r="B52" s="5" t="s">
        <v>915</v>
      </c>
      <c r="C52" s="5" t="s">
        <v>916</v>
      </c>
      <c r="D52" s="5">
        <v>420</v>
      </c>
      <c r="E52" s="5">
        <v>120</v>
      </c>
      <c r="F52" s="5">
        <v>14</v>
      </c>
      <c r="G52" s="5">
        <v>1.8</v>
      </c>
      <c r="H52" s="5">
        <v>12</v>
      </c>
      <c r="I52">
        <v>160</v>
      </c>
      <c r="J52" s="5">
        <v>30</v>
      </c>
      <c r="K52" s="5"/>
    </row>
    <row r="53" spans="1:12" x14ac:dyDescent="0.3">
      <c r="A53">
        <v>52</v>
      </c>
      <c r="B53" s="5" t="s">
        <v>1302</v>
      </c>
      <c r="C53" s="5" t="s">
        <v>1303</v>
      </c>
      <c r="D53" s="5">
        <v>360</v>
      </c>
      <c r="E53" s="5">
        <v>163</v>
      </c>
      <c r="F53" s="5">
        <v>27</v>
      </c>
      <c r="G53" s="5">
        <v>2.7</v>
      </c>
      <c r="H53" s="5">
        <v>8</v>
      </c>
      <c r="I53">
        <v>19</v>
      </c>
      <c r="J53" s="5">
        <v>180</v>
      </c>
      <c r="K53" s="5"/>
    </row>
    <row r="54" spans="1:12" x14ac:dyDescent="0.3">
      <c r="A54">
        <v>53</v>
      </c>
      <c r="B54" s="9" t="s">
        <v>1416</v>
      </c>
      <c r="C54" s="5" t="s">
        <v>1338</v>
      </c>
      <c r="D54" s="5">
        <v>35</v>
      </c>
      <c r="E54" s="5">
        <v>140</v>
      </c>
      <c r="F54" s="5">
        <v>26</v>
      </c>
      <c r="G54" s="5">
        <v>1.5</v>
      </c>
      <c r="H54" s="5">
        <v>6</v>
      </c>
      <c r="I54">
        <v>35</v>
      </c>
      <c r="J54" s="5">
        <v>35</v>
      </c>
      <c r="K54" s="5"/>
      <c r="L54" s="6"/>
    </row>
    <row r="55" spans="1:12" x14ac:dyDescent="0.3">
      <c r="A55">
        <v>54</v>
      </c>
      <c r="B55" s="9" t="s">
        <v>1417</v>
      </c>
      <c r="C55" s="5" t="s">
        <v>1357</v>
      </c>
      <c r="D55" s="5">
        <v>400</v>
      </c>
      <c r="E55" s="5">
        <v>150</v>
      </c>
      <c r="F55" s="5">
        <v>30</v>
      </c>
      <c r="G55" s="5">
        <v>0.6</v>
      </c>
      <c r="H55" s="5">
        <v>5.5</v>
      </c>
      <c r="I55">
        <v>200</v>
      </c>
      <c r="J55" s="5">
        <v>40</v>
      </c>
      <c r="K55" s="5"/>
      <c r="L55" s="6"/>
    </row>
    <row r="56" spans="1:12" x14ac:dyDescent="0.3"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2" x14ac:dyDescent="0.3">
      <c r="B57" s="5"/>
      <c r="C57" s="5"/>
      <c r="D57" s="5"/>
      <c r="E57" s="5"/>
      <c r="F57" s="5"/>
      <c r="G57" s="5"/>
      <c r="H57" s="5"/>
      <c r="I57" s="5"/>
      <c r="J57" s="5"/>
      <c r="K57" s="5"/>
    </row>
  </sheetData>
  <sortState ref="C3:D29">
    <sortCondition ref="C3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workbookViewId="0">
      <pane ySplit="1" topLeftCell="A2" activePane="bottomLeft" state="frozen"/>
      <selection pane="bottomLeft" activeCell="H29" sqref="H29"/>
    </sheetView>
  </sheetViews>
  <sheetFormatPr defaultRowHeight="16.5" x14ac:dyDescent="0.3"/>
  <cols>
    <col min="2" max="2" width="19.875" customWidth="1"/>
    <col min="3" max="3" width="41.625" bestFit="1" customWidth="1"/>
    <col min="13" max="13" width="11" customWidth="1"/>
  </cols>
  <sheetData>
    <row r="1" spans="1:17" x14ac:dyDescent="0.3">
      <c r="A1" t="s">
        <v>1422</v>
      </c>
      <c r="B1" s="16" t="s">
        <v>1432</v>
      </c>
      <c r="C1" s="4" t="s">
        <v>1424</v>
      </c>
      <c r="D1" t="s">
        <v>1429</v>
      </c>
      <c r="E1" t="s">
        <v>1428</v>
      </c>
      <c r="F1" t="s">
        <v>1425</v>
      </c>
      <c r="G1" t="s">
        <v>1426</v>
      </c>
      <c r="H1" t="s">
        <v>1427</v>
      </c>
      <c r="I1" t="s">
        <v>1431</v>
      </c>
      <c r="J1" t="s">
        <v>1430</v>
      </c>
      <c r="M1" s="2"/>
      <c r="N1" s="3"/>
      <c r="O1" s="3"/>
      <c r="P1" s="3"/>
      <c r="Q1" s="3"/>
    </row>
    <row r="2" spans="1:17" x14ac:dyDescent="0.3">
      <c r="A2">
        <v>1</v>
      </c>
      <c r="B2" s="2" t="s">
        <v>465</v>
      </c>
      <c r="C2" s="2" t="s">
        <v>186</v>
      </c>
      <c r="D2" s="2">
        <v>550</v>
      </c>
      <c r="E2" s="2">
        <v>225</v>
      </c>
      <c r="F2" s="2">
        <v>1.1000000000000001</v>
      </c>
      <c r="G2" s="2">
        <v>19</v>
      </c>
      <c r="H2" s="2">
        <v>13</v>
      </c>
      <c r="I2">
        <v>440</v>
      </c>
      <c r="J2" s="2">
        <v>100</v>
      </c>
      <c r="K2" s="2"/>
      <c r="L2" s="2"/>
      <c r="M2" s="3"/>
      <c r="N2" s="17"/>
      <c r="O2" s="17"/>
      <c r="P2" s="17"/>
      <c r="Q2" s="17"/>
    </row>
    <row r="3" spans="1:17" x14ac:dyDescent="0.3">
      <c r="A3">
        <v>2</v>
      </c>
      <c r="B3" s="2" t="s">
        <v>467</v>
      </c>
      <c r="C3" s="2" t="s">
        <v>209</v>
      </c>
      <c r="D3" s="2">
        <v>110</v>
      </c>
      <c r="E3" s="2"/>
      <c r="F3" s="2"/>
      <c r="G3" s="2"/>
      <c r="H3" s="2"/>
      <c r="J3" s="2"/>
      <c r="K3" s="2"/>
      <c r="L3" s="2"/>
      <c r="M3" s="3"/>
      <c r="N3" s="17"/>
      <c r="O3" s="17"/>
      <c r="P3" s="17"/>
      <c r="Q3" s="17"/>
    </row>
    <row r="4" spans="1:17" x14ac:dyDescent="0.3">
      <c r="A4">
        <v>3</v>
      </c>
      <c r="B4" s="2" t="s">
        <v>466</v>
      </c>
      <c r="C4" s="2" t="s">
        <v>201</v>
      </c>
      <c r="D4" s="2">
        <v>150</v>
      </c>
      <c r="E4" s="2">
        <v>220</v>
      </c>
      <c r="F4" s="2">
        <v>4</v>
      </c>
      <c r="G4" s="2">
        <v>11</v>
      </c>
      <c r="H4" s="2">
        <v>28</v>
      </c>
      <c r="I4">
        <v>1020</v>
      </c>
      <c r="J4" s="2">
        <v>150</v>
      </c>
      <c r="K4" s="2"/>
      <c r="L4" s="2"/>
      <c r="M4" s="2"/>
      <c r="N4" s="17"/>
      <c r="O4" s="17"/>
      <c r="P4" s="17"/>
      <c r="Q4" s="17"/>
    </row>
    <row r="5" spans="1:17" x14ac:dyDescent="0.3">
      <c r="A5">
        <v>4</v>
      </c>
      <c r="B5" s="2" t="s">
        <v>468</v>
      </c>
      <c r="C5" s="2" t="s">
        <v>212</v>
      </c>
      <c r="D5" s="2">
        <v>400</v>
      </c>
      <c r="E5" s="2">
        <v>335</v>
      </c>
      <c r="F5" s="2">
        <v>4</v>
      </c>
      <c r="G5" s="2">
        <v>30</v>
      </c>
      <c r="H5" s="2">
        <v>13</v>
      </c>
      <c r="I5">
        <v>710</v>
      </c>
      <c r="J5" s="2">
        <v>100</v>
      </c>
      <c r="K5" s="2"/>
      <c r="L5" s="2"/>
      <c r="M5" s="2"/>
      <c r="N5" s="17"/>
      <c r="O5" s="17"/>
      <c r="P5" s="17"/>
      <c r="Q5" s="17"/>
    </row>
    <row r="6" spans="1:17" x14ac:dyDescent="0.3">
      <c r="A6">
        <v>5</v>
      </c>
      <c r="B6" s="2" t="s">
        <v>469</v>
      </c>
      <c r="C6" s="2" t="s">
        <v>187</v>
      </c>
      <c r="D6" s="2">
        <v>600</v>
      </c>
      <c r="E6" s="2">
        <v>187</v>
      </c>
      <c r="F6" s="2">
        <v>16</v>
      </c>
      <c r="G6" s="2">
        <v>6</v>
      </c>
      <c r="H6" s="2">
        <v>17</v>
      </c>
      <c r="I6">
        <v>412</v>
      </c>
      <c r="J6" s="2">
        <v>100</v>
      </c>
      <c r="K6" s="2"/>
      <c r="L6" s="2"/>
      <c r="M6" s="2"/>
      <c r="N6" s="17"/>
      <c r="O6" s="17"/>
      <c r="P6" s="17"/>
      <c r="Q6" s="17"/>
    </row>
    <row r="7" spans="1:17" x14ac:dyDescent="0.3">
      <c r="A7">
        <v>6</v>
      </c>
      <c r="B7" s="2" t="s">
        <v>470</v>
      </c>
      <c r="C7" s="2" t="s">
        <v>171</v>
      </c>
      <c r="D7" s="2">
        <v>300</v>
      </c>
      <c r="E7" s="2"/>
      <c r="F7" s="2"/>
      <c r="G7" s="2"/>
      <c r="H7" s="2"/>
      <c r="J7" s="2"/>
      <c r="K7" s="2"/>
      <c r="L7" s="2"/>
      <c r="M7" s="2"/>
      <c r="N7" s="17"/>
      <c r="O7" s="17"/>
      <c r="P7" s="17"/>
      <c r="Q7" s="17"/>
    </row>
    <row r="8" spans="1:17" x14ac:dyDescent="0.3">
      <c r="A8">
        <v>7</v>
      </c>
      <c r="B8" s="2" t="s">
        <v>471</v>
      </c>
      <c r="C8" s="2" t="s">
        <v>195</v>
      </c>
      <c r="D8" s="2">
        <v>200</v>
      </c>
      <c r="E8" s="2">
        <v>45</v>
      </c>
      <c r="F8" s="2">
        <v>4</v>
      </c>
      <c r="G8" s="2">
        <v>0.7</v>
      </c>
      <c r="H8" s="2">
        <v>6</v>
      </c>
      <c r="I8">
        <v>180</v>
      </c>
      <c r="J8" s="2">
        <v>15</v>
      </c>
      <c r="K8" s="2"/>
      <c r="L8" s="2"/>
      <c r="M8" s="2"/>
      <c r="N8" s="17"/>
      <c r="O8" s="17"/>
      <c r="P8" s="17"/>
      <c r="Q8" s="17"/>
    </row>
    <row r="9" spans="1:17" x14ac:dyDescent="0.3">
      <c r="A9">
        <v>8</v>
      </c>
      <c r="B9" s="2" t="s">
        <v>472</v>
      </c>
      <c r="C9" s="2" t="s">
        <v>205</v>
      </c>
      <c r="D9" s="2">
        <v>76</v>
      </c>
      <c r="E9" s="2">
        <v>90</v>
      </c>
      <c r="F9" s="2">
        <v>4</v>
      </c>
      <c r="G9" s="2">
        <v>7</v>
      </c>
      <c r="H9" s="2">
        <v>4</v>
      </c>
      <c r="I9">
        <v>210</v>
      </c>
      <c r="J9" s="2">
        <v>38</v>
      </c>
      <c r="K9" s="2"/>
      <c r="L9" s="2"/>
      <c r="M9" s="2"/>
      <c r="N9" s="17"/>
      <c r="O9" s="17"/>
      <c r="P9" s="17"/>
      <c r="Q9" s="17"/>
    </row>
    <row r="10" spans="1:17" x14ac:dyDescent="0.3">
      <c r="A10">
        <v>9</v>
      </c>
      <c r="B10" s="2" t="s">
        <v>473</v>
      </c>
      <c r="C10" s="2" t="s">
        <v>200</v>
      </c>
      <c r="D10" s="2">
        <v>60</v>
      </c>
      <c r="E10" s="2">
        <v>170</v>
      </c>
      <c r="F10" s="2">
        <v>4</v>
      </c>
      <c r="G10" s="2">
        <v>14</v>
      </c>
      <c r="H10" s="2">
        <v>8</v>
      </c>
      <c r="I10">
        <v>490</v>
      </c>
      <c r="J10" s="2">
        <v>60</v>
      </c>
      <c r="K10" s="2"/>
      <c r="L10" s="2"/>
      <c r="M10" s="2"/>
      <c r="N10" s="17"/>
      <c r="O10" s="17"/>
      <c r="P10" s="17"/>
      <c r="Q10" s="17"/>
    </row>
    <row r="11" spans="1:17" x14ac:dyDescent="0.3">
      <c r="A11">
        <v>10</v>
      </c>
      <c r="B11" s="2" t="s">
        <v>474</v>
      </c>
      <c r="C11" s="2" t="s">
        <v>204</v>
      </c>
      <c r="D11" s="2">
        <v>180</v>
      </c>
      <c r="E11" s="2">
        <v>335</v>
      </c>
      <c r="F11" s="2">
        <v>3</v>
      </c>
      <c r="G11" s="2">
        <v>31</v>
      </c>
      <c r="H11" s="2">
        <v>12</v>
      </c>
      <c r="I11">
        <v>935</v>
      </c>
      <c r="J11" s="2">
        <v>100</v>
      </c>
      <c r="K11" s="2"/>
      <c r="L11" s="2"/>
      <c r="M11" s="2"/>
      <c r="N11" s="17"/>
      <c r="O11" s="17"/>
      <c r="P11" s="17"/>
      <c r="Q11" s="17"/>
    </row>
    <row r="12" spans="1:17" x14ac:dyDescent="0.3">
      <c r="A12">
        <v>11</v>
      </c>
      <c r="B12" s="2" t="s">
        <v>475</v>
      </c>
      <c r="C12" s="2" t="s">
        <v>203</v>
      </c>
      <c r="D12" s="2">
        <v>180</v>
      </c>
      <c r="E12" s="2">
        <v>365</v>
      </c>
      <c r="F12" s="2">
        <v>3</v>
      </c>
      <c r="G12" s="2">
        <v>34</v>
      </c>
      <c r="H12" s="2">
        <v>11</v>
      </c>
      <c r="I12">
        <v>910</v>
      </c>
      <c r="J12" s="2">
        <v>100</v>
      </c>
      <c r="K12" s="2"/>
      <c r="L12" s="2"/>
      <c r="M12" s="2"/>
      <c r="N12" s="17"/>
      <c r="O12" s="17"/>
      <c r="P12" s="17"/>
      <c r="Q12" s="17"/>
    </row>
    <row r="13" spans="1:17" x14ac:dyDescent="0.3">
      <c r="A13">
        <v>12</v>
      </c>
      <c r="B13" s="2" t="s">
        <v>476</v>
      </c>
      <c r="C13" s="2" t="s">
        <v>213</v>
      </c>
      <c r="D13" s="2">
        <v>350</v>
      </c>
      <c r="E13" s="2">
        <v>230</v>
      </c>
      <c r="F13" s="2">
        <v>6</v>
      </c>
      <c r="G13" s="2">
        <v>18</v>
      </c>
      <c r="H13" s="2">
        <v>11</v>
      </c>
      <c r="I13">
        <v>600</v>
      </c>
      <c r="J13" s="2">
        <v>100</v>
      </c>
      <c r="K13" s="2"/>
      <c r="L13" s="2"/>
      <c r="M13" s="2"/>
      <c r="N13" s="17"/>
      <c r="O13" s="17"/>
      <c r="P13" s="17"/>
      <c r="Q13" s="17"/>
    </row>
    <row r="14" spans="1:17" x14ac:dyDescent="0.3">
      <c r="A14">
        <v>13</v>
      </c>
      <c r="B14" s="2" t="s">
        <v>477</v>
      </c>
      <c r="C14" s="2" t="s">
        <v>206</v>
      </c>
      <c r="D14" s="2">
        <v>60</v>
      </c>
      <c r="E14" s="2">
        <v>72.5</v>
      </c>
      <c r="F14" s="2">
        <v>2</v>
      </c>
      <c r="G14" s="2">
        <v>5.5</v>
      </c>
      <c r="H14" s="2">
        <v>4</v>
      </c>
      <c r="I14">
        <v>220</v>
      </c>
      <c r="J14" s="2">
        <v>30</v>
      </c>
      <c r="K14" s="2"/>
      <c r="L14" s="2"/>
      <c r="M14" s="2"/>
      <c r="N14" s="17"/>
      <c r="O14" s="17"/>
      <c r="P14" s="17"/>
      <c r="Q14" s="17"/>
    </row>
    <row r="15" spans="1:17" x14ac:dyDescent="0.3">
      <c r="A15">
        <v>14</v>
      </c>
      <c r="B15" s="2" t="s">
        <v>478</v>
      </c>
      <c r="C15" s="2" t="s">
        <v>188</v>
      </c>
      <c r="D15" s="2">
        <v>500</v>
      </c>
      <c r="E15" s="2"/>
      <c r="F15" s="2"/>
      <c r="G15" s="2"/>
      <c r="H15" s="2"/>
      <c r="J15" s="2"/>
      <c r="K15" s="2"/>
      <c r="L15" s="2"/>
      <c r="M15" s="2"/>
      <c r="N15" s="17"/>
      <c r="O15" s="17"/>
      <c r="P15" s="17"/>
      <c r="Q15" s="17"/>
    </row>
    <row r="16" spans="1:17" x14ac:dyDescent="0.3">
      <c r="A16">
        <v>15</v>
      </c>
      <c r="B16" s="2" t="s">
        <v>479</v>
      </c>
      <c r="C16" s="2" t="s">
        <v>193</v>
      </c>
      <c r="D16" s="2">
        <v>25</v>
      </c>
      <c r="E16" s="2"/>
      <c r="F16" s="2"/>
      <c r="G16" s="2"/>
      <c r="H16" s="2"/>
      <c r="J16" s="2"/>
      <c r="K16" s="2"/>
      <c r="L16" s="2"/>
      <c r="M16" s="2"/>
      <c r="N16" s="17"/>
      <c r="O16" s="17"/>
      <c r="P16" s="17"/>
      <c r="Q16" s="17"/>
    </row>
    <row r="17" spans="1:17" x14ac:dyDescent="0.3">
      <c r="A17">
        <v>16</v>
      </c>
      <c r="B17" s="2" t="s">
        <v>480</v>
      </c>
      <c r="C17" s="2" t="s">
        <v>199</v>
      </c>
      <c r="D17" s="2">
        <v>20</v>
      </c>
      <c r="E17" s="2">
        <v>96</v>
      </c>
      <c r="F17" s="2">
        <v>3</v>
      </c>
      <c r="G17" s="2">
        <v>8</v>
      </c>
      <c r="H17" s="2">
        <v>3</v>
      </c>
      <c r="I17">
        <v>260</v>
      </c>
      <c r="J17" s="2">
        <v>20</v>
      </c>
      <c r="K17" s="2"/>
      <c r="L17" s="2"/>
      <c r="M17" s="2"/>
      <c r="N17" s="17"/>
      <c r="O17" s="17"/>
      <c r="P17" s="17"/>
      <c r="Q17" s="17"/>
    </row>
    <row r="18" spans="1:17" x14ac:dyDescent="0.3">
      <c r="A18">
        <v>17</v>
      </c>
      <c r="B18" s="2" t="s">
        <v>481</v>
      </c>
      <c r="C18" s="2" t="s">
        <v>191</v>
      </c>
      <c r="D18" s="2">
        <v>30</v>
      </c>
      <c r="E18" s="2"/>
      <c r="F18" s="2"/>
      <c r="G18" s="2"/>
      <c r="H18" s="2"/>
      <c r="J18" s="2"/>
      <c r="K18" s="2"/>
      <c r="L18" s="2"/>
      <c r="M18" s="2"/>
      <c r="N18" s="17"/>
      <c r="O18" s="17"/>
      <c r="P18" s="17"/>
      <c r="Q18" s="17"/>
    </row>
    <row r="19" spans="1:17" x14ac:dyDescent="0.3">
      <c r="A19">
        <v>18</v>
      </c>
      <c r="B19" s="2" t="s">
        <v>482</v>
      </c>
      <c r="C19" s="2" t="s">
        <v>190</v>
      </c>
      <c r="D19" s="2">
        <v>45</v>
      </c>
      <c r="E19" s="2"/>
      <c r="F19" s="2"/>
      <c r="G19" s="2"/>
      <c r="H19" s="2"/>
      <c r="J19" s="2"/>
      <c r="K19" s="2"/>
      <c r="L19" s="2"/>
      <c r="M19" s="2"/>
      <c r="N19" s="17"/>
      <c r="O19" s="17"/>
      <c r="P19" s="17"/>
      <c r="Q19" s="17"/>
    </row>
    <row r="20" spans="1:17" x14ac:dyDescent="0.3">
      <c r="A20">
        <v>19</v>
      </c>
      <c r="B20" s="2" t="s">
        <v>483</v>
      </c>
      <c r="C20" s="2" t="s">
        <v>192</v>
      </c>
      <c r="D20" s="2">
        <v>100</v>
      </c>
      <c r="E20" s="2"/>
      <c r="F20" s="2"/>
      <c r="G20" s="2"/>
      <c r="H20" s="2"/>
      <c r="J20" s="2"/>
      <c r="K20" s="2"/>
      <c r="L20" s="2"/>
      <c r="M20" s="2"/>
      <c r="N20" s="17"/>
      <c r="O20" s="17"/>
      <c r="P20" s="17"/>
      <c r="Q20" s="17"/>
    </row>
    <row r="21" spans="1:17" x14ac:dyDescent="0.3">
      <c r="A21">
        <v>20</v>
      </c>
      <c r="B21" s="2" t="s">
        <v>484</v>
      </c>
      <c r="C21" s="2" t="s">
        <v>169</v>
      </c>
      <c r="D21" s="2">
        <v>150</v>
      </c>
      <c r="E21" s="2"/>
      <c r="F21" s="2"/>
      <c r="G21" s="2"/>
      <c r="H21" s="2"/>
      <c r="J21" s="2"/>
      <c r="K21" s="2"/>
      <c r="L21" s="2"/>
      <c r="M21" s="2"/>
      <c r="N21" s="17"/>
      <c r="O21" s="17"/>
      <c r="P21" s="17"/>
      <c r="Q21" s="17"/>
    </row>
    <row r="22" spans="1:17" x14ac:dyDescent="0.3">
      <c r="A22">
        <v>21</v>
      </c>
      <c r="B22" s="2" t="s">
        <v>485</v>
      </c>
      <c r="C22" s="2" t="s">
        <v>1415</v>
      </c>
      <c r="D22" s="2">
        <v>150</v>
      </c>
      <c r="E22" s="2"/>
      <c r="F22" s="2"/>
      <c r="G22" s="2"/>
      <c r="H22" s="2"/>
      <c r="J22" s="2"/>
      <c r="K22" s="2"/>
      <c r="L22" s="2"/>
      <c r="M22" s="2"/>
      <c r="N22" s="17"/>
      <c r="O22" s="17"/>
      <c r="P22" s="17"/>
      <c r="Q22" s="17"/>
    </row>
    <row r="23" spans="1:17" x14ac:dyDescent="0.3">
      <c r="A23">
        <v>22</v>
      </c>
      <c r="B23" s="2" t="s">
        <v>486</v>
      </c>
      <c r="C23" s="2" t="s">
        <v>170</v>
      </c>
      <c r="D23" s="2">
        <v>150</v>
      </c>
      <c r="E23" s="2"/>
      <c r="F23" s="2"/>
      <c r="G23" s="2"/>
      <c r="H23" s="2"/>
      <c r="J23" s="2"/>
      <c r="K23" s="2"/>
      <c r="L23" s="2"/>
      <c r="M23" s="2"/>
      <c r="N23" s="17"/>
      <c r="O23" s="17"/>
      <c r="P23" s="17"/>
      <c r="Q23" s="17"/>
    </row>
    <row r="24" spans="1:17" x14ac:dyDescent="0.3">
      <c r="A24">
        <v>23</v>
      </c>
      <c r="B24" s="2" t="s">
        <v>487</v>
      </c>
      <c r="C24" s="2" t="s">
        <v>168</v>
      </c>
      <c r="D24" s="2">
        <v>150</v>
      </c>
      <c r="E24" s="2"/>
      <c r="F24" s="2"/>
      <c r="G24" s="2"/>
      <c r="H24" s="2"/>
      <c r="J24" s="2"/>
      <c r="K24" s="2"/>
      <c r="L24" s="2"/>
      <c r="M24" s="2"/>
      <c r="N24" s="17"/>
      <c r="O24" s="17"/>
      <c r="P24" s="17"/>
      <c r="Q24" s="17"/>
    </row>
    <row r="25" spans="1:17" x14ac:dyDescent="0.3">
      <c r="A25">
        <v>24</v>
      </c>
      <c r="B25" s="2" t="s">
        <v>488</v>
      </c>
      <c r="C25" s="2" t="s">
        <v>172</v>
      </c>
      <c r="D25" s="2">
        <v>500</v>
      </c>
      <c r="E25" s="2">
        <v>143</v>
      </c>
      <c r="F25" s="2">
        <v>3</v>
      </c>
      <c r="G25" s="2">
        <v>6</v>
      </c>
      <c r="H25" s="2">
        <v>20</v>
      </c>
      <c r="I25">
        <v>734</v>
      </c>
      <c r="J25" s="2">
        <v>100</v>
      </c>
      <c r="K25" s="2"/>
      <c r="L25" s="2"/>
      <c r="M25" s="2"/>
      <c r="N25" s="17"/>
      <c r="O25" s="17"/>
      <c r="P25" s="17"/>
      <c r="Q25" s="17"/>
    </row>
    <row r="26" spans="1:17" x14ac:dyDescent="0.3">
      <c r="A26">
        <v>25</v>
      </c>
      <c r="B26" s="2" t="s">
        <v>489</v>
      </c>
      <c r="C26" s="2" t="s">
        <v>183</v>
      </c>
      <c r="D26" s="2">
        <v>150</v>
      </c>
      <c r="E26" s="2"/>
      <c r="F26" s="2"/>
      <c r="G26" s="2"/>
      <c r="H26" s="2"/>
      <c r="J26" s="2"/>
      <c r="K26" s="2"/>
      <c r="L26" s="2"/>
      <c r="M26" s="2"/>
      <c r="N26" s="17"/>
      <c r="O26" s="17"/>
      <c r="P26" s="17"/>
      <c r="Q26" s="17"/>
    </row>
    <row r="27" spans="1:17" x14ac:dyDescent="0.3">
      <c r="A27">
        <v>26</v>
      </c>
      <c r="B27" s="2" t="s">
        <v>490</v>
      </c>
      <c r="C27" s="2" t="s">
        <v>180</v>
      </c>
      <c r="D27" s="2">
        <v>150</v>
      </c>
      <c r="E27" s="2"/>
      <c r="F27" s="2"/>
      <c r="G27" s="2"/>
      <c r="H27" s="2"/>
      <c r="J27" s="2"/>
      <c r="K27" s="2"/>
      <c r="L27" s="2"/>
      <c r="M27" s="2"/>
      <c r="N27" s="17"/>
      <c r="O27" s="17"/>
      <c r="P27" s="17"/>
      <c r="Q27" s="17"/>
    </row>
    <row r="28" spans="1:17" x14ac:dyDescent="0.3">
      <c r="A28">
        <v>27</v>
      </c>
      <c r="B28" s="2" t="s">
        <v>491</v>
      </c>
      <c r="C28" s="2" t="s">
        <v>196</v>
      </c>
      <c r="D28" s="2">
        <v>90</v>
      </c>
      <c r="E28" s="2"/>
      <c r="F28" s="2"/>
      <c r="G28" s="2"/>
      <c r="H28" s="2"/>
      <c r="J28" s="2"/>
      <c r="K28" s="2"/>
      <c r="L28" s="2"/>
      <c r="M28" s="2"/>
      <c r="N28" s="17"/>
      <c r="O28" s="17"/>
      <c r="P28" s="17"/>
      <c r="Q28" s="17"/>
    </row>
    <row r="29" spans="1:17" x14ac:dyDescent="0.3">
      <c r="A29">
        <v>28</v>
      </c>
      <c r="B29" s="2" t="s">
        <v>492</v>
      </c>
      <c r="C29" s="2" t="s">
        <v>202</v>
      </c>
      <c r="D29" s="2">
        <v>100</v>
      </c>
      <c r="E29" s="2"/>
      <c r="F29" s="2"/>
      <c r="G29" s="2"/>
      <c r="H29" s="2"/>
      <c r="J29" s="2"/>
      <c r="K29" s="2"/>
      <c r="L29" s="2"/>
      <c r="M29" s="2"/>
      <c r="N29" s="17"/>
      <c r="O29" s="17"/>
      <c r="P29" s="17"/>
      <c r="Q29" s="17"/>
    </row>
    <row r="30" spans="1:17" x14ac:dyDescent="0.3">
      <c r="A30">
        <v>29</v>
      </c>
      <c r="B30" s="2" t="s">
        <v>493</v>
      </c>
      <c r="C30" s="2" t="s">
        <v>198</v>
      </c>
      <c r="D30" s="2">
        <v>200</v>
      </c>
      <c r="E30" s="2">
        <v>45</v>
      </c>
      <c r="F30" s="2">
        <v>3</v>
      </c>
      <c r="G30" s="2">
        <v>0.5</v>
      </c>
      <c r="H30" s="2">
        <v>7</v>
      </c>
      <c r="I30">
        <v>250</v>
      </c>
      <c r="J30" s="2">
        <v>15</v>
      </c>
      <c r="K30" s="2"/>
      <c r="L30" s="2"/>
      <c r="M30" s="2"/>
      <c r="N30" s="17"/>
      <c r="O30" s="17"/>
      <c r="P30" s="17"/>
      <c r="Q30" s="17"/>
    </row>
    <row r="31" spans="1:17" x14ac:dyDescent="0.3">
      <c r="A31">
        <v>30</v>
      </c>
      <c r="B31" s="2" t="s">
        <v>494</v>
      </c>
      <c r="C31" s="2" t="s">
        <v>211</v>
      </c>
      <c r="D31" s="2">
        <v>150</v>
      </c>
      <c r="E31" s="2">
        <v>125</v>
      </c>
      <c r="F31" s="2">
        <v>2</v>
      </c>
      <c r="G31" s="2">
        <v>5</v>
      </c>
      <c r="H31" s="2">
        <v>18</v>
      </c>
      <c r="I31">
        <v>1010</v>
      </c>
      <c r="J31" s="2">
        <v>100</v>
      </c>
      <c r="K31" s="2"/>
      <c r="L31" s="2"/>
      <c r="M31" s="2"/>
      <c r="N31" s="17"/>
      <c r="O31" s="17"/>
      <c r="P31" s="17"/>
      <c r="Q31" s="17"/>
    </row>
    <row r="32" spans="1:17" x14ac:dyDescent="0.3">
      <c r="A32">
        <v>31</v>
      </c>
      <c r="B32" s="2" t="s">
        <v>495</v>
      </c>
      <c r="C32" s="2" t="s">
        <v>197</v>
      </c>
      <c r="D32" s="2">
        <v>30</v>
      </c>
      <c r="E32" s="2"/>
      <c r="F32" s="2"/>
      <c r="G32" s="2"/>
      <c r="H32" s="2"/>
      <c r="J32" s="2"/>
      <c r="K32" s="2"/>
      <c r="L32" s="2"/>
      <c r="M32" s="2"/>
      <c r="N32" s="17"/>
      <c r="O32" s="17"/>
      <c r="P32" s="17"/>
      <c r="Q32" s="17"/>
    </row>
    <row r="33" spans="1:17" x14ac:dyDescent="0.3">
      <c r="A33">
        <v>32</v>
      </c>
      <c r="B33" s="2" t="s">
        <v>496</v>
      </c>
      <c r="C33" s="2" t="s">
        <v>179</v>
      </c>
      <c r="D33" s="2">
        <v>260</v>
      </c>
      <c r="E33" s="2"/>
      <c r="F33" s="2"/>
      <c r="G33" s="2"/>
      <c r="H33" s="2"/>
      <c r="J33" s="2"/>
      <c r="K33" s="2"/>
      <c r="L33" s="2"/>
      <c r="M33" s="2"/>
      <c r="N33" s="17"/>
      <c r="O33" s="17"/>
      <c r="P33" s="17"/>
      <c r="Q33" s="17"/>
    </row>
    <row r="34" spans="1:17" x14ac:dyDescent="0.3">
      <c r="A34">
        <v>33</v>
      </c>
      <c r="B34" s="2" t="s">
        <v>497</v>
      </c>
      <c r="C34" s="2" t="s">
        <v>165</v>
      </c>
      <c r="D34" s="2">
        <v>200</v>
      </c>
      <c r="E34" s="2"/>
      <c r="F34" s="2"/>
      <c r="G34" s="2"/>
      <c r="H34" s="2"/>
      <c r="J34" s="2"/>
      <c r="K34" s="2"/>
      <c r="L34" s="2"/>
      <c r="M34" s="2"/>
      <c r="N34" s="17"/>
      <c r="O34" s="17"/>
      <c r="P34" s="17"/>
      <c r="Q34" s="17"/>
    </row>
    <row r="35" spans="1:17" x14ac:dyDescent="0.3">
      <c r="A35">
        <v>34</v>
      </c>
      <c r="B35" s="2" t="s">
        <v>498</v>
      </c>
      <c r="C35" s="2" t="s">
        <v>167</v>
      </c>
      <c r="D35" s="2">
        <v>200</v>
      </c>
      <c r="E35" s="2"/>
      <c r="F35" s="2"/>
      <c r="G35" s="2"/>
      <c r="H35" s="2"/>
      <c r="J35" s="2"/>
      <c r="K35" s="2"/>
      <c r="L35" s="2"/>
      <c r="M35" s="2"/>
      <c r="N35" s="17"/>
      <c r="O35" s="17"/>
      <c r="P35" s="17"/>
      <c r="Q35" s="17"/>
    </row>
    <row r="36" spans="1:17" x14ac:dyDescent="0.3">
      <c r="A36">
        <v>35</v>
      </c>
      <c r="B36" s="2" t="s">
        <v>499</v>
      </c>
      <c r="C36" s="2" t="s">
        <v>166</v>
      </c>
      <c r="D36" s="2">
        <v>200</v>
      </c>
      <c r="E36" s="2"/>
      <c r="F36" s="2"/>
      <c r="G36" s="2"/>
      <c r="H36" s="2"/>
      <c r="J36" s="2"/>
      <c r="K36" s="2"/>
      <c r="L36" s="2"/>
      <c r="M36" s="2"/>
      <c r="N36" s="17"/>
      <c r="O36" s="17"/>
      <c r="P36" s="17"/>
      <c r="Q36" s="17"/>
    </row>
    <row r="37" spans="1:17" x14ac:dyDescent="0.3">
      <c r="A37">
        <v>36</v>
      </c>
      <c r="B37" s="2" t="s">
        <v>500</v>
      </c>
      <c r="C37" s="2" t="s">
        <v>189</v>
      </c>
      <c r="D37" s="2">
        <v>200</v>
      </c>
      <c r="E37" s="2">
        <v>543</v>
      </c>
      <c r="F37" s="2">
        <v>56</v>
      </c>
      <c r="G37" s="2">
        <v>23</v>
      </c>
      <c r="H37" s="2">
        <v>28</v>
      </c>
      <c r="I37">
        <v>802</v>
      </c>
      <c r="J37" s="2">
        <v>200</v>
      </c>
      <c r="K37" s="2"/>
      <c r="L37" s="2"/>
      <c r="M37" s="2"/>
      <c r="N37" s="17"/>
      <c r="O37" s="17"/>
      <c r="P37" s="17"/>
      <c r="Q37" s="17"/>
    </row>
    <row r="38" spans="1:17" x14ac:dyDescent="0.3">
      <c r="A38">
        <v>37</v>
      </c>
      <c r="B38" s="2" t="s">
        <v>501</v>
      </c>
      <c r="C38" s="2" t="s">
        <v>177</v>
      </c>
      <c r="D38" s="2">
        <v>500</v>
      </c>
      <c r="E38" s="2">
        <v>135</v>
      </c>
      <c r="F38" s="2">
        <v>4</v>
      </c>
      <c r="G38" s="2">
        <v>5</v>
      </c>
      <c r="H38" s="2">
        <v>18</v>
      </c>
      <c r="I38">
        <v>760</v>
      </c>
      <c r="J38" s="2">
        <v>100</v>
      </c>
      <c r="K38" s="2"/>
      <c r="L38" s="2"/>
      <c r="M38" s="2"/>
      <c r="N38" s="17"/>
      <c r="O38" s="17"/>
      <c r="P38" s="17"/>
      <c r="Q38" s="17"/>
    </row>
    <row r="39" spans="1:17" x14ac:dyDescent="0.3">
      <c r="A39">
        <v>38</v>
      </c>
      <c r="B39" s="2" t="s">
        <v>502</v>
      </c>
      <c r="C39" s="2" t="s">
        <v>181</v>
      </c>
      <c r="D39" s="2">
        <v>500</v>
      </c>
      <c r="E39" s="2">
        <v>183</v>
      </c>
      <c r="F39" s="2">
        <v>15</v>
      </c>
      <c r="G39" s="2">
        <v>7</v>
      </c>
      <c r="H39" s="2">
        <v>15</v>
      </c>
      <c r="I39">
        <v>650</v>
      </c>
      <c r="J39" s="2">
        <v>100</v>
      </c>
      <c r="K39" s="2"/>
      <c r="L39" s="2"/>
      <c r="M39" s="2"/>
      <c r="N39" s="17"/>
      <c r="O39" s="17"/>
      <c r="P39" s="17"/>
      <c r="Q39" s="17"/>
    </row>
    <row r="40" spans="1:17" x14ac:dyDescent="0.3">
      <c r="A40">
        <v>39</v>
      </c>
      <c r="B40" s="2" t="s">
        <v>503</v>
      </c>
      <c r="C40" s="2" t="s">
        <v>210</v>
      </c>
      <c r="D40" s="2">
        <v>500</v>
      </c>
      <c r="E40" s="2">
        <v>232</v>
      </c>
      <c r="F40" s="2">
        <v>3</v>
      </c>
      <c r="G40" s="2">
        <v>16</v>
      </c>
      <c r="H40" s="2">
        <v>19</v>
      </c>
      <c r="I40">
        <v>520</v>
      </c>
      <c r="J40" s="2">
        <v>100</v>
      </c>
      <c r="K40" s="2"/>
      <c r="L40" s="2"/>
      <c r="M40" s="2"/>
      <c r="N40" s="17"/>
      <c r="O40" s="17"/>
      <c r="P40" s="17"/>
      <c r="Q40" s="17"/>
    </row>
    <row r="41" spans="1:17" x14ac:dyDescent="0.3">
      <c r="A41">
        <v>40</v>
      </c>
      <c r="B41" s="2" t="s">
        <v>504</v>
      </c>
      <c r="C41" s="2" t="s">
        <v>176</v>
      </c>
      <c r="D41" s="2">
        <v>500</v>
      </c>
      <c r="E41" s="2">
        <v>200</v>
      </c>
      <c r="F41" s="2">
        <v>4</v>
      </c>
      <c r="G41" s="2">
        <v>12</v>
      </c>
      <c r="H41" s="2">
        <v>19</v>
      </c>
      <c r="I41">
        <v>620</v>
      </c>
      <c r="J41" s="2">
        <v>100</v>
      </c>
      <c r="K41" s="2"/>
      <c r="L41" s="2"/>
      <c r="M41" s="2"/>
      <c r="N41" s="17"/>
      <c r="O41" s="17"/>
      <c r="P41" s="17"/>
      <c r="Q41" s="17"/>
    </row>
    <row r="42" spans="1:17" x14ac:dyDescent="0.3">
      <c r="A42">
        <v>41</v>
      </c>
      <c r="B42" s="2" t="s">
        <v>505</v>
      </c>
      <c r="C42" s="2" t="s">
        <v>208</v>
      </c>
      <c r="D42" s="2">
        <v>200</v>
      </c>
      <c r="E42" s="2">
        <v>114</v>
      </c>
      <c r="F42" s="2">
        <v>6</v>
      </c>
      <c r="G42" s="2">
        <v>24</v>
      </c>
      <c r="H42" s="2">
        <v>17</v>
      </c>
      <c r="I42">
        <v>700</v>
      </c>
      <c r="J42" s="2">
        <v>100</v>
      </c>
      <c r="K42" s="2"/>
      <c r="L42" s="2"/>
      <c r="M42" s="2"/>
      <c r="N42" s="17"/>
      <c r="O42" s="17"/>
      <c r="P42" s="17"/>
      <c r="Q42" s="17"/>
    </row>
    <row r="43" spans="1:17" x14ac:dyDescent="0.3">
      <c r="A43">
        <v>42</v>
      </c>
      <c r="B43" s="2" t="s">
        <v>506</v>
      </c>
      <c r="C43" s="2" t="s">
        <v>207</v>
      </c>
      <c r="D43" s="2">
        <v>100</v>
      </c>
      <c r="E43" s="2">
        <v>190</v>
      </c>
      <c r="F43" s="2">
        <v>5</v>
      </c>
      <c r="G43" s="2">
        <v>11</v>
      </c>
      <c r="H43" s="2">
        <v>18</v>
      </c>
      <c r="I43">
        <v>700</v>
      </c>
      <c r="J43" s="2">
        <v>100</v>
      </c>
      <c r="K43" s="2"/>
      <c r="L43" s="2"/>
      <c r="M43" s="2"/>
      <c r="N43" s="17"/>
      <c r="O43" s="17"/>
      <c r="P43" s="17"/>
      <c r="Q43" s="17"/>
    </row>
    <row r="44" spans="1:17" x14ac:dyDescent="0.3">
      <c r="A44">
        <v>43</v>
      </c>
      <c r="B44" s="2" t="s">
        <v>507</v>
      </c>
      <c r="C44" s="2" t="s">
        <v>214</v>
      </c>
      <c r="D44" s="2">
        <v>396</v>
      </c>
      <c r="E44" s="2">
        <v>219</v>
      </c>
      <c r="F44" s="2">
        <v>3</v>
      </c>
      <c r="G44" s="2">
        <v>19</v>
      </c>
      <c r="H44" s="2">
        <v>9</v>
      </c>
      <c r="I44">
        <v>530</v>
      </c>
      <c r="J44" s="2">
        <v>66</v>
      </c>
      <c r="K44" s="2"/>
      <c r="L44" s="2"/>
      <c r="M44" s="2"/>
      <c r="N44" s="17"/>
      <c r="O44" s="17"/>
      <c r="P44" s="17"/>
      <c r="Q44" s="17"/>
    </row>
    <row r="45" spans="1:17" x14ac:dyDescent="0.3">
      <c r="A45">
        <v>44</v>
      </c>
      <c r="B45" s="2" t="s">
        <v>508</v>
      </c>
      <c r="C45" s="2" t="s">
        <v>178</v>
      </c>
      <c r="D45" s="2">
        <v>500</v>
      </c>
      <c r="E45" s="2">
        <v>245</v>
      </c>
      <c r="F45" s="2">
        <v>19</v>
      </c>
      <c r="G45" s="2">
        <v>13</v>
      </c>
      <c r="H45" s="2">
        <v>13</v>
      </c>
      <c r="I45">
        <v>720</v>
      </c>
      <c r="J45" s="2">
        <v>100</v>
      </c>
      <c r="K45" s="2"/>
      <c r="L45" s="2"/>
      <c r="M45" s="2"/>
      <c r="N45" s="17"/>
      <c r="O45" s="17"/>
      <c r="P45" s="17"/>
      <c r="Q45" s="17"/>
    </row>
    <row r="46" spans="1:17" x14ac:dyDescent="0.3">
      <c r="A46">
        <v>45</v>
      </c>
      <c r="B46" s="2" t="s">
        <v>509</v>
      </c>
      <c r="C46" s="2" t="s">
        <v>182</v>
      </c>
      <c r="D46" s="2">
        <v>180</v>
      </c>
      <c r="E46" s="2">
        <v>430</v>
      </c>
      <c r="F46" s="2">
        <v>19</v>
      </c>
      <c r="G46" s="2">
        <v>23</v>
      </c>
      <c r="H46" s="2">
        <v>36</v>
      </c>
      <c r="I46">
        <v>760</v>
      </c>
      <c r="J46" s="2">
        <v>180</v>
      </c>
      <c r="K46" s="2"/>
      <c r="L46" s="2"/>
      <c r="M46" s="2"/>
      <c r="N46" s="17"/>
      <c r="O46" s="17"/>
      <c r="P46" s="17"/>
      <c r="Q46" s="17"/>
    </row>
    <row r="47" spans="1:17" x14ac:dyDescent="0.3">
      <c r="A47">
        <v>46</v>
      </c>
      <c r="B47" s="2" t="s">
        <v>510</v>
      </c>
      <c r="C47" s="2" t="s">
        <v>185</v>
      </c>
      <c r="D47" s="2">
        <v>500</v>
      </c>
      <c r="E47" s="2">
        <v>300</v>
      </c>
      <c r="F47" s="2">
        <v>23</v>
      </c>
      <c r="G47" s="2">
        <v>17</v>
      </c>
      <c r="H47" s="2">
        <v>14</v>
      </c>
      <c r="I47">
        <v>670</v>
      </c>
      <c r="J47" s="2">
        <v>100</v>
      </c>
      <c r="K47" s="2"/>
      <c r="L47" s="2"/>
      <c r="M47" s="2"/>
      <c r="N47" s="17"/>
      <c r="O47" s="17"/>
      <c r="P47" s="17"/>
      <c r="Q47" s="17"/>
    </row>
    <row r="48" spans="1:17" x14ac:dyDescent="0.3">
      <c r="A48">
        <v>47</v>
      </c>
      <c r="B48" s="2" t="s">
        <v>511</v>
      </c>
      <c r="C48" s="2" t="s">
        <v>184</v>
      </c>
      <c r="D48" s="2">
        <v>250</v>
      </c>
      <c r="E48" s="2"/>
      <c r="F48" s="2"/>
      <c r="G48" s="2"/>
      <c r="H48" s="2"/>
      <c r="J48" s="2"/>
      <c r="K48" s="2"/>
      <c r="L48" s="2"/>
      <c r="M48" s="2"/>
      <c r="N48" s="17"/>
      <c r="O48" s="17"/>
      <c r="P48" s="17"/>
      <c r="Q48" s="17"/>
    </row>
    <row r="49" spans="1:17" x14ac:dyDescent="0.3">
      <c r="A49">
        <v>48</v>
      </c>
      <c r="B49" s="2" t="s">
        <v>512</v>
      </c>
      <c r="C49" s="2" t="s">
        <v>174</v>
      </c>
      <c r="D49" s="2">
        <v>500</v>
      </c>
      <c r="E49" s="2"/>
      <c r="F49" s="2"/>
      <c r="G49" s="2"/>
      <c r="H49" s="2"/>
      <c r="J49" s="2"/>
      <c r="K49" s="2"/>
      <c r="L49" s="2"/>
      <c r="M49" s="2"/>
      <c r="N49" s="17"/>
      <c r="O49" s="17"/>
      <c r="P49" s="17"/>
      <c r="Q49" s="17"/>
    </row>
    <row r="50" spans="1:17" x14ac:dyDescent="0.3">
      <c r="A50">
        <v>49</v>
      </c>
      <c r="B50" s="2" t="s">
        <v>513</v>
      </c>
      <c r="C50" s="2" t="s">
        <v>173</v>
      </c>
      <c r="D50" s="2">
        <v>200</v>
      </c>
      <c r="E50" s="2"/>
      <c r="F50" s="2"/>
      <c r="G50" s="2"/>
      <c r="H50" s="2"/>
      <c r="J50" s="2"/>
      <c r="K50" s="2"/>
      <c r="L50" s="2"/>
      <c r="M50" s="2"/>
      <c r="N50" s="17"/>
      <c r="O50" s="17"/>
      <c r="P50" s="17"/>
      <c r="Q50" s="17"/>
    </row>
    <row r="51" spans="1:17" x14ac:dyDescent="0.3">
      <c r="A51">
        <v>50</v>
      </c>
      <c r="B51" s="2" t="s">
        <v>514</v>
      </c>
      <c r="C51" s="2" t="s">
        <v>175</v>
      </c>
      <c r="D51" s="2">
        <v>500</v>
      </c>
      <c r="E51" s="2"/>
      <c r="F51" s="2"/>
      <c r="G51" s="2"/>
      <c r="H51" s="2"/>
      <c r="J51" s="2"/>
      <c r="K51" s="2"/>
      <c r="L51" s="2"/>
      <c r="M51" s="2"/>
      <c r="N51" s="17"/>
      <c r="O51" s="17"/>
      <c r="P51" s="17"/>
      <c r="Q51" s="17"/>
    </row>
    <row r="52" spans="1:17" ht="30" customHeight="1" x14ac:dyDescent="0.3">
      <c r="A52">
        <v>51</v>
      </c>
      <c r="B52" s="2" t="s">
        <v>522</v>
      </c>
      <c r="C52" s="2" t="s">
        <v>523</v>
      </c>
      <c r="D52" s="2">
        <v>200</v>
      </c>
      <c r="E52" s="2">
        <v>599</v>
      </c>
      <c r="F52" s="2">
        <v>67</v>
      </c>
      <c r="G52" s="2">
        <v>23</v>
      </c>
      <c r="H52" s="2">
        <v>21</v>
      </c>
      <c r="I52">
        <v>798</v>
      </c>
      <c r="J52" s="2">
        <v>200</v>
      </c>
      <c r="K52" s="2"/>
      <c r="L52" s="2"/>
      <c r="M52" s="2"/>
      <c r="N52" s="17"/>
      <c r="O52" s="17"/>
      <c r="P52" s="17"/>
      <c r="Q52" s="17"/>
    </row>
    <row r="53" spans="1:17" x14ac:dyDescent="0.3">
      <c r="A53">
        <v>52</v>
      </c>
      <c r="B53" s="2" t="s">
        <v>917</v>
      </c>
      <c r="C53" s="2" t="s">
        <v>918</v>
      </c>
      <c r="D53">
        <v>600</v>
      </c>
      <c r="E53">
        <v>295</v>
      </c>
      <c r="F53">
        <v>1.79</v>
      </c>
      <c r="G53">
        <v>11.7</v>
      </c>
      <c r="H53">
        <v>23.33</v>
      </c>
      <c r="I53">
        <v>479.82</v>
      </c>
      <c r="J53">
        <v>100</v>
      </c>
      <c r="M53" s="2"/>
      <c r="N53" s="17"/>
      <c r="O53" s="17"/>
      <c r="P53" s="17"/>
      <c r="Q53" s="17"/>
    </row>
    <row r="54" spans="1:17" x14ac:dyDescent="0.3">
      <c r="A54">
        <v>53</v>
      </c>
      <c r="B54" s="2" t="s">
        <v>919</v>
      </c>
      <c r="C54" s="2" t="s">
        <v>920</v>
      </c>
      <c r="D54">
        <v>400</v>
      </c>
      <c r="M54" s="2"/>
      <c r="N54" s="17"/>
      <c r="O54" s="17"/>
      <c r="P54" s="17"/>
      <c r="Q54" s="17"/>
    </row>
    <row r="55" spans="1:17" x14ac:dyDescent="0.3">
      <c r="A55">
        <v>54</v>
      </c>
      <c r="B55" s="2" t="s">
        <v>921</v>
      </c>
      <c r="C55" s="2" t="s">
        <v>922</v>
      </c>
      <c r="D55">
        <v>480</v>
      </c>
      <c r="E55">
        <v>65</v>
      </c>
      <c r="F55">
        <v>6</v>
      </c>
      <c r="G55">
        <v>1.8</v>
      </c>
      <c r="H55">
        <v>6</v>
      </c>
      <c r="I55">
        <v>80</v>
      </c>
      <c r="J55">
        <v>40</v>
      </c>
      <c r="M55" s="2"/>
      <c r="N55" s="17"/>
      <c r="O55" s="17"/>
      <c r="P55" s="17"/>
      <c r="Q55" s="17"/>
    </row>
    <row r="56" spans="1:17" x14ac:dyDescent="0.3">
      <c r="A56">
        <v>55</v>
      </c>
      <c r="B56" s="2" t="s">
        <v>923</v>
      </c>
      <c r="C56" s="2" t="s">
        <v>924</v>
      </c>
      <c r="D56">
        <v>560</v>
      </c>
      <c r="E56">
        <v>90</v>
      </c>
      <c r="F56">
        <v>8</v>
      </c>
      <c r="G56">
        <v>5</v>
      </c>
      <c r="H56">
        <v>3</v>
      </c>
      <c r="I56">
        <v>120</v>
      </c>
      <c r="J56">
        <v>35</v>
      </c>
      <c r="M56" s="2"/>
      <c r="N56" s="17"/>
      <c r="O56" s="17"/>
      <c r="P56" s="17"/>
      <c r="Q56" s="17"/>
    </row>
    <row r="57" spans="1:17" x14ac:dyDescent="0.3">
      <c r="A57">
        <v>56</v>
      </c>
      <c r="B57" s="2" t="s">
        <v>925</v>
      </c>
      <c r="C57" s="2" t="s">
        <v>926</v>
      </c>
      <c r="D57">
        <v>500</v>
      </c>
      <c r="E57">
        <v>185</v>
      </c>
      <c r="F57">
        <v>13</v>
      </c>
      <c r="G57">
        <v>9</v>
      </c>
      <c r="H57">
        <v>13</v>
      </c>
      <c r="I57">
        <v>300</v>
      </c>
      <c r="J57">
        <v>100</v>
      </c>
      <c r="M57" s="2"/>
      <c r="N57" s="17"/>
      <c r="O57" s="17"/>
      <c r="P57" s="17"/>
      <c r="Q57" s="17"/>
    </row>
    <row r="58" spans="1:17" x14ac:dyDescent="0.3">
      <c r="A58">
        <v>57</v>
      </c>
      <c r="B58" s="2" t="s">
        <v>927</v>
      </c>
      <c r="C58" s="2" t="s">
        <v>928</v>
      </c>
      <c r="D58">
        <v>650</v>
      </c>
      <c r="E58">
        <v>282</v>
      </c>
      <c r="F58">
        <v>15.9</v>
      </c>
      <c r="G58">
        <v>18.100000000000001</v>
      </c>
      <c r="H58">
        <v>13.8</v>
      </c>
      <c r="I58">
        <v>562</v>
      </c>
      <c r="J58">
        <v>100</v>
      </c>
      <c r="M58" s="2"/>
      <c r="N58" s="17"/>
      <c r="O58" s="17"/>
      <c r="P58" s="17"/>
      <c r="Q58" s="17"/>
    </row>
    <row r="59" spans="1:17" x14ac:dyDescent="0.3">
      <c r="A59">
        <v>58</v>
      </c>
      <c r="B59" s="2" t="s">
        <v>929</v>
      </c>
      <c r="C59" s="2" t="s">
        <v>930</v>
      </c>
      <c r="D59">
        <v>500</v>
      </c>
      <c r="E59">
        <v>195</v>
      </c>
      <c r="F59">
        <v>12</v>
      </c>
      <c r="G59">
        <v>11</v>
      </c>
      <c r="H59">
        <v>12</v>
      </c>
      <c r="J59">
        <v>100</v>
      </c>
      <c r="M59" s="2"/>
      <c r="N59" s="17"/>
      <c r="O59" s="17"/>
      <c r="P59" s="17"/>
      <c r="Q59" s="17"/>
    </row>
    <row r="60" spans="1:17" x14ac:dyDescent="0.3">
      <c r="A60">
        <v>59</v>
      </c>
      <c r="B60" s="2" t="s">
        <v>931</v>
      </c>
      <c r="C60" s="2" t="s">
        <v>932</v>
      </c>
      <c r="D60">
        <v>470</v>
      </c>
      <c r="E60">
        <v>205</v>
      </c>
      <c r="F60">
        <v>17.2</v>
      </c>
      <c r="G60">
        <v>9</v>
      </c>
      <c r="H60">
        <v>14.4</v>
      </c>
      <c r="I60">
        <v>390</v>
      </c>
      <c r="J60">
        <v>100</v>
      </c>
      <c r="M60" s="2"/>
      <c r="N60" s="17"/>
      <c r="O60" s="17"/>
      <c r="P60" s="17"/>
      <c r="Q60" s="17"/>
    </row>
    <row r="61" spans="1:17" x14ac:dyDescent="0.3">
      <c r="A61">
        <v>60</v>
      </c>
      <c r="B61" s="2" t="s">
        <v>933</v>
      </c>
      <c r="C61" s="2" t="s">
        <v>934</v>
      </c>
      <c r="D61">
        <v>380</v>
      </c>
      <c r="M61" s="2"/>
      <c r="N61" s="17"/>
      <c r="O61" s="17"/>
      <c r="P61" s="17"/>
      <c r="Q61" s="17"/>
    </row>
    <row r="62" spans="1:17" x14ac:dyDescent="0.3">
      <c r="A62">
        <v>61</v>
      </c>
      <c r="B62" s="2" t="s">
        <v>935</v>
      </c>
      <c r="C62" s="2" t="s">
        <v>936</v>
      </c>
      <c r="D62">
        <v>400</v>
      </c>
      <c r="E62">
        <v>220</v>
      </c>
      <c r="F62">
        <v>12</v>
      </c>
      <c r="G62">
        <v>12</v>
      </c>
      <c r="H62">
        <v>16</v>
      </c>
      <c r="I62">
        <v>360</v>
      </c>
      <c r="J62">
        <v>100</v>
      </c>
      <c r="M62" s="2"/>
      <c r="N62" s="17"/>
      <c r="O62" s="17"/>
      <c r="P62" s="17"/>
      <c r="Q62" s="17"/>
    </row>
    <row r="63" spans="1:17" x14ac:dyDescent="0.3">
      <c r="A63">
        <v>62</v>
      </c>
      <c r="B63" s="2" t="s">
        <v>937</v>
      </c>
      <c r="C63" s="2" t="s">
        <v>938</v>
      </c>
      <c r="D63">
        <v>460</v>
      </c>
      <c r="E63">
        <v>390</v>
      </c>
      <c r="F63">
        <v>7</v>
      </c>
      <c r="G63">
        <v>35</v>
      </c>
      <c r="H63">
        <v>12</v>
      </c>
      <c r="I63">
        <v>560</v>
      </c>
      <c r="J63">
        <v>100</v>
      </c>
      <c r="M63" s="2"/>
      <c r="N63" s="17"/>
      <c r="O63" s="17"/>
      <c r="P63" s="17"/>
      <c r="Q63" s="17"/>
    </row>
    <row r="64" spans="1:17" x14ac:dyDescent="0.3">
      <c r="A64">
        <v>63</v>
      </c>
      <c r="B64" s="2" t="s">
        <v>939</v>
      </c>
      <c r="C64" s="2" t="s">
        <v>940</v>
      </c>
      <c r="D64">
        <v>265</v>
      </c>
      <c r="E64">
        <v>625</v>
      </c>
      <c r="F64">
        <v>2</v>
      </c>
      <c r="G64">
        <v>44</v>
      </c>
      <c r="H64">
        <v>55</v>
      </c>
      <c r="I64">
        <v>1870</v>
      </c>
      <c r="J64">
        <v>265</v>
      </c>
      <c r="M64" s="2"/>
      <c r="N64" s="17"/>
      <c r="O64" s="17"/>
      <c r="P64" s="17"/>
      <c r="Q64" s="17"/>
    </row>
    <row r="65" spans="1:17" x14ac:dyDescent="0.3">
      <c r="A65">
        <v>64</v>
      </c>
      <c r="B65" s="2" t="s">
        <v>941</v>
      </c>
      <c r="C65" s="2" t="s">
        <v>942</v>
      </c>
      <c r="D65">
        <v>500</v>
      </c>
      <c r="E65">
        <v>270</v>
      </c>
      <c r="F65">
        <v>3</v>
      </c>
      <c r="G65">
        <v>22</v>
      </c>
      <c r="H65">
        <v>16</v>
      </c>
      <c r="I65">
        <v>600</v>
      </c>
      <c r="J65">
        <v>100</v>
      </c>
      <c r="M65" s="2"/>
      <c r="N65" s="17"/>
      <c r="O65" s="17"/>
      <c r="P65" s="17"/>
      <c r="Q65" s="17"/>
    </row>
    <row r="66" spans="1:17" x14ac:dyDescent="0.3">
      <c r="A66">
        <v>65</v>
      </c>
      <c r="B66" s="2" t="s">
        <v>943</v>
      </c>
      <c r="C66" s="2" t="s">
        <v>944</v>
      </c>
      <c r="D66">
        <v>250</v>
      </c>
      <c r="M66" s="2"/>
      <c r="N66" s="17"/>
      <c r="O66" s="17"/>
      <c r="P66" s="17"/>
      <c r="Q66" s="17"/>
    </row>
    <row r="67" spans="1:17" x14ac:dyDescent="0.3">
      <c r="A67">
        <v>66</v>
      </c>
      <c r="B67" s="2" t="s">
        <v>945</v>
      </c>
      <c r="C67" s="2" t="s">
        <v>946</v>
      </c>
      <c r="D67">
        <v>550</v>
      </c>
      <c r="E67">
        <v>55</v>
      </c>
      <c r="F67">
        <v>1</v>
      </c>
      <c r="G67">
        <v>3.3</v>
      </c>
      <c r="H67">
        <v>6</v>
      </c>
      <c r="I67">
        <v>160</v>
      </c>
      <c r="J67">
        <v>30</v>
      </c>
      <c r="M67" s="2"/>
      <c r="N67" s="17"/>
      <c r="O67" s="17"/>
      <c r="P67" s="17"/>
      <c r="Q67" s="17"/>
    </row>
    <row r="68" spans="1:17" x14ac:dyDescent="0.3">
      <c r="A68">
        <v>67</v>
      </c>
      <c r="B68" s="2" t="s">
        <v>947</v>
      </c>
      <c r="C68" s="2" t="s">
        <v>948</v>
      </c>
      <c r="D68">
        <v>300</v>
      </c>
      <c r="E68">
        <v>210</v>
      </c>
      <c r="F68">
        <v>7</v>
      </c>
      <c r="G68">
        <v>13</v>
      </c>
      <c r="H68">
        <v>17</v>
      </c>
      <c r="I68">
        <v>660</v>
      </c>
      <c r="J68">
        <v>100</v>
      </c>
      <c r="M68" s="2"/>
      <c r="N68" s="17"/>
      <c r="O68" s="17"/>
      <c r="P68" s="17"/>
      <c r="Q68" s="17"/>
    </row>
    <row r="69" spans="1:17" x14ac:dyDescent="0.3">
      <c r="A69">
        <v>68</v>
      </c>
      <c r="B69" s="2" t="s">
        <v>949</v>
      </c>
      <c r="C69" s="2" t="s">
        <v>950</v>
      </c>
      <c r="D69">
        <v>400</v>
      </c>
      <c r="E69">
        <v>155</v>
      </c>
      <c r="F69">
        <v>4</v>
      </c>
      <c r="G69">
        <v>7</v>
      </c>
      <c r="H69">
        <v>20</v>
      </c>
      <c r="I69">
        <v>540</v>
      </c>
      <c r="J69">
        <v>100</v>
      </c>
      <c r="M69" s="2"/>
      <c r="N69" s="17"/>
      <c r="O69" s="17"/>
      <c r="P69" s="17"/>
      <c r="Q69" s="17"/>
    </row>
    <row r="70" spans="1:17" x14ac:dyDescent="0.3">
      <c r="A70">
        <v>69</v>
      </c>
      <c r="B70" s="2" t="s">
        <v>951</v>
      </c>
      <c r="C70" s="2" t="s">
        <v>952</v>
      </c>
      <c r="D70">
        <v>350</v>
      </c>
      <c r="M70" s="2"/>
      <c r="N70" s="17"/>
      <c r="O70" s="17"/>
      <c r="P70" s="17"/>
      <c r="Q70" s="17"/>
    </row>
    <row r="71" spans="1:17" x14ac:dyDescent="0.3">
      <c r="A71">
        <v>70</v>
      </c>
      <c r="B71" s="2" t="s">
        <v>953</v>
      </c>
      <c r="C71" s="2" t="s">
        <v>954</v>
      </c>
      <c r="D71">
        <v>265</v>
      </c>
      <c r="E71">
        <v>660</v>
      </c>
      <c r="F71">
        <v>2</v>
      </c>
      <c r="G71">
        <v>42</v>
      </c>
      <c r="H71">
        <v>68</v>
      </c>
      <c r="I71">
        <v>1750</v>
      </c>
      <c r="J71">
        <v>265</v>
      </c>
      <c r="M71" s="2"/>
      <c r="N71" s="17"/>
      <c r="O71" s="17"/>
      <c r="P71" s="17"/>
      <c r="Q71" s="17"/>
    </row>
    <row r="72" spans="1:17" x14ac:dyDescent="0.3">
      <c r="A72">
        <v>71</v>
      </c>
      <c r="B72" s="2" t="s">
        <v>955</v>
      </c>
      <c r="C72" s="2" t="s">
        <v>956</v>
      </c>
      <c r="D72">
        <v>100</v>
      </c>
      <c r="E72">
        <v>120</v>
      </c>
      <c r="F72">
        <v>2</v>
      </c>
      <c r="G72">
        <v>1.7</v>
      </c>
      <c r="H72">
        <v>24</v>
      </c>
      <c r="I72">
        <v>300</v>
      </c>
      <c r="J72">
        <v>100</v>
      </c>
      <c r="M72" s="2"/>
      <c r="N72" s="17"/>
      <c r="O72" s="17"/>
      <c r="P72" s="17"/>
      <c r="Q72" s="17"/>
    </row>
    <row r="73" spans="1:17" x14ac:dyDescent="0.3">
      <c r="A73">
        <v>72</v>
      </c>
      <c r="B73" s="2" t="s">
        <v>957</v>
      </c>
      <c r="C73" s="2" t="s">
        <v>958</v>
      </c>
      <c r="D73">
        <v>100</v>
      </c>
      <c r="E73">
        <v>120</v>
      </c>
      <c r="F73">
        <v>2</v>
      </c>
      <c r="G73">
        <v>1.7</v>
      </c>
      <c r="H73">
        <v>24</v>
      </c>
      <c r="I73">
        <v>300</v>
      </c>
      <c r="J73">
        <v>100</v>
      </c>
      <c r="M73" s="2"/>
      <c r="N73" s="17"/>
      <c r="O73" s="17"/>
      <c r="P73" s="17"/>
      <c r="Q73" s="17"/>
    </row>
    <row r="74" spans="1:17" x14ac:dyDescent="0.3">
      <c r="A74">
        <v>73</v>
      </c>
      <c r="B74" s="2" t="s">
        <v>959</v>
      </c>
      <c r="C74" s="2" t="s">
        <v>960</v>
      </c>
      <c r="D74">
        <v>100</v>
      </c>
      <c r="E74">
        <v>120</v>
      </c>
      <c r="F74">
        <v>2</v>
      </c>
      <c r="G74">
        <v>1.4</v>
      </c>
      <c r="H74">
        <v>25</v>
      </c>
      <c r="I74">
        <v>250</v>
      </c>
      <c r="J74">
        <v>100</v>
      </c>
      <c r="M74" s="2"/>
      <c r="N74" s="17"/>
      <c r="O74" s="17"/>
      <c r="P74" s="17"/>
      <c r="Q74" s="17"/>
    </row>
    <row r="75" spans="1:17" x14ac:dyDescent="0.3">
      <c r="A75">
        <v>74</v>
      </c>
      <c r="B75" s="2" t="s">
        <v>961</v>
      </c>
      <c r="C75" s="2" t="s">
        <v>962</v>
      </c>
      <c r="D75">
        <v>100</v>
      </c>
      <c r="E75">
        <v>115</v>
      </c>
      <c r="F75">
        <v>1</v>
      </c>
      <c r="G75">
        <v>2.2000000000000002</v>
      </c>
      <c r="H75">
        <v>22</v>
      </c>
      <c r="I75">
        <v>370</v>
      </c>
      <c r="J75">
        <v>100</v>
      </c>
      <c r="M75" s="2"/>
      <c r="N75" s="17"/>
      <c r="O75" s="17"/>
      <c r="P75" s="17"/>
      <c r="Q75" s="17"/>
    </row>
    <row r="76" spans="1:17" x14ac:dyDescent="0.3">
      <c r="A76">
        <v>75</v>
      </c>
      <c r="B76" s="2" t="s">
        <v>963</v>
      </c>
      <c r="C76" s="2" t="s">
        <v>964</v>
      </c>
      <c r="D76">
        <v>100</v>
      </c>
      <c r="E76">
        <v>125</v>
      </c>
      <c r="F76">
        <v>1.2</v>
      </c>
      <c r="G76">
        <v>1.4</v>
      </c>
      <c r="H76">
        <v>27</v>
      </c>
      <c r="I76">
        <v>360</v>
      </c>
      <c r="J76">
        <v>100</v>
      </c>
      <c r="M76" s="2"/>
      <c r="N76" s="17"/>
      <c r="O76" s="17"/>
      <c r="P76" s="17"/>
      <c r="Q76" s="17"/>
    </row>
    <row r="77" spans="1:17" x14ac:dyDescent="0.3">
      <c r="A77">
        <v>76</v>
      </c>
      <c r="B77" s="2" t="s">
        <v>965</v>
      </c>
      <c r="C77" s="2" t="s">
        <v>966</v>
      </c>
      <c r="D77">
        <v>500</v>
      </c>
      <c r="E77">
        <v>95</v>
      </c>
      <c r="F77">
        <v>0.5</v>
      </c>
      <c r="G77">
        <v>9</v>
      </c>
      <c r="H77">
        <v>4</v>
      </c>
      <c r="I77">
        <v>140</v>
      </c>
      <c r="J77">
        <v>30</v>
      </c>
      <c r="M77" s="2"/>
      <c r="N77" s="17"/>
      <c r="O77" s="17"/>
      <c r="P77" s="17"/>
      <c r="Q77" s="17"/>
    </row>
    <row r="78" spans="1:17" x14ac:dyDescent="0.3">
      <c r="A78">
        <v>77</v>
      </c>
      <c r="B78" s="2" t="s">
        <v>967</v>
      </c>
      <c r="C78" s="2" t="s">
        <v>968</v>
      </c>
      <c r="D78">
        <v>250</v>
      </c>
      <c r="E78">
        <v>336</v>
      </c>
      <c r="F78">
        <v>3</v>
      </c>
      <c r="G78">
        <v>32</v>
      </c>
      <c r="H78">
        <v>9</v>
      </c>
      <c r="I78">
        <v>600</v>
      </c>
      <c r="J78">
        <v>100</v>
      </c>
      <c r="M78" s="2"/>
      <c r="N78" s="17"/>
      <c r="O78" s="17"/>
      <c r="P78" s="17"/>
      <c r="Q78" s="17"/>
    </row>
    <row r="79" spans="1:17" x14ac:dyDescent="0.3">
      <c r="A79">
        <v>78</v>
      </c>
      <c r="B79" s="2" t="s">
        <v>969</v>
      </c>
      <c r="C79" s="2" t="s">
        <v>970</v>
      </c>
      <c r="D79">
        <v>290</v>
      </c>
      <c r="E79">
        <v>330</v>
      </c>
      <c r="F79">
        <v>3</v>
      </c>
      <c r="G79">
        <v>30</v>
      </c>
      <c r="H79">
        <v>12</v>
      </c>
      <c r="I79">
        <v>810</v>
      </c>
      <c r="J79">
        <v>100</v>
      </c>
      <c r="M79" s="2"/>
      <c r="N79" s="17"/>
      <c r="O79" s="17"/>
      <c r="P79" s="17"/>
      <c r="Q79" s="17"/>
    </row>
    <row r="80" spans="1:17" x14ac:dyDescent="0.3">
      <c r="A80">
        <v>79</v>
      </c>
      <c r="B80" s="2" t="s">
        <v>971</v>
      </c>
      <c r="C80" s="2" t="s">
        <v>972</v>
      </c>
      <c r="D80">
        <v>400</v>
      </c>
      <c r="E80">
        <v>260</v>
      </c>
      <c r="F80">
        <v>5</v>
      </c>
      <c r="G80">
        <v>22</v>
      </c>
      <c r="H80">
        <v>11</v>
      </c>
      <c r="I80">
        <v>633</v>
      </c>
      <c r="J80">
        <v>100</v>
      </c>
      <c r="M80" s="2"/>
      <c r="N80" s="17"/>
      <c r="O80" s="17"/>
      <c r="P80" s="17"/>
      <c r="Q80" s="17"/>
    </row>
    <row r="81" spans="1:17" x14ac:dyDescent="0.3">
      <c r="A81">
        <v>80</v>
      </c>
      <c r="B81" s="2" t="s">
        <v>973</v>
      </c>
      <c r="C81" s="2" t="s">
        <v>974</v>
      </c>
      <c r="D81">
        <v>140</v>
      </c>
      <c r="E81">
        <v>230</v>
      </c>
      <c r="F81">
        <v>5</v>
      </c>
      <c r="G81">
        <v>17</v>
      </c>
      <c r="H81">
        <v>14</v>
      </c>
      <c r="I81">
        <v>420</v>
      </c>
      <c r="J81">
        <v>100</v>
      </c>
      <c r="M81" s="2"/>
      <c r="N81" s="17"/>
      <c r="O81" s="17"/>
      <c r="P81" s="17"/>
      <c r="Q81" s="17"/>
    </row>
    <row r="82" spans="1:17" x14ac:dyDescent="0.3">
      <c r="A82">
        <v>81</v>
      </c>
      <c r="B82" s="2" t="s">
        <v>975</v>
      </c>
      <c r="C82" s="2" t="s">
        <v>976</v>
      </c>
      <c r="D82">
        <v>360</v>
      </c>
      <c r="E82">
        <v>245</v>
      </c>
      <c r="F82">
        <v>16</v>
      </c>
      <c r="G82">
        <v>14</v>
      </c>
      <c r="H82">
        <v>14</v>
      </c>
      <c r="I82">
        <v>810</v>
      </c>
      <c r="J82">
        <v>100</v>
      </c>
      <c r="M82" s="2"/>
      <c r="N82" s="17"/>
      <c r="O82" s="17"/>
      <c r="P82" s="17"/>
      <c r="Q82" s="17"/>
    </row>
    <row r="83" spans="1:17" x14ac:dyDescent="0.3">
      <c r="A83">
        <v>82</v>
      </c>
      <c r="B83" s="2" t="s">
        <v>977</v>
      </c>
      <c r="C83" s="2" t="s">
        <v>978</v>
      </c>
      <c r="D83">
        <v>400</v>
      </c>
      <c r="M83" s="2"/>
      <c r="N83" s="17"/>
      <c r="O83" s="17"/>
      <c r="P83" s="17"/>
      <c r="Q83" s="17"/>
    </row>
    <row r="84" spans="1:17" x14ac:dyDescent="0.3">
      <c r="A84">
        <v>83</v>
      </c>
      <c r="B84" s="2" t="s">
        <v>979</v>
      </c>
      <c r="C84" s="2" t="s">
        <v>980</v>
      </c>
      <c r="D84">
        <v>165</v>
      </c>
      <c r="E84">
        <v>235</v>
      </c>
      <c r="F84">
        <v>13</v>
      </c>
      <c r="G84">
        <v>12</v>
      </c>
      <c r="H84">
        <v>13</v>
      </c>
      <c r="I84">
        <v>1230</v>
      </c>
      <c r="J84">
        <v>100</v>
      </c>
      <c r="M84" s="2"/>
      <c r="N84" s="17"/>
      <c r="O84" s="17"/>
      <c r="P84" s="17"/>
      <c r="Q84" s="17"/>
    </row>
    <row r="85" spans="1:17" x14ac:dyDescent="0.3">
      <c r="A85">
        <v>84</v>
      </c>
      <c r="B85" s="2" t="s">
        <v>981</v>
      </c>
      <c r="C85" s="2" t="s">
        <v>982</v>
      </c>
      <c r="D85">
        <v>200</v>
      </c>
      <c r="E85">
        <v>365</v>
      </c>
      <c r="F85">
        <v>3</v>
      </c>
      <c r="G85">
        <v>26</v>
      </c>
      <c r="H85">
        <v>30</v>
      </c>
      <c r="I85">
        <v>1560</v>
      </c>
      <c r="J85">
        <v>100</v>
      </c>
      <c r="M85" s="2"/>
      <c r="N85" s="17"/>
      <c r="O85" s="17"/>
      <c r="P85" s="17"/>
      <c r="Q85" s="17"/>
    </row>
    <row r="86" spans="1:17" x14ac:dyDescent="0.3">
      <c r="A86">
        <v>85</v>
      </c>
      <c r="B86" s="2" t="s">
        <v>983</v>
      </c>
      <c r="C86" s="2" t="s">
        <v>984</v>
      </c>
      <c r="D86">
        <v>100</v>
      </c>
      <c r="E86">
        <v>115</v>
      </c>
      <c r="F86">
        <v>2</v>
      </c>
      <c r="G86">
        <v>2.8</v>
      </c>
      <c r="H86">
        <v>21</v>
      </c>
      <c r="I86">
        <v>640</v>
      </c>
      <c r="J86">
        <v>100</v>
      </c>
      <c r="M86" s="2"/>
      <c r="N86" s="17"/>
      <c r="O86" s="17"/>
      <c r="P86" s="17"/>
      <c r="Q86" s="17"/>
    </row>
    <row r="87" spans="1:17" x14ac:dyDescent="0.3">
      <c r="A87">
        <v>86</v>
      </c>
      <c r="B87" s="2" t="s">
        <v>985</v>
      </c>
      <c r="C87" s="2" t="s">
        <v>986</v>
      </c>
      <c r="D87">
        <v>300</v>
      </c>
      <c r="E87">
        <v>130</v>
      </c>
      <c r="F87">
        <v>6</v>
      </c>
      <c r="G87">
        <v>5</v>
      </c>
      <c r="H87">
        <v>15</v>
      </c>
      <c r="I87">
        <v>760</v>
      </c>
      <c r="J87">
        <v>100</v>
      </c>
      <c r="M87" s="2"/>
      <c r="N87" s="17"/>
      <c r="O87" s="17"/>
      <c r="P87" s="17"/>
      <c r="Q87" s="17"/>
    </row>
    <row r="88" spans="1:17" x14ac:dyDescent="0.3">
      <c r="A88">
        <v>87</v>
      </c>
      <c r="B88" s="2" t="s">
        <v>987</v>
      </c>
      <c r="C88" s="2" t="s">
        <v>0</v>
      </c>
      <c r="D88">
        <v>340</v>
      </c>
      <c r="E88">
        <v>284</v>
      </c>
      <c r="F88">
        <v>4</v>
      </c>
      <c r="G88">
        <v>24</v>
      </c>
      <c r="H88">
        <v>13</v>
      </c>
      <c r="I88">
        <v>780</v>
      </c>
      <c r="J88">
        <v>100</v>
      </c>
      <c r="M88" s="2"/>
      <c r="N88" s="17"/>
      <c r="O88" s="17"/>
      <c r="P88" s="17"/>
      <c r="Q88" s="17"/>
    </row>
    <row r="89" spans="1:17" x14ac:dyDescent="0.3">
      <c r="A89">
        <v>88</v>
      </c>
      <c r="B89" s="2" t="s">
        <v>988</v>
      </c>
      <c r="C89" s="2" t="s">
        <v>989</v>
      </c>
      <c r="D89">
        <v>550</v>
      </c>
      <c r="E89">
        <v>75</v>
      </c>
      <c r="F89">
        <v>2</v>
      </c>
      <c r="G89">
        <v>6</v>
      </c>
      <c r="H89">
        <v>3</v>
      </c>
      <c r="I89">
        <v>310</v>
      </c>
      <c r="J89">
        <v>30</v>
      </c>
      <c r="M89" s="2"/>
      <c r="N89" s="17"/>
      <c r="O89" s="17"/>
      <c r="P89" s="17"/>
      <c r="Q89" s="17"/>
    </row>
    <row r="90" spans="1:17" x14ac:dyDescent="0.3">
      <c r="A90">
        <v>89</v>
      </c>
      <c r="B90" s="2" t="s">
        <v>990</v>
      </c>
      <c r="C90" s="2" t="s">
        <v>991</v>
      </c>
      <c r="D90">
        <v>100</v>
      </c>
      <c r="M90" s="2"/>
      <c r="N90" s="17"/>
      <c r="O90" s="17"/>
      <c r="P90" s="17"/>
      <c r="Q90" s="17"/>
    </row>
    <row r="91" spans="1:17" x14ac:dyDescent="0.3">
      <c r="A91">
        <v>90</v>
      </c>
      <c r="B91" s="2" t="s">
        <v>992</v>
      </c>
      <c r="C91" s="2" t="s">
        <v>993</v>
      </c>
      <c r="D91">
        <v>100</v>
      </c>
      <c r="E91">
        <v>80</v>
      </c>
      <c r="F91">
        <v>1</v>
      </c>
      <c r="G91">
        <v>6</v>
      </c>
      <c r="H91">
        <v>5</v>
      </c>
      <c r="I91">
        <v>150</v>
      </c>
      <c r="J91">
        <v>30</v>
      </c>
      <c r="M91" s="2"/>
      <c r="N91" s="17"/>
      <c r="O91" s="17"/>
      <c r="P91" s="17"/>
      <c r="Q91" s="17"/>
    </row>
    <row r="92" spans="1:17" x14ac:dyDescent="0.3">
      <c r="A92">
        <v>91</v>
      </c>
      <c r="B92" s="2" t="s">
        <v>994</v>
      </c>
      <c r="C92" s="2" t="s">
        <v>995</v>
      </c>
      <c r="D92">
        <v>120</v>
      </c>
      <c r="E92">
        <v>155</v>
      </c>
      <c r="F92">
        <v>1</v>
      </c>
      <c r="G92">
        <v>9</v>
      </c>
      <c r="H92">
        <v>18</v>
      </c>
      <c r="I92">
        <v>1250</v>
      </c>
      <c r="J92">
        <v>120</v>
      </c>
      <c r="M92" s="2"/>
      <c r="N92" s="17"/>
      <c r="O92" s="17"/>
      <c r="P92" s="17"/>
      <c r="Q92" s="17"/>
    </row>
    <row r="93" spans="1:17" x14ac:dyDescent="0.3">
      <c r="A93">
        <v>92</v>
      </c>
      <c r="B93" s="2" t="s">
        <v>996</v>
      </c>
      <c r="C93" s="2" t="s">
        <v>997</v>
      </c>
      <c r="D93">
        <v>400</v>
      </c>
      <c r="M93" s="2"/>
      <c r="N93" s="17"/>
      <c r="O93" s="17"/>
      <c r="P93" s="17"/>
      <c r="Q93" s="17"/>
    </row>
    <row r="94" spans="1:17" x14ac:dyDescent="0.3">
      <c r="A94">
        <v>93</v>
      </c>
      <c r="B94" s="2" t="s">
        <v>998</v>
      </c>
      <c r="C94" s="2" t="s">
        <v>999</v>
      </c>
      <c r="D94">
        <v>400</v>
      </c>
      <c r="E94">
        <v>275</v>
      </c>
      <c r="F94">
        <v>21</v>
      </c>
      <c r="G94">
        <v>16</v>
      </c>
      <c r="H94">
        <v>12</v>
      </c>
      <c r="I94">
        <v>480</v>
      </c>
      <c r="J94">
        <v>100</v>
      </c>
      <c r="M94" s="2"/>
      <c r="N94" s="17"/>
      <c r="O94" s="17"/>
      <c r="P94" s="17"/>
      <c r="Q94" s="17"/>
    </row>
    <row r="95" spans="1:17" x14ac:dyDescent="0.3">
      <c r="A95">
        <v>94</v>
      </c>
      <c r="B95" s="2" t="s">
        <v>1000</v>
      </c>
      <c r="C95" s="2" t="s">
        <v>1001</v>
      </c>
      <c r="D95">
        <v>540</v>
      </c>
      <c r="M95" s="2"/>
      <c r="N95" s="17"/>
      <c r="O95" s="17"/>
      <c r="P95" s="17"/>
      <c r="Q95" s="17"/>
    </row>
    <row r="96" spans="1:17" x14ac:dyDescent="0.3">
      <c r="A96">
        <v>95</v>
      </c>
      <c r="B96" s="2" t="s">
        <v>1002</v>
      </c>
      <c r="C96" s="2" t="s">
        <v>1003</v>
      </c>
      <c r="D96">
        <v>560</v>
      </c>
      <c r="M96" s="2"/>
      <c r="N96" s="17"/>
      <c r="O96" s="17"/>
      <c r="P96" s="17"/>
      <c r="Q96" s="17"/>
    </row>
    <row r="97" spans="1:17" x14ac:dyDescent="0.3">
      <c r="A97">
        <v>96</v>
      </c>
      <c r="B97" s="2" t="s">
        <v>1004</v>
      </c>
      <c r="C97" s="2" t="s">
        <v>1005</v>
      </c>
      <c r="D97">
        <v>560</v>
      </c>
      <c r="M97" s="2"/>
      <c r="N97" s="17"/>
      <c r="O97" s="17"/>
      <c r="P97" s="17"/>
      <c r="Q97" s="17"/>
    </row>
    <row r="98" spans="1:17" x14ac:dyDescent="0.3">
      <c r="A98">
        <v>97</v>
      </c>
      <c r="B98" s="2" t="s">
        <v>1006</v>
      </c>
      <c r="C98" s="10" t="s">
        <v>1421</v>
      </c>
      <c r="D98">
        <v>600</v>
      </c>
      <c r="E98">
        <v>214</v>
      </c>
      <c r="F98">
        <v>11</v>
      </c>
      <c r="G98">
        <v>10</v>
      </c>
      <c r="H98">
        <v>20</v>
      </c>
      <c r="I98">
        <v>530</v>
      </c>
      <c r="J98">
        <v>100</v>
      </c>
      <c r="M98" s="2"/>
      <c r="N98" s="17"/>
      <c r="O98" s="17"/>
      <c r="P98" s="17"/>
      <c r="Q98" s="17"/>
    </row>
    <row r="99" spans="1:17" x14ac:dyDescent="0.3">
      <c r="A99">
        <v>98</v>
      </c>
      <c r="B99" s="11" t="s">
        <v>771</v>
      </c>
      <c r="C99" s="5" t="s">
        <v>772</v>
      </c>
      <c r="D99">
        <v>600</v>
      </c>
    </row>
    <row r="100" spans="1:17" x14ac:dyDescent="0.3">
      <c r="A100">
        <v>99</v>
      </c>
      <c r="B100" s="5" t="s">
        <v>773</v>
      </c>
      <c r="C100" s="5" t="s">
        <v>774</v>
      </c>
      <c r="D100">
        <v>600</v>
      </c>
    </row>
    <row r="101" spans="1:17" x14ac:dyDescent="0.3">
      <c r="B101" s="10"/>
    </row>
  </sheetData>
  <sortState ref="C50:C100">
    <sortCondition ref="C50"/>
  </sortState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zoomScale="115" zoomScaleNormal="115" workbookViewId="0">
      <pane ySplit="1" topLeftCell="A2" activePane="bottomLeft" state="frozen"/>
      <selection pane="bottomLeft" activeCell="BV228" sqref="BV227:BV228"/>
    </sheetView>
  </sheetViews>
  <sheetFormatPr defaultRowHeight="16.5" x14ac:dyDescent="0.3"/>
  <cols>
    <col min="2" max="2" width="13.875" customWidth="1"/>
    <col min="3" max="3" width="29.375" bestFit="1" customWidth="1"/>
  </cols>
  <sheetData>
    <row r="1" spans="1:16" x14ac:dyDescent="0.3">
      <c r="A1" t="s">
        <v>1422</v>
      </c>
      <c r="B1" s="5" t="s">
        <v>1432</v>
      </c>
      <c r="C1" s="26" t="s">
        <v>1424</v>
      </c>
      <c r="D1" t="s">
        <v>1429</v>
      </c>
      <c r="E1" t="s">
        <v>1428</v>
      </c>
      <c r="F1" t="s">
        <v>1425</v>
      </c>
      <c r="G1" t="s">
        <v>1426</v>
      </c>
      <c r="H1" t="s">
        <v>1427</v>
      </c>
      <c r="I1" t="s">
        <v>1431</v>
      </c>
      <c r="J1" t="s">
        <v>1430</v>
      </c>
      <c r="L1" s="5"/>
      <c r="M1" s="5"/>
      <c r="N1" s="5"/>
      <c r="O1" s="5"/>
      <c r="P1" s="3"/>
    </row>
    <row r="2" spans="1:16" x14ac:dyDescent="0.3">
      <c r="A2">
        <v>1</v>
      </c>
      <c r="B2" s="5" t="s">
        <v>317</v>
      </c>
      <c r="C2" s="5" t="s">
        <v>124</v>
      </c>
      <c r="D2" s="5">
        <v>80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6" x14ac:dyDescent="0.3">
      <c r="A3">
        <v>2</v>
      </c>
      <c r="B3" s="5" t="s">
        <v>318</v>
      </c>
      <c r="C3" s="5" t="s">
        <v>125</v>
      </c>
      <c r="D3" s="5">
        <v>130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6" x14ac:dyDescent="0.3">
      <c r="A4">
        <v>3</v>
      </c>
      <c r="B4" s="5" t="s">
        <v>319</v>
      </c>
      <c r="C4" s="5" t="s">
        <v>126</v>
      </c>
      <c r="D4" s="5">
        <v>110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6" x14ac:dyDescent="0.3">
      <c r="A5">
        <v>4</v>
      </c>
      <c r="B5" s="5" t="s">
        <v>320</v>
      </c>
      <c r="C5" s="5" t="s">
        <v>121</v>
      </c>
      <c r="D5" s="5">
        <v>340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6" x14ac:dyDescent="0.3">
      <c r="A6">
        <v>5</v>
      </c>
      <c r="B6" s="5" t="s">
        <v>321</v>
      </c>
      <c r="C6" s="5" t="s">
        <v>119</v>
      </c>
      <c r="D6" s="5">
        <v>500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6" x14ac:dyDescent="0.3">
      <c r="A7">
        <v>6</v>
      </c>
      <c r="B7" s="5" t="s">
        <v>322</v>
      </c>
      <c r="C7" s="5" t="s">
        <v>145</v>
      </c>
      <c r="D7" s="5">
        <v>300</v>
      </c>
      <c r="E7" s="5">
        <v>100</v>
      </c>
      <c r="F7" s="5">
        <v>12</v>
      </c>
      <c r="G7" s="5">
        <v>0</v>
      </c>
      <c r="H7" s="5">
        <v>13</v>
      </c>
      <c r="I7" s="5">
        <v>520</v>
      </c>
      <c r="J7" s="5">
        <v>100</v>
      </c>
      <c r="K7" s="5"/>
      <c r="L7" s="5"/>
      <c r="M7" s="28"/>
      <c r="N7" s="28"/>
      <c r="O7" s="28"/>
      <c r="P7" s="15"/>
    </row>
    <row r="8" spans="1:16" x14ac:dyDescent="0.3">
      <c r="A8">
        <v>7</v>
      </c>
      <c r="B8" s="5" t="s">
        <v>323</v>
      </c>
      <c r="C8" s="5" t="s">
        <v>133</v>
      </c>
      <c r="D8" s="5">
        <v>280</v>
      </c>
      <c r="E8" s="5">
        <v>240</v>
      </c>
      <c r="F8" s="5">
        <v>11</v>
      </c>
      <c r="G8" s="5">
        <v>1.8</v>
      </c>
      <c r="H8" s="5">
        <v>6</v>
      </c>
      <c r="I8" s="5">
        <v>590</v>
      </c>
      <c r="J8" s="5">
        <v>280</v>
      </c>
      <c r="K8" s="5"/>
      <c r="L8" s="5"/>
      <c r="M8" s="28"/>
      <c r="N8" s="28"/>
      <c r="O8" s="28"/>
      <c r="P8" s="15"/>
    </row>
    <row r="9" spans="1:16" x14ac:dyDescent="0.3">
      <c r="A9">
        <v>8</v>
      </c>
      <c r="B9" s="5" t="s">
        <v>324</v>
      </c>
      <c r="C9" s="5" t="s">
        <v>146</v>
      </c>
      <c r="D9" s="5">
        <v>280</v>
      </c>
      <c r="E9" s="5"/>
      <c r="F9" s="5"/>
      <c r="G9" s="5"/>
      <c r="H9" s="5"/>
      <c r="I9" s="5"/>
      <c r="J9" s="5"/>
      <c r="K9" s="5"/>
      <c r="L9" s="5"/>
      <c r="M9" s="28"/>
      <c r="N9" s="28"/>
      <c r="O9" s="28"/>
      <c r="P9" s="15"/>
    </row>
    <row r="10" spans="1:16" x14ac:dyDescent="0.3">
      <c r="A10">
        <v>9</v>
      </c>
      <c r="B10" s="5" t="s">
        <v>325</v>
      </c>
      <c r="C10" s="5" t="s">
        <v>158</v>
      </c>
      <c r="D10" s="11">
        <v>70</v>
      </c>
      <c r="E10" s="5">
        <v>60</v>
      </c>
      <c r="F10" s="5">
        <v>3</v>
      </c>
      <c r="G10" s="5">
        <v>0.4</v>
      </c>
      <c r="H10" s="5">
        <v>11</v>
      </c>
      <c r="I10" s="5">
        <v>380</v>
      </c>
      <c r="J10" s="5">
        <v>70</v>
      </c>
      <c r="K10" s="5"/>
      <c r="L10" s="5"/>
      <c r="M10" s="28"/>
      <c r="N10" s="28"/>
      <c r="O10" s="28"/>
      <c r="P10" s="15"/>
    </row>
    <row r="11" spans="1:16" x14ac:dyDescent="0.3">
      <c r="A11">
        <v>10</v>
      </c>
      <c r="B11" s="5" t="s">
        <v>326</v>
      </c>
      <c r="C11" s="5" t="s">
        <v>159</v>
      </c>
      <c r="D11" s="5">
        <v>70</v>
      </c>
      <c r="E11" s="5">
        <v>125</v>
      </c>
      <c r="F11" s="5">
        <v>1</v>
      </c>
      <c r="G11" s="5">
        <v>8</v>
      </c>
      <c r="H11" s="5">
        <v>12</v>
      </c>
      <c r="I11" s="5">
        <v>310</v>
      </c>
      <c r="J11" s="5">
        <v>70</v>
      </c>
      <c r="K11" s="5"/>
      <c r="L11" s="5"/>
      <c r="M11" s="28"/>
      <c r="N11" s="28"/>
      <c r="O11" s="28"/>
      <c r="P11" s="15"/>
    </row>
    <row r="12" spans="1:16" x14ac:dyDescent="0.3">
      <c r="A12">
        <v>11</v>
      </c>
      <c r="B12" s="5" t="s">
        <v>327</v>
      </c>
      <c r="C12" s="5" t="s">
        <v>160</v>
      </c>
      <c r="D12" s="5">
        <v>100</v>
      </c>
      <c r="E12" s="5">
        <v>125</v>
      </c>
      <c r="F12" s="5">
        <v>14</v>
      </c>
      <c r="G12" s="5">
        <v>3.4</v>
      </c>
      <c r="H12" s="5">
        <v>10</v>
      </c>
      <c r="I12" s="28">
        <v>750</v>
      </c>
      <c r="J12" s="5">
        <v>100</v>
      </c>
      <c r="K12" s="5"/>
      <c r="L12" s="5"/>
      <c r="M12" s="28"/>
      <c r="N12" s="28"/>
      <c r="O12" s="28"/>
      <c r="P12" s="15"/>
    </row>
    <row r="13" spans="1:16" x14ac:dyDescent="0.3">
      <c r="A13">
        <v>12</v>
      </c>
      <c r="B13" s="5" t="s">
        <v>328</v>
      </c>
      <c r="C13" s="5" t="s">
        <v>139</v>
      </c>
      <c r="D13" s="5">
        <v>90</v>
      </c>
      <c r="E13" s="5"/>
      <c r="F13" s="5"/>
      <c r="G13" s="5"/>
      <c r="H13" s="5"/>
      <c r="I13" s="28"/>
      <c r="J13" s="5"/>
      <c r="K13" s="5"/>
      <c r="L13" s="5"/>
      <c r="M13" s="28"/>
      <c r="N13" s="28"/>
      <c r="O13" s="28"/>
      <c r="P13" s="15"/>
    </row>
    <row r="14" spans="1:16" x14ac:dyDescent="0.3">
      <c r="A14">
        <v>13</v>
      </c>
      <c r="B14" s="5" t="s">
        <v>329</v>
      </c>
      <c r="C14" s="5" t="s">
        <v>149</v>
      </c>
      <c r="D14" s="5">
        <v>300</v>
      </c>
      <c r="E14" s="5">
        <v>30</v>
      </c>
      <c r="F14" s="5">
        <v>2.5</v>
      </c>
      <c r="G14" s="5">
        <v>0</v>
      </c>
      <c r="H14" s="5">
        <v>5</v>
      </c>
      <c r="I14" s="28">
        <v>500</v>
      </c>
      <c r="J14" s="5">
        <v>100</v>
      </c>
      <c r="K14" s="5"/>
      <c r="L14" s="5"/>
      <c r="M14" s="28"/>
      <c r="N14" s="28"/>
      <c r="O14" s="28"/>
      <c r="P14" s="15"/>
    </row>
    <row r="15" spans="1:16" x14ac:dyDescent="0.3">
      <c r="A15">
        <v>14</v>
      </c>
      <c r="B15" s="5" t="s">
        <v>330</v>
      </c>
      <c r="C15" s="5" t="s">
        <v>147</v>
      </c>
      <c r="D15" s="5">
        <v>300</v>
      </c>
      <c r="E15" s="5">
        <v>30</v>
      </c>
      <c r="F15" s="5">
        <v>4</v>
      </c>
      <c r="G15" s="5">
        <v>0</v>
      </c>
      <c r="H15" s="5">
        <v>4</v>
      </c>
      <c r="I15" s="28">
        <v>400</v>
      </c>
      <c r="J15" s="5">
        <v>100</v>
      </c>
      <c r="K15" s="5"/>
      <c r="L15" s="5"/>
      <c r="M15" s="28"/>
      <c r="N15" s="28"/>
      <c r="O15" s="28"/>
      <c r="P15" s="15"/>
    </row>
    <row r="16" spans="1:16" x14ac:dyDescent="0.3">
      <c r="A16">
        <v>15</v>
      </c>
      <c r="B16" s="5" t="s">
        <v>331</v>
      </c>
      <c r="C16" s="5" t="s">
        <v>132</v>
      </c>
      <c r="D16" s="5">
        <v>300</v>
      </c>
      <c r="E16" s="5">
        <v>80</v>
      </c>
      <c r="F16" s="5">
        <v>14</v>
      </c>
      <c r="G16" s="5">
        <v>0</v>
      </c>
      <c r="H16" s="5">
        <v>6</v>
      </c>
      <c r="I16" s="28">
        <v>840</v>
      </c>
      <c r="J16" s="5">
        <v>100</v>
      </c>
      <c r="K16" s="5"/>
      <c r="L16" s="5"/>
      <c r="M16" s="28"/>
      <c r="N16" s="28"/>
      <c r="O16" s="28"/>
      <c r="P16" s="15"/>
    </row>
    <row r="17" spans="1:16" x14ac:dyDescent="0.3">
      <c r="A17">
        <v>16</v>
      </c>
      <c r="B17" s="5" t="s">
        <v>332</v>
      </c>
      <c r="C17" s="5" t="s">
        <v>154</v>
      </c>
      <c r="D17" s="5">
        <v>100</v>
      </c>
      <c r="E17" s="5">
        <v>100</v>
      </c>
      <c r="F17" s="5">
        <v>4</v>
      </c>
      <c r="G17" s="5">
        <v>4</v>
      </c>
      <c r="H17" s="5">
        <v>13</v>
      </c>
      <c r="I17" s="28">
        <v>920</v>
      </c>
      <c r="J17" s="5">
        <v>100</v>
      </c>
      <c r="K17" s="5"/>
      <c r="L17" s="5"/>
      <c r="M17" s="28"/>
      <c r="N17" s="28"/>
      <c r="O17" s="28"/>
      <c r="P17" s="15"/>
    </row>
    <row r="18" spans="1:16" x14ac:dyDescent="0.3">
      <c r="A18">
        <v>17</v>
      </c>
      <c r="B18" s="5" t="s">
        <v>333</v>
      </c>
      <c r="C18" s="5" t="s">
        <v>136</v>
      </c>
      <c r="D18" s="5">
        <v>170</v>
      </c>
      <c r="E18" s="5">
        <v>200</v>
      </c>
      <c r="F18" s="5">
        <v>1</v>
      </c>
      <c r="G18" s="5">
        <v>12</v>
      </c>
      <c r="H18" s="5">
        <v>22</v>
      </c>
      <c r="I18" s="28">
        <v>420</v>
      </c>
      <c r="J18" s="5">
        <v>100</v>
      </c>
      <c r="K18" s="5"/>
      <c r="L18" s="5"/>
      <c r="M18" s="28"/>
      <c r="N18" s="28"/>
      <c r="O18" s="28"/>
      <c r="P18" s="15"/>
    </row>
    <row r="19" spans="1:16" x14ac:dyDescent="0.3">
      <c r="A19">
        <v>18</v>
      </c>
      <c r="B19" s="5" t="s">
        <v>334</v>
      </c>
      <c r="C19" s="5" t="s">
        <v>157</v>
      </c>
      <c r="D19" s="5">
        <v>100</v>
      </c>
      <c r="E19" s="5">
        <v>140</v>
      </c>
      <c r="F19" s="5">
        <v>3</v>
      </c>
      <c r="G19" s="5">
        <v>7</v>
      </c>
      <c r="H19" s="5">
        <v>16</v>
      </c>
      <c r="I19" s="28">
        <v>850</v>
      </c>
      <c r="J19" s="5">
        <v>100</v>
      </c>
      <c r="K19" s="5"/>
      <c r="L19" s="5"/>
      <c r="M19" s="28"/>
      <c r="N19" s="28"/>
      <c r="O19" s="28"/>
      <c r="P19" s="15"/>
    </row>
    <row r="20" spans="1:16" x14ac:dyDescent="0.3">
      <c r="A20">
        <v>19</v>
      </c>
      <c r="B20" s="5" t="s">
        <v>335</v>
      </c>
      <c r="C20" s="5" t="s">
        <v>155</v>
      </c>
      <c r="D20" s="5">
        <v>100</v>
      </c>
      <c r="E20" s="5">
        <v>155</v>
      </c>
      <c r="F20" s="5">
        <v>10</v>
      </c>
      <c r="G20" s="5">
        <v>8</v>
      </c>
      <c r="H20" s="5">
        <v>11</v>
      </c>
      <c r="I20" s="28">
        <v>610</v>
      </c>
      <c r="J20" s="5">
        <v>100</v>
      </c>
      <c r="K20" s="5"/>
      <c r="L20" s="5"/>
      <c r="M20" s="28"/>
      <c r="N20" s="28"/>
      <c r="O20" s="28"/>
      <c r="P20" s="15"/>
    </row>
    <row r="21" spans="1:16" x14ac:dyDescent="0.3">
      <c r="A21">
        <v>20</v>
      </c>
      <c r="B21" s="5" t="s">
        <v>336</v>
      </c>
      <c r="C21" s="5" t="s">
        <v>137</v>
      </c>
      <c r="D21" s="5">
        <v>100</v>
      </c>
      <c r="E21" s="5">
        <v>255</v>
      </c>
      <c r="F21" s="5">
        <v>16</v>
      </c>
      <c r="G21" s="5">
        <v>18</v>
      </c>
      <c r="H21" s="5">
        <v>7</v>
      </c>
      <c r="I21" s="28">
        <v>720</v>
      </c>
      <c r="J21" s="5">
        <v>100</v>
      </c>
      <c r="K21" s="5"/>
      <c r="L21" s="5"/>
      <c r="M21" s="28"/>
      <c r="N21" s="28"/>
      <c r="O21" s="28"/>
      <c r="P21" s="15"/>
    </row>
    <row r="22" spans="1:16" x14ac:dyDescent="0.3">
      <c r="A22">
        <v>21</v>
      </c>
      <c r="B22" s="5" t="s">
        <v>337</v>
      </c>
      <c r="C22" s="5" t="s">
        <v>138</v>
      </c>
      <c r="D22" s="5">
        <v>100</v>
      </c>
      <c r="E22" s="5">
        <v>245</v>
      </c>
      <c r="F22" s="5">
        <v>13</v>
      </c>
      <c r="G22" s="5">
        <v>18</v>
      </c>
      <c r="H22" s="5">
        <v>8</v>
      </c>
      <c r="I22" s="28">
        <v>440</v>
      </c>
      <c r="J22" s="5">
        <v>100</v>
      </c>
      <c r="K22" s="5"/>
      <c r="L22" s="5"/>
      <c r="M22" s="28"/>
      <c r="N22" s="28"/>
      <c r="O22" s="28"/>
      <c r="P22" s="15"/>
    </row>
    <row r="23" spans="1:16" x14ac:dyDescent="0.3">
      <c r="A23">
        <v>22</v>
      </c>
      <c r="B23" s="5" t="s">
        <v>338</v>
      </c>
      <c r="C23" s="5" t="s">
        <v>134</v>
      </c>
      <c r="D23" s="5">
        <v>100</v>
      </c>
      <c r="E23" s="5">
        <v>285</v>
      </c>
      <c r="F23" s="5">
        <v>8</v>
      </c>
      <c r="G23" s="5">
        <v>24</v>
      </c>
      <c r="H23" s="5">
        <v>9</v>
      </c>
      <c r="I23" s="28">
        <v>380</v>
      </c>
      <c r="J23" s="5">
        <v>100</v>
      </c>
      <c r="K23" s="5"/>
      <c r="L23" s="5"/>
      <c r="M23" s="28"/>
      <c r="N23" s="28"/>
      <c r="O23" s="28"/>
      <c r="P23" s="15"/>
    </row>
    <row r="24" spans="1:16" x14ac:dyDescent="0.3">
      <c r="A24">
        <v>23</v>
      </c>
      <c r="B24" s="5" t="s">
        <v>339</v>
      </c>
      <c r="C24" s="5" t="s">
        <v>148</v>
      </c>
      <c r="D24" s="5">
        <v>40</v>
      </c>
      <c r="E24" s="5">
        <v>150</v>
      </c>
      <c r="F24" s="5">
        <v>10</v>
      </c>
      <c r="G24" s="5">
        <v>10</v>
      </c>
      <c r="H24" s="5">
        <v>5</v>
      </c>
      <c r="I24" s="28">
        <v>220</v>
      </c>
      <c r="J24" s="5">
        <v>40</v>
      </c>
      <c r="K24" s="5"/>
      <c r="L24" s="5"/>
      <c r="M24" s="28"/>
      <c r="N24" s="28"/>
      <c r="O24" s="28"/>
      <c r="P24" s="15"/>
    </row>
    <row r="25" spans="1:16" x14ac:dyDescent="0.3">
      <c r="A25">
        <v>24</v>
      </c>
      <c r="B25" s="5" t="s">
        <v>340</v>
      </c>
      <c r="C25" s="5" t="s">
        <v>135</v>
      </c>
      <c r="D25" s="5">
        <v>170</v>
      </c>
      <c r="E25" s="5">
        <v>85</v>
      </c>
      <c r="F25" s="5">
        <v>0</v>
      </c>
      <c r="G25" s="5">
        <v>0</v>
      </c>
      <c r="H25" s="5">
        <v>21</v>
      </c>
      <c r="I25" s="28">
        <v>370</v>
      </c>
      <c r="J25" s="5">
        <v>85</v>
      </c>
      <c r="K25" s="5"/>
      <c r="L25" s="5"/>
      <c r="M25" s="28"/>
      <c r="N25" s="28"/>
      <c r="O25" s="28"/>
      <c r="P25" s="15"/>
    </row>
    <row r="26" spans="1:16" x14ac:dyDescent="0.3">
      <c r="A26">
        <v>25</v>
      </c>
      <c r="B26" s="5" t="s">
        <v>341</v>
      </c>
      <c r="C26" s="5" t="s">
        <v>140</v>
      </c>
      <c r="D26" s="5">
        <v>90</v>
      </c>
      <c r="E26" s="5"/>
      <c r="F26" s="5"/>
      <c r="G26" s="5"/>
      <c r="H26" s="5"/>
      <c r="I26" s="28"/>
      <c r="J26" s="5"/>
      <c r="K26" s="5"/>
      <c r="L26" s="5"/>
      <c r="M26" s="28"/>
      <c r="N26" s="28"/>
      <c r="O26" s="28"/>
      <c r="P26" s="15"/>
    </row>
    <row r="27" spans="1:16" x14ac:dyDescent="0.3">
      <c r="A27">
        <v>26</v>
      </c>
      <c r="B27" s="5" t="s">
        <v>342</v>
      </c>
      <c r="C27" s="5" t="s">
        <v>156</v>
      </c>
      <c r="D27" s="5">
        <v>100</v>
      </c>
      <c r="E27" s="5">
        <v>170</v>
      </c>
      <c r="F27" s="5">
        <v>10</v>
      </c>
      <c r="G27" s="5">
        <v>8</v>
      </c>
      <c r="H27" s="5">
        <v>14</v>
      </c>
      <c r="I27" s="28">
        <v>820</v>
      </c>
      <c r="J27" s="5">
        <v>100</v>
      </c>
      <c r="K27" s="5"/>
      <c r="L27" s="5"/>
      <c r="M27" s="28"/>
      <c r="N27" s="28"/>
      <c r="O27" s="28"/>
      <c r="P27" s="15"/>
    </row>
    <row r="28" spans="1:16" x14ac:dyDescent="0.3">
      <c r="A28">
        <v>27</v>
      </c>
      <c r="B28" s="5" t="s">
        <v>343</v>
      </c>
      <c r="C28" s="5" t="s">
        <v>129</v>
      </c>
      <c r="D28" s="5">
        <v>85</v>
      </c>
      <c r="E28" s="5"/>
      <c r="F28" s="5"/>
      <c r="G28" s="5"/>
      <c r="H28" s="5"/>
      <c r="I28" s="28"/>
      <c r="J28" s="5"/>
      <c r="K28" s="5"/>
      <c r="L28" s="5"/>
      <c r="M28" s="28"/>
      <c r="N28" s="28"/>
      <c r="O28" s="28"/>
      <c r="P28" s="15"/>
    </row>
    <row r="29" spans="1:16" x14ac:dyDescent="0.3">
      <c r="A29">
        <v>28</v>
      </c>
      <c r="B29" s="5" t="s">
        <v>344</v>
      </c>
      <c r="C29" s="5" t="s">
        <v>127</v>
      </c>
      <c r="D29" s="5">
        <v>50</v>
      </c>
      <c r="E29" s="5"/>
      <c r="F29" s="5"/>
      <c r="G29" s="5"/>
      <c r="H29" s="5"/>
      <c r="I29" s="28"/>
      <c r="J29" s="5"/>
      <c r="K29" s="5"/>
      <c r="L29" s="5"/>
      <c r="M29" s="28"/>
      <c r="N29" s="28"/>
      <c r="O29" s="28"/>
      <c r="P29" s="15"/>
    </row>
    <row r="30" spans="1:16" x14ac:dyDescent="0.3">
      <c r="A30">
        <v>29</v>
      </c>
      <c r="B30" s="5" t="s">
        <v>345</v>
      </c>
      <c r="C30" s="5" t="s">
        <v>142</v>
      </c>
      <c r="D30" s="5">
        <v>500</v>
      </c>
      <c r="E30" s="5"/>
      <c r="F30" s="5"/>
      <c r="G30" s="5"/>
      <c r="H30" s="5"/>
      <c r="I30" s="28"/>
      <c r="J30" s="5"/>
      <c r="K30" s="5"/>
      <c r="L30" s="5"/>
      <c r="M30" s="28"/>
      <c r="N30" s="28"/>
      <c r="O30" s="28"/>
      <c r="P30" s="15"/>
    </row>
    <row r="31" spans="1:16" x14ac:dyDescent="0.3">
      <c r="A31">
        <v>30</v>
      </c>
      <c r="B31" s="5" t="s">
        <v>346</v>
      </c>
      <c r="C31" s="5" t="s">
        <v>151</v>
      </c>
      <c r="D31" s="5">
        <v>100</v>
      </c>
      <c r="E31" s="5">
        <v>200</v>
      </c>
      <c r="F31" s="5">
        <v>2</v>
      </c>
      <c r="G31" s="5">
        <v>13</v>
      </c>
      <c r="H31" s="5">
        <v>19</v>
      </c>
      <c r="I31" s="28">
        <v>220</v>
      </c>
      <c r="J31" s="5">
        <v>100</v>
      </c>
      <c r="K31" s="5"/>
      <c r="L31" s="5"/>
      <c r="M31" s="28"/>
      <c r="N31" s="28"/>
      <c r="O31" s="28"/>
      <c r="P31" s="15"/>
    </row>
    <row r="32" spans="1:16" x14ac:dyDescent="0.3">
      <c r="A32">
        <v>31</v>
      </c>
      <c r="B32" s="5" t="s">
        <v>347</v>
      </c>
      <c r="C32" s="5" t="s">
        <v>152</v>
      </c>
      <c r="D32" s="5">
        <v>100</v>
      </c>
      <c r="E32" s="5">
        <v>150</v>
      </c>
      <c r="F32" s="5">
        <v>14</v>
      </c>
      <c r="G32" s="5">
        <v>4</v>
      </c>
      <c r="H32" s="5">
        <v>14</v>
      </c>
      <c r="I32" s="28">
        <v>410</v>
      </c>
      <c r="J32" s="5">
        <v>100</v>
      </c>
      <c r="K32" s="5"/>
      <c r="L32" s="5"/>
      <c r="M32" s="28"/>
      <c r="N32" s="28"/>
      <c r="O32" s="28"/>
      <c r="P32" s="15"/>
    </row>
    <row r="33" spans="1:16" x14ac:dyDescent="0.3">
      <c r="A33">
        <v>32</v>
      </c>
      <c r="B33" s="5" t="s">
        <v>348</v>
      </c>
      <c r="C33" s="5" t="s">
        <v>153</v>
      </c>
      <c r="D33" s="5">
        <v>100</v>
      </c>
      <c r="E33" s="5">
        <v>187</v>
      </c>
      <c r="F33" s="5">
        <v>3</v>
      </c>
      <c r="G33" s="5">
        <v>11</v>
      </c>
      <c r="H33" s="5">
        <v>19</v>
      </c>
      <c r="I33" s="28">
        <v>530</v>
      </c>
      <c r="J33" s="5">
        <v>100</v>
      </c>
      <c r="K33" s="5"/>
      <c r="L33" s="5"/>
      <c r="M33" s="28"/>
      <c r="N33" s="28"/>
      <c r="O33" s="28"/>
      <c r="P33" s="15"/>
    </row>
    <row r="34" spans="1:16" x14ac:dyDescent="0.3">
      <c r="A34">
        <v>33</v>
      </c>
      <c r="B34" s="5" t="s">
        <v>349</v>
      </c>
      <c r="C34" s="5" t="s">
        <v>130</v>
      </c>
      <c r="D34" s="5">
        <v>170</v>
      </c>
      <c r="E34" s="5"/>
      <c r="F34" s="5"/>
      <c r="G34" s="5"/>
      <c r="H34" s="5"/>
      <c r="I34" s="28"/>
      <c r="J34" s="5"/>
      <c r="K34" s="5"/>
      <c r="L34" s="5"/>
      <c r="M34" s="28"/>
      <c r="N34" s="28"/>
      <c r="O34" s="28"/>
      <c r="P34" s="15"/>
    </row>
    <row r="35" spans="1:16" x14ac:dyDescent="0.3">
      <c r="A35">
        <v>34</v>
      </c>
      <c r="B35" s="5" t="s">
        <v>350</v>
      </c>
      <c r="C35" s="5" t="s">
        <v>122</v>
      </c>
      <c r="D35" s="5">
        <v>180</v>
      </c>
      <c r="E35" s="5"/>
      <c r="F35" s="5"/>
      <c r="G35" s="5"/>
      <c r="H35" s="5"/>
      <c r="I35" s="28"/>
      <c r="J35" s="5"/>
      <c r="K35" s="5"/>
      <c r="L35" s="5"/>
      <c r="M35" s="28"/>
      <c r="N35" s="28"/>
      <c r="O35" s="28"/>
      <c r="P35" s="15"/>
    </row>
    <row r="36" spans="1:16" x14ac:dyDescent="0.3">
      <c r="A36">
        <v>35</v>
      </c>
      <c r="B36" s="5" t="s">
        <v>351</v>
      </c>
      <c r="C36" s="5" t="s">
        <v>216</v>
      </c>
      <c r="D36" s="5">
        <v>80</v>
      </c>
      <c r="E36" s="5"/>
      <c r="F36" s="5"/>
      <c r="G36" s="5"/>
      <c r="H36" s="5"/>
      <c r="I36" s="28"/>
      <c r="J36" s="5"/>
      <c r="K36" s="5"/>
      <c r="L36" s="5"/>
      <c r="M36" s="28"/>
      <c r="N36" s="28"/>
      <c r="O36" s="28"/>
      <c r="P36" s="15"/>
    </row>
    <row r="37" spans="1:16" x14ac:dyDescent="0.3">
      <c r="A37">
        <v>36</v>
      </c>
      <c r="B37" s="5" t="s">
        <v>352</v>
      </c>
      <c r="C37" s="5" t="s">
        <v>120</v>
      </c>
      <c r="D37" s="5">
        <v>180</v>
      </c>
      <c r="E37" s="5">
        <v>40</v>
      </c>
      <c r="F37" s="5">
        <v>5</v>
      </c>
      <c r="G37" s="5">
        <v>0</v>
      </c>
      <c r="H37" s="5">
        <v>4</v>
      </c>
      <c r="I37" s="28">
        <v>540</v>
      </c>
      <c r="J37" s="5">
        <v>45</v>
      </c>
      <c r="K37" s="5"/>
      <c r="L37" s="5"/>
      <c r="M37" s="28"/>
      <c r="N37" s="28"/>
      <c r="O37" s="28"/>
      <c r="P37" s="15"/>
    </row>
    <row r="38" spans="1:16" x14ac:dyDescent="0.3">
      <c r="A38">
        <v>37</v>
      </c>
      <c r="B38" s="5" t="s">
        <v>353</v>
      </c>
      <c r="C38" s="5" t="s">
        <v>123</v>
      </c>
      <c r="D38" s="5">
        <v>180</v>
      </c>
      <c r="E38" s="5"/>
      <c r="F38" s="5"/>
      <c r="G38" s="5"/>
      <c r="H38" s="5"/>
      <c r="I38" s="28"/>
      <c r="J38" s="5"/>
      <c r="K38" s="5"/>
      <c r="L38" s="5"/>
      <c r="M38" s="28"/>
      <c r="N38" s="28"/>
      <c r="O38" s="28"/>
      <c r="P38" s="15"/>
    </row>
    <row r="39" spans="1:16" x14ac:dyDescent="0.3">
      <c r="A39">
        <v>38</v>
      </c>
      <c r="B39" s="5" t="s">
        <v>354</v>
      </c>
      <c r="C39" s="5" t="s">
        <v>128</v>
      </c>
      <c r="D39" s="5">
        <v>100</v>
      </c>
      <c r="E39" s="5"/>
      <c r="F39" s="5"/>
      <c r="G39" s="5"/>
      <c r="H39" s="5"/>
      <c r="I39" s="28"/>
      <c r="J39" s="5"/>
      <c r="K39" s="5"/>
      <c r="L39" s="5"/>
      <c r="M39" s="28"/>
      <c r="N39" s="28"/>
      <c r="O39" s="28"/>
      <c r="P39" s="15"/>
    </row>
    <row r="40" spans="1:16" x14ac:dyDescent="0.3">
      <c r="A40">
        <v>39</v>
      </c>
      <c r="B40" s="5" t="s">
        <v>355</v>
      </c>
      <c r="C40" s="5" t="s">
        <v>144</v>
      </c>
      <c r="D40" s="5">
        <v>230</v>
      </c>
      <c r="E40" s="5">
        <v>78</v>
      </c>
      <c r="F40" s="5">
        <v>4</v>
      </c>
      <c r="G40" s="5">
        <v>0</v>
      </c>
      <c r="H40" s="5">
        <v>14</v>
      </c>
      <c r="I40" s="28">
        <v>570</v>
      </c>
      <c r="J40" s="5">
        <v>100</v>
      </c>
      <c r="K40" s="5"/>
      <c r="L40" s="5"/>
      <c r="M40" s="28"/>
      <c r="N40" s="28"/>
      <c r="O40" s="28"/>
      <c r="P40" s="15"/>
    </row>
    <row r="41" spans="1:16" x14ac:dyDescent="0.3">
      <c r="A41">
        <v>40</v>
      </c>
      <c r="B41" s="5" t="s">
        <v>356</v>
      </c>
      <c r="C41" s="5" t="s">
        <v>141</v>
      </c>
      <c r="D41" s="5">
        <v>130</v>
      </c>
      <c r="E41" s="5"/>
      <c r="F41" s="5"/>
      <c r="G41" s="5"/>
      <c r="H41" s="5"/>
      <c r="I41" s="28"/>
      <c r="J41" s="5"/>
      <c r="K41" s="5"/>
      <c r="L41" s="5"/>
      <c r="M41" s="28"/>
      <c r="N41" s="28"/>
      <c r="O41" s="28"/>
      <c r="P41" s="15"/>
    </row>
    <row r="42" spans="1:16" x14ac:dyDescent="0.3">
      <c r="A42">
        <v>41</v>
      </c>
      <c r="B42" s="5" t="s">
        <v>357</v>
      </c>
      <c r="C42" s="5" t="s">
        <v>194</v>
      </c>
      <c r="D42" s="5">
        <v>50</v>
      </c>
      <c r="E42" s="5"/>
      <c r="F42" s="5"/>
      <c r="G42" s="5"/>
      <c r="H42" s="5"/>
      <c r="I42" s="28"/>
      <c r="J42" s="5"/>
      <c r="K42" s="5"/>
      <c r="L42" s="5"/>
      <c r="M42" s="28"/>
      <c r="N42" s="28"/>
      <c r="O42" s="28"/>
      <c r="P42" s="15"/>
    </row>
    <row r="43" spans="1:16" x14ac:dyDescent="0.3">
      <c r="A43">
        <v>42</v>
      </c>
      <c r="B43" s="5" t="s">
        <v>358</v>
      </c>
      <c r="C43" s="5" t="s">
        <v>161</v>
      </c>
      <c r="D43" s="5">
        <v>510</v>
      </c>
      <c r="E43" s="5"/>
      <c r="F43" s="5"/>
      <c r="G43" s="5"/>
      <c r="H43" s="5"/>
      <c r="I43" s="28"/>
      <c r="J43" s="5"/>
      <c r="K43" s="5"/>
      <c r="L43" s="5"/>
      <c r="M43" s="28"/>
      <c r="N43" s="28"/>
      <c r="O43" s="28"/>
      <c r="P43" s="15"/>
    </row>
    <row r="44" spans="1:16" x14ac:dyDescent="0.3">
      <c r="A44">
        <v>43</v>
      </c>
      <c r="B44" s="5" t="s">
        <v>359</v>
      </c>
      <c r="C44" s="5" t="s">
        <v>162</v>
      </c>
      <c r="D44" s="5">
        <v>100</v>
      </c>
      <c r="E44" s="5"/>
      <c r="F44" s="5"/>
      <c r="G44" s="5"/>
      <c r="H44" s="5"/>
      <c r="I44" s="28"/>
      <c r="J44" s="5"/>
      <c r="K44" s="5"/>
      <c r="L44" s="5"/>
      <c r="M44" s="28"/>
      <c r="N44" s="28"/>
      <c r="O44" s="28"/>
      <c r="P44" s="15"/>
    </row>
    <row r="45" spans="1:16" x14ac:dyDescent="0.3">
      <c r="A45">
        <v>44</v>
      </c>
      <c r="B45" s="5" t="s">
        <v>360</v>
      </c>
      <c r="C45" s="5" t="s">
        <v>163</v>
      </c>
      <c r="D45" s="5">
        <v>450</v>
      </c>
      <c r="E45" s="5"/>
      <c r="F45" s="5"/>
      <c r="G45" s="5"/>
      <c r="H45" s="5"/>
      <c r="I45" s="28"/>
      <c r="J45" s="5"/>
      <c r="K45" s="5"/>
      <c r="L45" s="5"/>
      <c r="M45" s="28"/>
      <c r="N45" s="28"/>
      <c r="O45" s="28"/>
      <c r="P45" s="15"/>
    </row>
    <row r="46" spans="1:16" x14ac:dyDescent="0.3">
      <c r="A46">
        <v>45</v>
      </c>
      <c r="B46" s="5" t="s">
        <v>361</v>
      </c>
      <c r="C46" s="5" t="s">
        <v>164</v>
      </c>
      <c r="D46" s="5">
        <v>80</v>
      </c>
      <c r="E46" s="5"/>
      <c r="F46" s="5"/>
      <c r="G46" s="5"/>
      <c r="H46" s="5"/>
      <c r="I46" s="28"/>
      <c r="J46" s="5"/>
      <c r="K46" s="5"/>
      <c r="L46" s="5"/>
      <c r="M46" s="28"/>
      <c r="N46" s="28"/>
      <c r="O46" s="28"/>
      <c r="P46" s="15"/>
    </row>
    <row r="47" spans="1:16" x14ac:dyDescent="0.3">
      <c r="A47">
        <v>46</v>
      </c>
      <c r="B47" s="5" t="s">
        <v>362</v>
      </c>
      <c r="C47" s="5" t="s">
        <v>131</v>
      </c>
      <c r="D47" s="5">
        <v>65</v>
      </c>
      <c r="E47" s="5"/>
      <c r="F47" s="5"/>
      <c r="G47" s="5"/>
      <c r="H47" s="5"/>
      <c r="I47" s="28"/>
      <c r="J47" s="5"/>
      <c r="K47" s="5"/>
      <c r="L47" s="5"/>
      <c r="M47" s="28"/>
      <c r="N47" s="28"/>
      <c r="O47" s="28"/>
      <c r="P47" s="15"/>
    </row>
    <row r="48" spans="1:16" x14ac:dyDescent="0.3">
      <c r="A48">
        <v>47</v>
      </c>
      <c r="B48" s="5" t="s">
        <v>363</v>
      </c>
      <c r="C48" s="5" t="s">
        <v>150</v>
      </c>
      <c r="D48" s="5">
        <v>65</v>
      </c>
      <c r="E48" s="5">
        <v>140</v>
      </c>
      <c r="F48" s="5">
        <v>7</v>
      </c>
      <c r="G48" s="5">
        <v>8</v>
      </c>
      <c r="H48" s="5">
        <v>11</v>
      </c>
      <c r="I48" s="28">
        <v>230</v>
      </c>
      <c r="J48" s="5">
        <v>65</v>
      </c>
      <c r="K48" s="5"/>
      <c r="L48" s="5"/>
      <c r="M48" s="28"/>
      <c r="N48" s="28"/>
      <c r="O48" s="28"/>
      <c r="P48" s="15"/>
    </row>
    <row r="49" spans="1:16" x14ac:dyDescent="0.3">
      <c r="A49">
        <v>48</v>
      </c>
      <c r="B49" s="5" t="s">
        <v>364</v>
      </c>
      <c r="C49" s="5" t="s">
        <v>143</v>
      </c>
      <c r="D49" s="5">
        <v>120</v>
      </c>
      <c r="E49" s="5"/>
      <c r="F49" s="5"/>
      <c r="G49" s="5"/>
      <c r="H49" s="5"/>
      <c r="I49" s="28"/>
      <c r="J49" s="5"/>
      <c r="K49" s="5"/>
      <c r="L49" s="5"/>
      <c r="M49" s="28"/>
      <c r="N49" s="28"/>
      <c r="O49" s="28"/>
      <c r="P49" s="15"/>
    </row>
    <row r="50" spans="1:16" x14ac:dyDescent="0.3">
      <c r="A50">
        <v>49</v>
      </c>
      <c r="B50" s="5" t="s">
        <v>1300</v>
      </c>
      <c r="C50" s="5" t="s">
        <v>1301</v>
      </c>
      <c r="D50" s="5">
        <v>453</v>
      </c>
      <c r="E50" s="5"/>
      <c r="F50" s="5"/>
      <c r="G50" s="5"/>
      <c r="H50" s="5"/>
      <c r="I50" s="28"/>
      <c r="J50" s="5"/>
      <c r="K50" s="5"/>
      <c r="L50" s="5"/>
      <c r="M50" s="28"/>
      <c r="N50" s="28"/>
      <c r="O50" s="28"/>
      <c r="P50" s="15"/>
    </row>
    <row r="51" spans="1:16" x14ac:dyDescent="0.3">
      <c r="A51">
        <v>50</v>
      </c>
      <c r="B51" s="5" t="s">
        <v>524</v>
      </c>
      <c r="C51" s="5" t="s">
        <v>525</v>
      </c>
      <c r="D51" s="5">
        <v>20</v>
      </c>
      <c r="E51" s="5"/>
      <c r="F51" s="5"/>
      <c r="G51" s="5"/>
      <c r="H51" s="5"/>
      <c r="I51" s="28"/>
      <c r="J51" s="5"/>
      <c r="K51" s="5"/>
      <c r="L51" s="5"/>
      <c r="M51" s="28"/>
      <c r="N51" s="28"/>
      <c r="O51" s="28"/>
      <c r="P51" s="15"/>
    </row>
    <row r="52" spans="1:16" x14ac:dyDescent="0.3">
      <c r="A52">
        <v>51</v>
      </c>
      <c r="B52" s="5" t="s">
        <v>527</v>
      </c>
      <c r="C52" s="5" t="s">
        <v>526</v>
      </c>
      <c r="D52" s="5">
        <v>250</v>
      </c>
      <c r="E52" s="11"/>
      <c r="F52" s="11"/>
      <c r="G52" s="11"/>
      <c r="H52" s="11"/>
      <c r="I52" s="28"/>
      <c r="J52" s="5"/>
      <c r="K52" s="5"/>
      <c r="L52" s="5"/>
      <c r="M52" s="28"/>
      <c r="N52" s="28"/>
      <c r="O52" s="28"/>
      <c r="P52" s="15"/>
    </row>
    <row r="53" spans="1:16" x14ac:dyDescent="0.3">
      <c r="A53">
        <v>52</v>
      </c>
      <c r="B53" s="5" t="s">
        <v>1052</v>
      </c>
      <c r="C53" s="5" t="s">
        <v>1053</v>
      </c>
      <c r="D53" s="5">
        <v>200</v>
      </c>
      <c r="E53" s="5">
        <v>210</v>
      </c>
      <c r="F53" s="5">
        <v>22</v>
      </c>
      <c r="G53" s="5">
        <v>10</v>
      </c>
      <c r="H53" s="5">
        <v>8</v>
      </c>
      <c r="I53" s="28">
        <v>750</v>
      </c>
      <c r="J53" s="5">
        <v>100</v>
      </c>
      <c r="K53" s="5"/>
      <c r="L53" s="5"/>
      <c r="M53" s="28"/>
      <c r="N53" s="28"/>
      <c r="O53" s="28"/>
      <c r="P53" s="15"/>
    </row>
    <row r="54" spans="1:16" x14ac:dyDescent="0.3">
      <c r="A54">
        <v>53</v>
      </c>
      <c r="B54" s="5" t="s">
        <v>1007</v>
      </c>
      <c r="C54" s="5" t="s">
        <v>1008</v>
      </c>
      <c r="D54" s="5">
        <v>390</v>
      </c>
      <c r="E54" s="5">
        <v>155</v>
      </c>
      <c r="F54" s="5">
        <v>14</v>
      </c>
      <c r="G54" s="5">
        <v>6</v>
      </c>
      <c r="H54" s="5">
        <v>11</v>
      </c>
      <c r="I54" s="28">
        <v>270</v>
      </c>
      <c r="J54" s="5">
        <v>90</v>
      </c>
      <c r="K54" s="5"/>
      <c r="L54" s="5"/>
      <c r="M54" s="28"/>
      <c r="N54" s="28"/>
      <c r="O54" s="28"/>
      <c r="P54" s="15"/>
    </row>
    <row r="55" spans="1:16" x14ac:dyDescent="0.3">
      <c r="A55">
        <v>54</v>
      </c>
      <c r="B55" s="5" t="s">
        <v>1009</v>
      </c>
      <c r="C55" s="5" t="s">
        <v>1054</v>
      </c>
      <c r="D55" s="5">
        <v>800</v>
      </c>
      <c r="E55" s="5"/>
      <c r="F55" s="5"/>
      <c r="G55" s="5"/>
      <c r="H55" s="5"/>
      <c r="I55" s="28"/>
      <c r="J55" s="5"/>
      <c r="K55" s="5"/>
      <c r="L55" s="5"/>
      <c r="M55" s="28"/>
      <c r="N55" s="28"/>
      <c r="O55" s="28"/>
      <c r="P55" s="15"/>
    </row>
    <row r="56" spans="1:16" x14ac:dyDescent="0.3">
      <c r="A56">
        <v>55</v>
      </c>
      <c r="B56" s="5" t="s">
        <v>1010</v>
      </c>
      <c r="C56" s="5" t="s">
        <v>1055</v>
      </c>
      <c r="D56" s="5">
        <v>414</v>
      </c>
      <c r="E56" s="5"/>
      <c r="F56" s="5"/>
      <c r="G56" s="5"/>
      <c r="H56" s="5"/>
      <c r="I56" s="28"/>
      <c r="J56" s="5"/>
      <c r="K56" s="5"/>
      <c r="L56" s="5"/>
      <c r="M56" s="28"/>
      <c r="N56" s="28"/>
      <c r="O56" s="28"/>
      <c r="P56" s="15"/>
    </row>
    <row r="57" spans="1:16" x14ac:dyDescent="0.3">
      <c r="A57">
        <v>56</v>
      </c>
      <c r="B57" s="5" t="s">
        <v>1011</v>
      </c>
      <c r="C57" s="5" t="s">
        <v>1056</v>
      </c>
      <c r="D57" s="5">
        <v>300</v>
      </c>
      <c r="E57" s="5"/>
      <c r="F57" s="5"/>
      <c r="G57" s="5"/>
      <c r="H57" s="5"/>
      <c r="I57" s="28"/>
      <c r="J57" s="5"/>
      <c r="K57" s="5"/>
      <c r="L57" s="5"/>
      <c r="M57" s="28"/>
      <c r="N57" s="28"/>
      <c r="O57" s="28"/>
      <c r="P57" s="15"/>
    </row>
    <row r="58" spans="1:16" x14ac:dyDescent="0.3">
      <c r="A58">
        <v>57</v>
      </c>
      <c r="B58" s="5" t="s">
        <v>1012</v>
      </c>
      <c r="C58" s="5" t="s">
        <v>1057</v>
      </c>
      <c r="D58" s="5">
        <v>60</v>
      </c>
      <c r="E58" s="5"/>
      <c r="F58" s="5"/>
      <c r="G58" s="5"/>
      <c r="H58" s="5"/>
      <c r="I58" s="28"/>
      <c r="J58" s="5"/>
      <c r="K58" s="5"/>
      <c r="L58" s="5"/>
      <c r="M58" s="28"/>
      <c r="N58" s="28"/>
      <c r="O58" s="28"/>
      <c r="P58" s="15"/>
    </row>
    <row r="59" spans="1:16" x14ac:dyDescent="0.3">
      <c r="A59">
        <v>58</v>
      </c>
      <c r="B59" s="5" t="s">
        <v>1013</v>
      </c>
      <c r="C59" s="5" t="s">
        <v>1014</v>
      </c>
      <c r="D59" s="5">
        <v>400</v>
      </c>
      <c r="E59" s="5">
        <v>70</v>
      </c>
      <c r="F59" s="5">
        <v>6</v>
      </c>
      <c r="G59" s="5">
        <v>0</v>
      </c>
      <c r="H59" s="5">
        <v>11</v>
      </c>
      <c r="I59" s="28">
        <v>910</v>
      </c>
      <c r="J59" s="5">
        <v>100</v>
      </c>
      <c r="K59" s="5"/>
      <c r="L59" s="5"/>
      <c r="M59" s="28"/>
      <c r="N59" s="28"/>
      <c r="O59" s="28"/>
      <c r="P59" s="15"/>
    </row>
    <row r="60" spans="1:16" x14ac:dyDescent="0.3">
      <c r="A60">
        <v>59</v>
      </c>
      <c r="B60" s="5" t="s">
        <v>1015</v>
      </c>
      <c r="C60" s="5" t="s">
        <v>1058</v>
      </c>
      <c r="D60" s="5">
        <v>300</v>
      </c>
      <c r="E60" s="5">
        <v>65</v>
      </c>
      <c r="F60" s="5">
        <v>4</v>
      </c>
      <c r="G60" s="5">
        <v>0.9</v>
      </c>
      <c r="H60" s="5">
        <v>10</v>
      </c>
      <c r="I60" s="28">
        <v>560</v>
      </c>
      <c r="J60" s="5">
        <v>100</v>
      </c>
      <c r="K60" s="5"/>
      <c r="L60" s="5"/>
      <c r="M60" s="28"/>
      <c r="N60" s="28"/>
      <c r="O60" s="28"/>
      <c r="P60" s="15"/>
    </row>
    <row r="61" spans="1:16" x14ac:dyDescent="0.3">
      <c r="A61">
        <v>60</v>
      </c>
      <c r="B61" s="5" t="s">
        <v>1016</v>
      </c>
      <c r="C61" s="5" t="s">
        <v>1017</v>
      </c>
      <c r="D61" s="5">
        <v>280</v>
      </c>
      <c r="E61" s="5">
        <v>55</v>
      </c>
      <c r="F61" s="5">
        <v>5</v>
      </c>
      <c r="G61" s="5">
        <v>0.9</v>
      </c>
      <c r="H61" s="5">
        <v>7</v>
      </c>
      <c r="I61" s="28">
        <v>380</v>
      </c>
      <c r="J61" s="5">
        <v>100</v>
      </c>
      <c r="K61" s="5"/>
      <c r="L61" s="5"/>
      <c r="M61" s="28"/>
      <c r="N61" s="28"/>
      <c r="O61" s="28"/>
      <c r="P61" s="15"/>
    </row>
    <row r="62" spans="1:16" x14ac:dyDescent="0.3">
      <c r="A62">
        <v>61</v>
      </c>
      <c r="B62" s="5" t="s">
        <v>1018</v>
      </c>
      <c r="C62" s="5" t="s">
        <v>1059</v>
      </c>
      <c r="D62" s="5">
        <v>400</v>
      </c>
      <c r="E62" s="5">
        <v>230</v>
      </c>
      <c r="F62" s="5">
        <v>0</v>
      </c>
      <c r="G62" s="5">
        <v>2</v>
      </c>
      <c r="H62" s="5">
        <v>13</v>
      </c>
      <c r="I62" s="28">
        <v>700</v>
      </c>
      <c r="J62" s="5">
        <v>100</v>
      </c>
      <c r="K62" s="5"/>
      <c r="L62" s="5"/>
      <c r="M62" s="28"/>
      <c r="N62" s="28"/>
      <c r="O62" s="28"/>
      <c r="P62" s="15"/>
    </row>
    <row r="63" spans="1:16" x14ac:dyDescent="0.3">
      <c r="A63">
        <v>62</v>
      </c>
      <c r="B63" s="5" t="s">
        <v>1019</v>
      </c>
      <c r="C63" s="5" t="s">
        <v>1020</v>
      </c>
      <c r="D63" s="5">
        <v>400</v>
      </c>
      <c r="E63" s="5">
        <v>140</v>
      </c>
      <c r="F63" s="5">
        <v>0</v>
      </c>
      <c r="G63" s="5">
        <v>8</v>
      </c>
      <c r="H63" s="5">
        <v>17</v>
      </c>
      <c r="I63" s="28">
        <v>710</v>
      </c>
      <c r="J63" s="5">
        <v>100</v>
      </c>
      <c r="K63" s="5"/>
      <c r="L63" s="5"/>
      <c r="M63" s="28"/>
      <c r="N63" s="28"/>
      <c r="O63" s="28"/>
      <c r="P63" s="15"/>
    </row>
    <row r="64" spans="1:16" x14ac:dyDescent="0.3">
      <c r="A64">
        <v>63</v>
      </c>
      <c r="B64" s="5" t="s">
        <v>1021</v>
      </c>
      <c r="C64" s="5" t="s">
        <v>1060</v>
      </c>
      <c r="D64" s="5">
        <v>280</v>
      </c>
      <c r="E64" s="5">
        <v>355</v>
      </c>
      <c r="F64" s="5">
        <v>0</v>
      </c>
      <c r="G64" s="5">
        <v>21</v>
      </c>
      <c r="H64" s="5">
        <v>41</v>
      </c>
      <c r="I64" s="28">
        <v>1840</v>
      </c>
      <c r="J64" s="5">
        <v>280</v>
      </c>
      <c r="K64" s="5"/>
      <c r="L64" s="5"/>
      <c r="M64" s="28"/>
      <c r="N64" s="28"/>
      <c r="O64" s="28"/>
      <c r="P64" s="15"/>
    </row>
    <row r="65" spans="1:16" x14ac:dyDescent="0.3">
      <c r="A65">
        <v>64</v>
      </c>
      <c r="B65" s="26" t="s">
        <v>1022</v>
      </c>
      <c r="C65" s="5" t="s">
        <v>1061</v>
      </c>
      <c r="D65" s="5">
        <v>140</v>
      </c>
      <c r="E65" s="5">
        <v>90</v>
      </c>
      <c r="F65" s="5">
        <v>13</v>
      </c>
      <c r="G65" s="5">
        <v>0.8</v>
      </c>
      <c r="H65" s="5">
        <v>8</v>
      </c>
      <c r="I65" s="28">
        <v>920</v>
      </c>
      <c r="J65" s="5">
        <v>100</v>
      </c>
      <c r="K65" s="5"/>
      <c r="L65" s="5"/>
      <c r="M65" s="28"/>
      <c r="N65" s="28"/>
      <c r="O65" s="28"/>
      <c r="P65" s="15"/>
    </row>
    <row r="66" spans="1:16" x14ac:dyDescent="0.3">
      <c r="A66">
        <v>65</v>
      </c>
      <c r="B66" s="5" t="s">
        <v>1023</v>
      </c>
      <c r="C66" s="5" t="s">
        <v>1062</v>
      </c>
      <c r="D66" s="5">
        <v>124</v>
      </c>
      <c r="E66" s="11"/>
      <c r="F66" s="11"/>
      <c r="G66" s="11"/>
      <c r="H66" s="11"/>
      <c r="I66" s="28"/>
      <c r="J66" s="5"/>
      <c r="K66" s="5"/>
      <c r="L66" s="5"/>
      <c r="M66" s="28"/>
      <c r="N66" s="28"/>
      <c r="O66" s="28"/>
      <c r="P66" s="15"/>
    </row>
    <row r="67" spans="1:16" x14ac:dyDescent="0.3">
      <c r="A67">
        <v>66</v>
      </c>
      <c r="B67" s="5" t="s">
        <v>1024</v>
      </c>
      <c r="C67" s="5" t="s">
        <v>1025</v>
      </c>
      <c r="D67" s="5">
        <v>140</v>
      </c>
      <c r="E67" s="5">
        <v>90</v>
      </c>
      <c r="F67" s="5">
        <v>9</v>
      </c>
      <c r="G67" s="5">
        <v>1.2</v>
      </c>
      <c r="H67" s="5">
        <v>10</v>
      </c>
      <c r="I67" s="28">
        <v>710</v>
      </c>
      <c r="J67" s="5">
        <v>100</v>
      </c>
      <c r="K67" s="5"/>
      <c r="L67" s="5"/>
      <c r="M67" s="28"/>
      <c r="N67" s="28"/>
      <c r="O67" s="28"/>
      <c r="P67" s="15"/>
    </row>
    <row r="68" spans="1:16" x14ac:dyDescent="0.3">
      <c r="A68">
        <v>67</v>
      </c>
      <c r="B68" s="5" t="s">
        <v>1026</v>
      </c>
      <c r="C68" s="5" t="s">
        <v>1063</v>
      </c>
      <c r="D68" s="5">
        <v>140</v>
      </c>
      <c r="E68" s="5">
        <v>90</v>
      </c>
      <c r="F68" s="5">
        <v>9</v>
      </c>
      <c r="G68" s="5">
        <v>0.8</v>
      </c>
      <c r="H68" s="5">
        <v>12</v>
      </c>
      <c r="I68" s="28">
        <v>650</v>
      </c>
      <c r="J68" s="5">
        <v>100</v>
      </c>
      <c r="K68" s="5"/>
      <c r="L68" s="5"/>
      <c r="M68" s="28"/>
      <c r="N68" s="28"/>
      <c r="O68" s="28"/>
      <c r="P68" s="15"/>
    </row>
    <row r="69" spans="1:16" x14ac:dyDescent="0.3">
      <c r="A69">
        <v>68</v>
      </c>
      <c r="B69" s="5" t="s">
        <v>1027</v>
      </c>
      <c r="C69" s="5" t="s">
        <v>1064</v>
      </c>
      <c r="D69" s="5">
        <v>144</v>
      </c>
      <c r="E69" s="5">
        <v>35</v>
      </c>
      <c r="F69" s="5">
        <v>5</v>
      </c>
      <c r="G69" s="5">
        <v>0</v>
      </c>
      <c r="H69" s="5">
        <v>4</v>
      </c>
      <c r="I69" s="28">
        <v>200</v>
      </c>
      <c r="J69" s="5">
        <v>36</v>
      </c>
      <c r="K69" s="5"/>
      <c r="L69" s="5"/>
      <c r="M69" s="28"/>
      <c r="N69" s="28"/>
      <c r="O69" s="28"/>
      <c r="P69" s="15"/>
    </row>
    <row r="70" spans="1:16" x14ac:dyDescent="0.3">
      <c r="A70">
        <v>69</v>
      </c>
      <c r="B70" s="5" t="s">
        <v>1028</v>
      </c>
      <c r="C70" s="5" t="s">
        <v>1029</v>
      </c>
      <c r="D70" s="5">
        <v>180</v>
      </c>
      <c r="E70" s="5"/>
      <c r="F70" s="5"/>
      <c r="G70" s="5"/>
      <c r="H70" s="5"/>
      <c r="I70" s="28"/>
      <c r="J70" s="5"/>
      <c r="K70" s="5"/>
      <c r="L70" s="5"/>
      <c r="M70" s="28"/>
      <c r="N70" s="28"/>
      <c r="O70" s="28"/>
      <c r="P70" s="15"/>
    </row>
    <row r="71" spans="1:16" x14ac:dyDescent="0.3">
      <c r="A71">
        <v>70</v>
      </c>
      <c r="B71" s="5" t="s">
        <v>1030</v>
      </c>
      <c r="C71" s="5" t="s">
        <v>1065</v>
      </c>
      <c r="D71" s="5">
        <v>210</v>
      </c>
      <c r="E71" s="5">
        <v>30</v>
      </c>
      <c r="F71" s="5">
        <v>4</v>
      </c>
      <c r="G71" s="5">
        <v>0.3</v>
      </c>
      <c r="H71" s="5">
        <v>3</v>
      </c>
      <c r="I71" s="28">
        <v>250</v>
      </c>
      <c r="J71" s="5">
        <v>30</v>
      </c>
      <c r="K71" s="5"/>
      <c r="L71" s="5"/>
      <c r="M71" s="28"/>
      <c r="N71" s="28"/>
      <c r="O71" s="28"/>
      <c r="P71" s="15"/>
    </row>
    <row r="72" spans="1:16" x14ac:dyDescent="0.3">
      <c r="A72">
        <v>71</v>
      </c>
      <c r="B72" s="5" t="s">
        <v>1031</v>
      </c>
      <c r="C72" s="5" t="s">
        <v>1066</v>
      </c>
      <c r="D72" s="5">
        <v>420</v>
      </c>
      <c r="E72" s="5">
        <v>115</v>
      </c>
      <c r="F72" s="5">
        <v>21</v>
      </c>
      <c r="G72" s="5">
        <v>0.6</v>
      </c>
      <c r="H72" s="5">
        <v>7</v>
      </c>
      <c r="I72" s="28">
        <v>710</v>
      </c>
      <c r="J72" s="5">
        <v>100</v>
      </c>
      <c r="K72" s="5"/>
      <c r="L72" s="5"/>
      <c r="M72" s="28"/>
      <c r="N72" s="28"/>
      <c r="O72" s="28"/>
      <c r="P72" s="15"/>
    </row>
    <row r="73" spans="1:16" x14ac:dyDescent="0.3">
      <c r="A73">
        <v>72</v>
      </c>
      <c r="B73" s="5" t="s">
        <v>1032</v>
      </c>
      <c r="C73" s="5" t="s">
        <v>1067</v>
      </c>
      <c r="D73" s="5">
        <v>165</v>
      </c>
      <c r="E73" s="5">
        <v>107</v>
      </c>
      <c r="F73" s="5">
        <v>16</v>
      </c>
      <c r="G73" s="5">
        <v>0.8</v>
      </c>
      <c r="H73" s="5">
        <v>9</v>
      </c>
      <c r="I73" s="28">
        <v>700</v>
      </c>
      <c r="J73" s="5">
        <v>100</v>
      </c>
      <c r="K73" s="5"/>
      <c r="L73" s="5"/>
      <c r="M73" s="28"/>
      <c r="N73" s="28"/>
      <c r="O73" s="28"/>
      <c r="P73" s="15"/>
    </row>
    <row r="74" spans="1:16" x14ac:dyDescent="0.3">
      <c r="A74">
        <v>73</v>
      </c>
      <c r="B74" s="5" t="s">
        <v>1033</v>
      </c>
      <c r="C74" s="5" t="s">
        <v>1034</v>
      </c>
      <c r="D74" s="5">
        <v>120</v>
      </c>
      <c r="E74" s="5">
        <v>80</v>
      </c>
      <c r="F74" s="5">
        <v>10</v>
      </c>
      <c r="G74" s="5">
        <v>0</v>
      </c>
      <c r="H74" s="5">
        <v>9</v>
      </c>
      <c r="I74" s="28">
        <v>730</v>
      </c>
      <c r="J74" s="5">
        <v>100</v>
      </c>
      <c r="K74" s="5"/>
      <c r="L74" s="5"/>
      <c r="M74" s="28"/>
      <c r="N74" s="28"/>
      <c r="O74" s="28"/>
      <c r="P74" s="15"/>
    </row>
    <row r="75" spans="1:16" x14ac:dyDescent="0.3">
      <c r="A75">
        <v>74</v>
      </c>
      <c r="B75" s="5" t="s">
        <v>1035</v>
      </c>
      <c r="C75" s="5" t="s">
        <v>1036</v>
      </c>
      <c r="D75" s="5">
        <v>180</v>
      </c>
      <c r="E75" s="5">
        <v>45</v>
      </c>
      <c r="F75" s="5">
        <v>6</v>
      </c>
      <c r="G75" s="5">
        <v>0</v>
      </c>
      <c r="H75" s="5">
        <v>5</v>
      </c>
      <c r="I75" s="28">
        <v>260</v>
      </c>
      <c r="J75" s="5">
        <v>50</v>
      </c>
      <c r="K75" s="5"/>
      <c r="L75" s="5"/>
      <c r="M75" s="28"/>
      <c r="N75" s="28"/>
      <c r="O75" s="28"/>
      <c r="P75" s="15"/>
    </row>
    <row r="76" spans="1:16" x14ac:dyDescent="0.3">
      <c r="A76">
        <v>75</v>
      </c>
      <c r="B76" s="5" t="s">
        <v>1037</v>
      </c>
      <c r="C76" s="5" t="s">
        <v>1068</v>
      </c>
      <c r="D76" s="5">
        <v>140</v>
      </c>
      <c r="E76" s="5"/>
      <c r="F76" s="5"/>
      <c r="G76" s="5"/>
      <c r="H76" s="5"/>
      <c r="I76" s="28"/>
      <c r="J76" s="5"/>
      <c r="K76" s="5"/>
      <c r="L76" s="5"/>
      <c r="M76" s="28"/>
      <c r="N76" s="28"/>
      <c r="O76" s="28"/>
      <c r="P76" s="15"/>
    </row>
    <row r="77" spans="1:16" x14ac:dyDescent="0.3">
      <c r="A77">
        <v>76</v>
      </c>
      <c r="B77" s="5" t="s">
        <v>1038</v>
      </c>
      <c r="C77" s="5" t="s">
        <v>1039</v>
      </c>
      <c r="D77" s="5">
        <v>342</v>
      </c>
      <c r="E77" s="5"/>
      <c r="F77" s="5"/>
      <c r="G77" s="5"/>
      <c r="H77" s="5"/>
      <c r="I77" s="28"/>
      <c r="J77" s="5"/>
      <c r="K77" s="5"/>
      <c r="L77" s="5"/>
      <c r="M77" s="28"/>
      <c r="N77" s="28"/>
      <c r="O77" s="28"/>
      <c r="P77" s="15"/>
    </row>
    <row r="78" spans="1:16" x14ac:dyDescent="0.3">
      <c r="A78">
        <v>77</v>
      </c>
      <c r="B78" s="5" t="s">
        <v>1040</v>
      </c>
      <c r="C78" s="5" t="s">
        <v>1069</v>
      </c>
      <c r="D78" s="5">
        <v>130</v>
      </c>
      <c r="E78" s="5"/>
      <c r="F78" s="5"/>
      <c r="G78" s="5"/>
      <c r="H78" s="5"/>
      <c r="I78" s="28"/>
      <c r="J78" s="5"/>
      <c r="K78" s="5"/>
      <c r="L78" s="5"/>
      <c r="M78" s="28"/>
      <c r="N78" s="28"/>
      <c r="O78" s="28"/>
      <c r="P78" s="15"/>
    </row>
    <row r="79" spans="1:16" x14ac:dyDescent="0.3">
      <c r="A79">
        <v>78</v>
      </c>
      <c r="B79" s="5" t="s">
        <v>1041</v>
      </c>
      <c r="C79" s="5" t="s">
        <v>1070</v>
      </c>
      <c r="D79" s="5">
        <v>130</v>
      </c>
      <c r="E79" s="5"/>
      <c r="F79" s="5"/>
      <c r="G79" s="5"/>
      <c r="H79" s="5"/>
      <c r="I79" s="28"/>
      <c r="J79" s="5"/>
      <c r="K79" s="5"/>
      <c r="L79" s="5"/>
      <c r="M79" s="28"/>
      <c r="N79" s="28"/>
      <c r="O79" s="28"/>
      <c r="P79" s="15"/>
    </row>
    <row r="80" spans="1:16" x14ac:dyDescent="0.3">
      <c r="A80">
        <v>79</v>
      </c>
      <c r="B80" s="5" t="s">
        <v>1042</v>
      </c>
      <c r="C80" s="5" t="s">
        <v>1071</v>
      </c>
      <c r="D80" s="5">
        <v>140</v>
      </c>
      <c r="E80" s="5"/>
      <c r="F80" s="5"/>
      <c r="G80" s="5"/>
      <c r="H80" s="5"/>
      <c r="I80" s="28"/>
      <c r="J80" s="5"/>
      <c r="K80" s="5"/>
      <c r="L80" s="5"/>
      <c r="M80" s="28"/>
      <c r="N80" s="28"/>
      <c r="O80" s="28"/>
      <c r="P80" s="15"/>
    </row>
    <row r="81" spans="1:16" x14ac:dyDescent="0.3">
      <c r="A81">
        <v>80</v>
      </c>
      <c r="B81" s="5" t="s">
        <v>1043</v>
      </c>
      <c r="C81" s="5" t="s">
        <v>1072</v>
      </c>
      <c r="D81" s="5">
        <v>100</v>
      </c>
      <c r="E81" s="11"/>
      <c r="F81" s="11"/>
      <c r="G81" s="11"/>
      <c r="H81" s="11"/>
      <c r="I81" s="28"/>
      <c r="J81" s="5"/>
      <c r="K81" s="5"/>
      <c r="L81" s="5"/>
      <c r="M81" s="28"/>
      <c r="N81" s="28"/>
      <c r="O81" s="28"/>
      <c r="P81" s="15"/>
    </row>
    <row r="82" spans="1:16" x14ac:dyDescent="0.3">
      <c r="A82">
        <v>81</v>
      </c>
      <c r="B82" s="5" t="s">
        <v>1044</v>
      </c>
      <c r="C82" s="5" t="s">
        <v>1073</v>
      </c>
      <c r="D82" s="5">
        <v>330</v>
      </c>
      <c r="E82" s="5">
        <v>90</v>
      </c>
      <c r="F82" s="5">
        <v>12</v>
      </c>
      <c r="G82" s="5">
        <v>1.8</v>
      </c>
      <c r="H82" s="5">
        <v>6</v>
      </c>
      <c r="I82" s="28">
        <v>450</v>
      </c>
      <c r="J82" s="5">
        <v>50</v>
      </c>
      <c r="K82" s="5"/>
      <c r="L82" s="5"/>
      <c r="M82" s="28"/>
      <c r="N82" s="28"/>
      <c r="O82" s="28"/>
      <c r="P82" s="15"/>
    </row>
    <row r="83" spans="1:16" x14ac:dyDescent="0.3">
      <c r="A83">
        <v>82</v>
      </c>
      <c r="B83" s="5" t="s">
        <v>1045</v>
      </c>
      <c r="C83" s="5" t="s">
        <v>1074</v>
      </c>
      <c r="D83" s="5">
        <v>120</v>
      </c>
      <c r="E83" s="5">
        <v>25</v>
      </c>
      <c r="F83" s="5">
        <v>3</v>
      </c>
      <c r="G83" s="5">
        <v>0</v>
      </c>
      <c r="H83" s="5">
        <v>3</v>
      </c>
      <c r="I83" s="28">
        <v>230</v>
      </c>
      <c r="J83" s="5">
        <v>30</v>
      </c>
      <c r="K83" s="5"/>
      <c r="L83" s="5"/>
      <c r="M83" s="28"/>
      <c r="N83" s="28"/>
      <c r="O83" s="28"/>
      <c r="P83" s="15"/>
    </row>
    <row r="84" spans="1:16" x14ac:dyDescent="0.3">
      <c r="A84">
        <v>83</v>
      </c>
      <c r="B84" s="5" t="s">
        <v>1046</v>
      </c>
      <c r="C84" s="5" t="s">
        <v>1075</v>
      </c>
      <c r="D84" s="5">
        <v>130</v>
      </c>
      <c r="E84" s="5"/>
      <c r="F84" s="5"/>
      <c r="G84" s="5"/>
      <c r="H84" s="5"/>
      <c r="I84" s="28"/>
      <c r="J84" s="5"/>
      <c r="K84" s="5"/>
      <c r="L84" s="5"/>
      <c r="M84" s="28"/>
      <c r="N84" s="28"/>
      <c r="O84" s="28"/>
      <c r="P84" s="15"/>
    </row>
    <row r="85" spans="1:16" x14ac:dyDescent="0.3">
      <c r="A85">
        <v>84</v>
      </c>
      <c r="B85" s="5" t="s">
        <v>1047</v>
      </c>
      <c r="C85" s="5" t="s">
        <v>1076</v>
      </c>
      <c r="D85" s="5">
        <v>400</v>
      </c>
      <c r="E85" s="5">
        <v>155</v>
      </c>
      <c r="F85" s="5">
        <v>24</v>
      </c>
      <c r="G85" s="5">
        <v>1.8</v>
      </c>
      <c r="H85" s="5">
        <v>11</v>
      </c>
      <c r="I85" s="28">
        <v>630</v>
      </c>
      <c r="J85" s="5">
        <v>100</v>
      </c>
      <c r="K85" s="5"/>
      <c r="L85" s="5"/>
      <c r="M85" s="28"/>
      <c r="N85" s="28"/>
      <c r="O85" s="28"/>
      <c r="P85" s="15"/>
    </row>
    <row r="86" spans="1:16" x14ac:dyDescent="0.3">
      <c r="A86">
        <v>85</v>
      </c>
      <c r="B86" s="5" t="s">
        <v>1048</v>
      </c>
      <c r="C86" s="5" t="s">
        <v>1077</v>
      </c>
      <c r="D86" s="5">
        <v>260</v>
      </c>
      <c r="E86" s="5"/>
      <c r="F86" s="5"/>
      <c r="G86" s="5"/>
      <c r="H86" s="5"/>
      <c r="I86" s="28"/>
      <c r="J86" s="5"/>
      <c r="K86" s="5"/>
      <c r="L86" s="5"/>
      <c r="M86" s="28"/>
      <c r="N86" s="28"/>
      <c r="O86" s="28"/>
      <c r="P86" s="15"/>
    </row>
    <row r="87" spans="1:16" x14ac:dyDescent="0.3">
      <c r="A87">
        <v>86</v>
      </c>
      <c r="B87" s="5" t="s">
        <v>1049</v>
      </c>
      <c r="C87" s="5" t="s">
        <v>1078</v>
      </c>
      <c r="D87" s="5">
        <v>260</v>
      </c>
      <c r="E87" s="5"/>
      <c r="F87" s="5"/>
      <c r="G87" s="5"/>
      <c r="H87" s="5"/>
      <c r="I87" s="28"/>
      <c r="J87" s="5"/>
      <c r="K87" s="5"/>
      <c r="L87" s="5"/>
      <c r="M87" s="28"/>
      <c r="N87" s="28"/>
      <c r="O87" s="28"/>
      <c r="P87" s="15"/>
    </row>
    <row r="88" spans="1:16" x14ac:dyDescent="0.3">
      <c r="A88">
        <v>87</v>
      </c>
      <c r="B88" s="5" t="s">
        <v>1050</v>
      </c>
      <c r="C88" s="5" t="s">
        <v>1051</v>
      </c>
      <c r="D88" s="5">
        <v>480</v>
      </c>
      <c r="E88" s="5"/>
      <c r="F88" s="5"/>
      <c r="G88" s="5"/>
      <c r="H88" s="5"/>
      <c r="I88" s="28"/>
      <c r="J88" s="5"/>
      <c r="K88" s="5"/>
      <c r="L88" s="5"/>
      <c r="M88" s="28"/>
      <c r="N88" s="28"/>
      <c r="O88" s="28"/>
      <c r="P88" s="15"/>
    </row>
    <row r="89" spans="1:16" x14ac:dyDescent="0.3">
      <c r="A89">
        <v>88</v>
      </c>
      <c r="B89" s="5" t="s">
        <v>1079</v>
      </c>
      <c r="C89" s="5" t="s">
        <v>1080</v>
      </c>
      <c r="D89" s="5">
        <v>180</v>
      </c>
      <c r="E89" s="5"/>
      <c r="F89" s="5"/>
      <c r="G89" s="5"/>
      <c r="H89" s="5"/>
      <c r="I89" s="28"/>
      <c r="J89" s="5"/>
      <c r="K89" s="5"/>
      <c r="L89" s="5"/>
      <c r="M89" s="28"/>
      <c r="N89" s="28"/>
      <c r="O89" s="28"/>
      <c r="P89" s="15"/>
    </row>
    <row r="90" spans="1:16" x14ac:dyDescent="0.3">
      <c r="A90">
        <v>89</v>
      </c>
      <c r="B90" s="5" t="s">
        <v>1081</v>
      </c>
      <c r="C90" s="5" t="s">
        <v>1082</v>
      </c>
      <c r="D90" s="5">
        <v>80</v>
      </c>
      <c r="E90" s="5"/>
      <c r="F90" s="5"/>
      <c r="G90" s="5"/>
      <c r="H90" s="5"/>
      <c r="I90" s="28"/>
      <c r="J90" s="5"/>
      <c r="K90" s="5"/>
      <c r="L90" s="5"/>
      <c r="M90" s="28"/>
      <c r="N90" s="28"/>
      <c r="O90" s="28"/>
      <c r="P90" s="15"/>
    </row>
    <row r="91" spans="1:16" x14ac:dyDescent="0.3">
      <c r="A91">
        <v>90</v>
      </c>
      <c r="B91" s="5" t="s">
        <v>1083</v>
      </c>
      <c r="C91" s="5" t="s">
        <v>1084</v>
      </c>
      <c r="D91" s="5">
        <v>425</v>
      </c>
      <c r="E91" s="5">
        <v>100</v>
      </c>
      <c r="F91" s="5">
        <v>12</v>
      </c>
      <c r="G91" s="5">
        <v>0</v>
      </c>
      <c r="H91" s="5">
        <v>12</v>
      </c>
      <c r="I91" s="5">
        <v>490</v>
      </c>
      <c r="J91" s="5">
        <v>100</v>
      </c>
      <c r="K91" s="5"/>
      <c r="L91" s="5"/>
      <c r="M91" s="5"/>
      <c r="N91" s="5"/>
      <c r="O91" s="5"/>
    </row>
    <row r="92" spans="1:16" x14ac:dyDescent="0.3">
      <c r="A92">
        <v>91</v>
      </c>
      <c r="B92" s="5" t="s">
        <v>1085</v>
      </c>
      <c r="C92" s="5" t="s">
        <v>1086</v>
      </c>
      <c r="D92" s="5">
        <v>795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</row>
    <row r="93" spans="1:16" x14ac:dyDescent="0.3">
      <c r="A93">
        <v>92</v>
      </c>
      <c r="B93" s="5" t="s">
        <v>1087</v>
      </c>
      <c r="C93" s="5" t="s">
        <v>1088</v>
      </c>
      <c r="D93" s="5">
        <v>300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</row>
    <row r="94" spans="1:16" x14ac:dyDescent="0.3">
      <c r="A94">
        <v>93</v>
      </c>
      <c r="B94" s="5" t="s">
        <v>1089</v>
      </c>
      <c r="C94" s="5" t="s">
        <v>1090</v>
      </c>
      <c r="D94" s="5">
        <v>70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1:16" x14ac:dyDescent="0.3">
      <c r="A95">
        <v>94</v>
      </c>
      <c r="B95" s="5" t="s">
        <v>1091</v>
      </c>
      <c r="C95" s="5" t="s">
        <v>1092</v>
      </c>
      <c r="D95" s="5">
        <v>60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</row>
    <row r="96" spans="1:16" x14ac:dyDescent="0.3">
      <c r="A96">
        <v>95</v>
      </c>
      <c r="B96" s="5" t="s">
        <v>775</v>
      </c>
      <c r="C96" s="5" t="s">
        <v>776</v>
      </c>
      <c r="D96" s="5">
        <v>200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</row>
    <row r="97" spans="1:15" x14ac:dyDescent="0.3">
      <c r="A97">
        <v>96</v>
      </c>
      <c r="B97" s="5" t="s">
        <v>777</v>
      </c>
      <c r="C97" s="5" t="s">
        <v>778</v>
      </c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</row>
    <row r="98" spans="1:15" x14ac:dyDescent="0.3">
      <c r="A98">
        <v>97</v>
      </c>
      <c r="B98" s="5" t="s">
        <v>779</v>
      </c>
      <c r="C98" s="5" t="s">
        <v>780</v>
      </c>
      <c r="D98" s="5">
        <v>150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</row>
    <row r="99" spans="1:15" x14ac:dyDescent="0.3">
      <c r="A99">
        <v>98</v>
      </c>
      <c r="B99" s="5" t="s">
        <v>781</v>
      </c>
      <c r="C99" s="5" t="s">
        <v>782</v>
      </c>
      <c r="D99" s="5">
        <v>200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</row>
    <row r="100" spans="1:15" x14ac:dyDescent="0.3">
      <c r="A100">
        <v>99</v>
      </c>
      <c r="B100" s="5" t="s">
        <v>783</v>
      </c>
      <c r="C100" s="5" t="s">
        <v>784</v>
      </c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1" spans="1:15" x14ac:dyDescent="0.3">
      <c r="A101">
        <v>100</v>
      </c>
      <c r="B101" s="5" t="s">
        <v>785</v>
      </c>
      <c r="C101" s="5" t="s">
        <v>786</v>
      </c>
      <c r="D101" s="5">
        <v>200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</row>
    <row r="102" spans="1:15" x14ac:dyDescent="0.3">
      <c r="A102">
        <v>101</v>
      </c>
      <c r="B102" s="5" t="s">
        <v>787</v>
      </c>
      <c r="C102" s="5" t="s">
        <v>788</v>
      </c>
      <c r="D102" s="5">
        <v>180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 spans="1:15" x14ac:dyDescent="0.3">
      <c r="A103">
        <v>102</v>
      </c>
      <c r="B103" s="5" t="s">
        <v>789</v>
      </c>
      <c r="C103" s="5" t="s">
        <v>790</v>
      </c>
      <c r="D103" s="5">
        <v>180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</row>
    <row r="104" spans="1:15" x14ac:dyDescent="0.3">
      <c r="A104">
        <v>103</v>
      </c>
      <c r="B104" s="5" t="s">
        <v>791</v>
      </c>
      <c r="C104" s="5" t="s">
        <v>792</v>
      </c>
      <c r="D104" s="5">
        <v>180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</row>
    <row r="105" spans="1:15" x14ac:dyDescent="0.3">
      <c r="A105">
        <v>104</v>
      </c>
      <c r="B105" s="5" t="s">
        <v>793</v>
      </c>
      <c r="C105" s="5" t="s">
        <v>794</v>
      </c>
      <c r="D105" s="5">
        <v>400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</row>
    <row r="106" spans="1:15" x14ac:dyDescent="0.3">
      <c r="A106">
        <v>105</v>
      </c>
      <c r="B106" s="5" t="s">
        <v>795</v>
      </c>
      <c r="C106" s="5" t="s">
        <v>796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</row>
    <row r="107" spans="1:15" x14ac:dyDescent="0.3">
      <c r="A107">
        <v>106</v>
      </c>
      <c r="B107" s="5" t="s">
        <v>797</v>
      </c>
      <c r="C107" s="5" t="s">
        <v>798</v>
      </c>
      <c r="D107" s="5">
        <v>230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</row>
    <row r="108" spans="1:15" x14ac:dyDescent="0.3">
      <c r="A108">
        <v>107</v>
      </c>
      <c r="B108" s="5" t="s">
        <v>799</v>
      </c>
      <c r="C108" s="5" t="s">
        <v>800</v>
      </c>
      <c r="D108" s="5">
        <v>230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</row>
    <row r="109" spans="1:15" x14ac:dyDescent="0.3">
      <c r="A109">
        <v>108</v>
      </c>
      <c r="B109" s="5" t="s">
        <v>801</v>
      </c>
      <c r="C109" s="5" t="s">
        <v>802</v>
      </c>
      <c r="D109" s="5">
        <v>500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</row>
    <row r="110" spans="1:15" x14ac:dyDescent="0.3">
      <c r="A110">
        <v>109</v>
      </c>
      <c r="B110" s="5" t="s">
        <v>803</v>
      </c>
      <c r="C110" s="5" t="s">
        <v>804</v>
      </c>
      <c r="D110" s="5">
        <v>100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spans="1:15" x14ac:dyDescent="0.3">
      <c r="A111">
        <v>110</v>
      </c>
      <c r="B111" s="5" t="s">
        <v>805</v>
      </c>
      <c r="C111" s="5" t="s">
        <v>806</v>
      </c>
      <c r="D111" s="5">
        <v>400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</row>
    <row r="112" spans="1:15" x14ac:dyDescent="0.3">
      <c r="A112">
        <v>111</v>
      </c>
      <c r="B112" s="5" t="s">
        <v>807</v>
      </c>
      <c r="C112" s="5" t="s">
        <v>808</v>
      </c>
      <c r="D112" s="5">
        <v>150</v>
      </c>
      <c r="E112" s="5">
        <v>110.6</v>
      </c>
      <c r="F112" s="5">
        <v>17.600000000000001</v>
      </c>
      <c r="G112" s="5">
        <v>0.6</v>
      </c>
      <c r="H112" s="5">
        <v>8.6999999999999993</v>
      </c>
      <c r="I112" s="5">
        <v>750</v>
      </c>
      <c r="J112" s="5">
        <v>100</v>
      </c>
      <c r="K112" s="5"/>
      <c r="L112" s="5"/>
      <c r="M112" s="5"/>
      <c r="N112" s="5"/>
      <c r="O112" s="5"/>
    </row>
    <row r="113" spans="1:15" x14ac:dyDescent="0.3">
      <c r="A113">
        <v>112</v>
      </c>
      <c r="B113" s="5" t="s">
        <v>809</v>
      </c>
      <c r="C113" s="5" t="s">
        <v>810</v>
      </c>
      <c r="D113" s="5">
        <v>350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</row>
    <row r="114" spans="1:15" x14ac:dyDescent="0.3">
      <c r="A114">
        <v>113</v>
      </c>
      <c r="B114" s="5" t="s">
        <v>811</v>
      </c>
      <c r="C114" s="5" t="s">
        <v>812</v>
      </c>
      <c r="D114" s="5">
        <v>180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</row>
    <row r="115" spans="1:15" x14ac:dyDescent="0.3">
      <c r="A115">
        <v>114</v>
      </c>
      <c r="B115" s="5" t="s">
        <v>813</v>
      </c>
      <c r="C115" s="5" t="s">
        <v>814</v>
      </c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</row>
    <row r="116" spans="1:15" x14ac:dyDescent="0.3">
      <c r="B116" s="5"/>
      <c r="C116" s="5"/>
      <c r="D116" s="5"/>
      <c r="E116" s="5"/>
      <c r="F116" s="5"/>
      <c r="G116" s="5"/>
      <c r="H116" s="5"/>
      <c r="J116" s="5"/>
      <c r="K116" s="5"/>
      <c r="L116" s="5"/>
      <c r="M116" s="5"/>
      <c r="N116" s="5"/>
      <c r="O116" s="5"/>
    </row>
    <row r="117" spans="1:15" x14ac:dyDescent="0.3">
      <c r="B117" s="5"/>
      <c r="C117" s="5"/>
      <c r="D117" s="5"/>
      <c r="E117" s="5"/>
      <c r="F117" s="5"/>
      <c r="G117" s="5"/>
      <c r="H117" s="5"/>
      <c r="J117" s="5"/>
      <c r="K117" s="5"/>
      <c r="L117" s="5"/>
      <c r="M117" s="5"/>
      <c r="N117" s="5"/>
      <c r="O117" s="5"/>
    </row>
    <row r="118" spans="1:15" x14ac:dyDescent="0.3">
      <c r="B118" s="5"/>
      <c r="C118" s="5"/>
      <c r="D118" s="5"/>
      <c r="E118" s="5"/>
      <c r="F118" s="5"/>
      <c r="G118" s="5"/>
      <c r="H118" s="5"/>
      <c r="J118" s="5"/>
      <c r="K118" s="5"/>
      <c r="L118" s="5"/>
      <c r="M118" s="5"/>
      <c r="N118" s="5"/>
      <c r="O118" s="5"/>
    </row>
  </sheetData>
  <sortState ref="C44:C91">
    <sortCondition ref="C43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seasoned_foods</vt:lpstr>
      <vt:lpstr>noodles</vt:lpstr>
      <vt:lpstr>egg_included_processed_products</vt:lpstr>
      <vt:lpstr>edible_oil_and_fat</vt:lpstr>
      <vt:lpstr>rice_cake</vt:lpstr>
      <vt:lpstr>tofu_or_jellied_foods</vt:lpstr>
      <vt:lpstr>special_purpose_food</vt:lpstr>
      <vt:lpstr>meat</vt:lpstr>
      <vt:lpstr>fish_meat_processed_products</vt:lpstr>
      <vt:lpstr>confectionery_frozen_dessert</vt:lpstr>
      <vt:lpstr>instant_food</vt:lpstr>
      <vt:lpstr>beverages</vt:lpstr>
      <vt:lpstr>2차 실험_9월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ChoJeongSeok</dc:creator>
  <cp:lastModifiedBy>Windows 사용자</cp:lastModifiedBy>
  <dcterms:created xsi:type="dcterms:W3CDTF">2019-07-10T07:16:34Z</dcterms:created>
  <dcterms:modified xsi:type="dcterms:W3CDTF">2019-11-04T07:37:05Z</dcterms:modified>
</cp:coreProperties>
</file>