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ss16243\Documents\WNS work\excel\Instructions\"/>
    </mc:Choice>
  </mc:AlternateContent>
  <bookViews>
    <workbookView xWindow="0" yWindow="0" windowWidth="28800" windowHeight="12300"/>
  </bookViews>
  <sheets>
    <sheet name="Sheet1" sheetId="1" r:id="rId1"/>
    <sheet name="Category" sheetId="3" r:id="rId2"/>
    <sheet name="Sub-Category" sheetId="2" r:id="rId3"/>
    <sheet name="Launch Date" sheetId="4" r:id="rId4"/>
    <sheet name="Goal Outcomes" sheetId="5" r:id="rId5"/>
    <sheet name="Backers" sheetId="6" r:id="rId6"/>
  </sheets>
  <definedNames>
    <definedName name="_xlnm._FilterDatabase" localSheetId="0" hidden="1">Sheet1!$A$1:$T$4115</definedName>
  </definedNames>
  <calcPr calcId="162913"/>
  <pivotCaches>
    <pivotCache cacheId="8" r:id="rId7"/>
    <pivotCache cacheId="1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D13" i="5"/>
  <c r="C13" i="5"/>
  <c r="B13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E12" i="5" s="1"/>
  <c r="H12" i="5" s="1"/>
  <c r="B11" i="5"/>
  <c r="B10" i="5"/>
  <c r="B9" i="5"/>
  <c r="B8" i="5"/>
  <c r="E8" i="5" s="1"/>
  <c r="B7" i="5"/>
  <c r="B6" i="5"/>
  <c r="B5" i="5"/>
  <c r="B4" i="5"/>
  <c r="E4" i="5" s="1"/>
  <c r="B3" i="5"/>
  <c r="B2" i="5"/>
  <c r="E2" i="5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H4" i="5" l="1"/>
  <c r="H8" i="5"/>
  <c r="G4" i="5"/>
  <c r="G8" i="5"/>
  <c r="G12" i="5"/>
  <c r="H2" i="5"/>
  <c r="G2" i="5"/>
  <c r="E5" i="5"/>
  <c r="H5" i="5" s="1"/>
  <c r="E9" i="5"/>
  <c r="H9" i="5" s="1"/>
  <c r="F2" i="5"/>
  <c r="E6" i="5"/>
  <c r="F6" i="5" s="1"/>
  <c r="E10" i="5"/>
  <c r="F10" i="5" s="1"/>
  <c r="F12" i="5"/>
  <c r="F8" i="5"/>
  <c r="F4" i="5"/>
  <c r="E3" i="5"/>
  <c r="F3" i="5" s="1"/>
  <c r="E7" i="5"/>
  <c r="H7" i="5" s="1"/>
  <c r="E11" i="5"/>
  <c r="G11" i="5" s="1"/>
  <c r="E13" i="5"/>
  <c r="H13" i="5" s="1"/>
  <c r="F7" i="5" l="1"/>
  <c r="H11" i="5"/>
  <c r="G7" i="5"/>
  <c r="G13" i="5"/>
  <c r="G9" i="5"/>
  <c r="F11" i="5"/>
  <c r="G5" i="5"/>
  <c r="H3" i="5"/>
  <c r="F9" i="5"/>
  <c r="G10" i="5"/>
  <c r="G6" i="5"/>
  <c r="G3" i="5"/>
  <c r="F5" i="5"/>
  <c r="H10" i="5"/>
  <c r="H6" i="5"/>
  <c r="F13" i="5"/>
</calcChain>
</file>

<file path=xl/sharedStrings.xml><?xml version="1.0" encoding="utf-8"?>
<sst xmlns="http://schemas.openxmlformats.org/spreadsheetml/2006/main" count="25437" uniqueCount="8401">
  <si>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</si>
  <si>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</si>
  <si>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</si>
  <si>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</si>
  <si>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</si>
  <si>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</si>
  <si>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</si>
  <si>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</si>
  <si>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</si>
  <si>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</si>
  <si>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</si>
  <si>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</si>
  <si>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</si>
  <si>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</si>
  <si>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</si>
  <si>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</si>
  <si>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</si>
  <si>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</si>
  <si>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</si>
  <si>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</si>
  <si>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</si>
  <si>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</si>
  <si>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</si>
  <si>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</si>
  <si>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</si>
  <si>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</si>
  <si>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</si>
  <si>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</si>
  <si>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</si>
  <si>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</si>
  <si>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</si>
  <si>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</si>
  <si>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</si>
  <si>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</si>
  <si>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</si>
  <si>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</si>
  <si>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</si>
  <si>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</si>
  <si>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</si>
  <si>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</si>
  <si>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</si>
  <si>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</si>
  <si>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</si>
  <si>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</si>
  <si>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</si>
  <si>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</si>
  <si>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</si>
  <si>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</si>
  <si>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</si>
  <si>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</si>
  <si>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</si>
  <si>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</si>
  <si>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</si>
  <si>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</si>
  <si>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</si>
  <si>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</si>
  <si>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</si>
  <si>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</si>
  <si>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</si>
  <si>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</si>
  <si>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</si>
  <si>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</si>
  <si>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</si>
  <si>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</si>
  <si>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</si>
  <si>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</si>
  <si>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</si>
  <si>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</si>
  <si>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</si>
  <si>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</si>
  <si>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</si>
  <si>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</si>
  <si>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</si>
  <si>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</si>
  <si>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</si>
  <si>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</si>
  <si>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</si>
  <si>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</si>
  <si>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</si>
  <si>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</si>
  <si>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</si>
  <si>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</si>
  <si>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</si>
  <si>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</si>
  <si>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</si>
  <si>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</si>
  <si>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</si>
  <si>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</si>
  <si>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</si>
  <si>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</si>
  <si>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</si>
  <si>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</si>
  <si>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</si>
  <si>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</si>
  <si>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</si>
  <si>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</si>
  <si>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</si>
  <si>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</si>
  <si>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</si>
  <si>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</si>
  <si>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</si>
  <si>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</si>
  <si>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</si>
  <si>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</si>
  <si>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</si>
  <si>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</si>
  <si>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</si>
  <si>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</si>
  <si>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</si>
  <si>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</si>
  <si>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</si>
  <si>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</si>
  <si>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</si>
  <si>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</si>
  <si>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</si>
  <si>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</si>
  <si>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</si>
  <si>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</si>
  <si>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</si>
  <si>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</si>
  <si>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</si>
  <si>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</si>
  <si>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</si>
  <si>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</si>
  <si>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</si>
  <si>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</si>
  <si>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</si>
  <si>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</si>
  <si>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</si>
  <si>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</si>
  <si>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</si>
  <si>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</si>
  <si>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</si>
  <si>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</si>
  <si>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</si>
  <si>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</si>
  <si>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</si>
  <si>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</si>
  <si>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</si>
  <si>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</si>
  <si>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</si>
  <si>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</si>
  <si>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</si>
  <si>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</si>
  <si>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</si>
  <si>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</si>
  <si>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</si>
  <si>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</si>
  <si>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</si>
  <si>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</si>
  <si>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</si>
  <si>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</si>
  <si>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</si>
  <si>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</si>
  <si>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</si>
  <si>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</si>
  <si>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</si>
  <si>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</si>
  <si>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</si>
  <si>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</si>
  <si>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</si>
  <si>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</si>
  <si>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</si>
  <si>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</si>
  <si>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</si>
  <si>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</si>
  <si>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</si>
  <si>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</si>
  <si>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</si>
  <si>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</si>
  <si>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</si>
  <si>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</si>
  <si>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</si>
  <si>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</si>
  <si>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</si>
  <si>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</si>
  <si>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</si>
  <si>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</si>
  <si>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</si>
  <si>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</si>
  <si>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</si>
  <si>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</si>
  <si>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</si>
  <si>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</si>
  <si>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</si>
  <si>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</si>
  <si>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</si>
  <si>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</si>
  <si>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</si>
  <si>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</si>
  <si>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</si>
  <si>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</si>
  <si>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</si>
  <si>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</si>
  <si>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</si>
  <si>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</si>
  <si>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</si>
  <si>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</si>
  <si>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</si>
  <si>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</si>
  <si>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</si>
  <si>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</si>
  <si>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</si>
  <si>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</si>
  <si>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</si>
  <si>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</si>
  <si>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</si>
  <si>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</si>
  <si>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</si>
  <si>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</si>
  <si>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</si>
  <si>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</si>
  <si>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</si>
  <si>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</si>
  <si>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</si>
  <si>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</si>
  <si>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</si>
  <si>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</si>
  <si>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</si>
  <si>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</si>
  <si>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</si>
  <si>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</si>
  <si>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</si>
  <si>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</si>
  <si>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</si>
  <si>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</si>
  <si>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</si>
  <si>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</si>
  <si>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</si>
  <si>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</si>
  <si>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</si>
  <si>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</si>
  <si>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</si>
  <si>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</si>
  <si>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</si>
  <si>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</si>
  <si>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</si>
  <si>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</si>
  <si>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</si>
  <si>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</si>
  <si>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</si>
  <si>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</si>
  <si>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</si>
  <si>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</si>
  <si>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</si>
  <si>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</si>
  <si>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</si>
  <si>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</si>
  <si>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</si>
  <si>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</si>
  <si>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</si>
  <si>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</si>
  <si>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</si>
  <si>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</si>
  <si>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</si>
  <si>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</si>
  <si>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</si>
  <si>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</si>
  <si>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</si>
  <si>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</si>
  <si>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</si>
  <si>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</si>
  <si>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</si>
  <si>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</si>
  <si>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</si>
  <si>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</si>
  <si>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</si>
  <si>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</si>
  <si>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</si>
  <si>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</si>
  <si>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</si>
  <si>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</si>
  <si>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</si>
  <si>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</si>
  <si>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</si>
  <si>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</si>
  <si>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</si>
  <si>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</si>
  <si>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</si>
  <si>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</si>
  <si>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</si>
  <si>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</si>
  <si>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</si>
  <si>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</si>
  <si>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</si>
  <si>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</si>
  <si>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</si>
  <si>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</si>
  <si>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</si>
  <si>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</si>
  <si>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</si>
  <si>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</si>
  <si>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</si>
  <si>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</si>
  <si>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</si>
  <si>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</si>
  <si>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</si>
  <si>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</si>
  <si>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</si>
  <si>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</si>
  <si>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</si>
  <si>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</si>
  <si>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</si>
  <si>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</si>
  <si>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</si>
  <si>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</si>
  <si>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</si>
  <si>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</si>
  <si>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</si>
  <si>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</si>
  <si>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</si>
  <si>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</si>
  <si>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</si>
  <si>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</si>
  <si>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</si>
  <si>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</si>
  <si>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</si>
  <si>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</si>
  <si>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</si>
  <si>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</si>
  <si>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</si>
  <si>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</si>
  <si>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</si>
  <si>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</si>
  <si>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</si>
  <si>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</si>
  <si>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</si>
  <si>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</si>
  <si>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</si>
  <si>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</si>
  <si>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</si>
  <si>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</si>
  <si>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</si>
  <si>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</si>
  <si>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</si>
  <si>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</si>
  <si>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</si>
  <si>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</si>
  <si>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</si>
  <si>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</si>
  <si>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</si>
  <si>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</si>
  <si>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</si>
  <si>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</si>
  <si>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</si>
  <si>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</si>
  <si>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</si>
  <si>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</si>
  <si>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</si>
  <si>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</si>
  <si>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</si>
  <si>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</si>
  <si>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</si>
  <si>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</si>
  <si>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</si>
  <si>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</si>
  <si>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</si>
  <si>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</si>
  <si>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</si>
  <si>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</si>
  <si>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</si>
  <si>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</si>
  <si>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</si>
  <si>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</si>
  <si>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</si>
  <si>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</si>
  <si>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</si>
  <si>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</si>
  <si>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</si>
  <si>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</si>
  <si>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</si>
  <si>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</si>
  <si>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</si>
  <si>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</si>
  <si>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</si>
  <si>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</si>
  <si>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</si>
  <si>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</si>
  <si>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</si>
  <si>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</si>
  <si>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</si>
  <si>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</si>
  <si>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</si>
  <si>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</si>
  <si>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</si>
  <si>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</si>
  <si>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</si>
  <si>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</si>
  <si>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</si>
  <si>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</si>
  <si>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</si>
  <si>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</si>
  <si>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</si>
  <si>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</si>
  <si>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</si>
  <si>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</si>
  <si>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</si>
  <si>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</si>
  <si>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</si>
  <si>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</si>
  <si>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</si>
  <si>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</si>
  <si>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</si>
  <si>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</si>
  <si>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</si>
  <si>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</si>
  <si>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</si>
  <si>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</si>
  <si>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</si>
  <si>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</si>
  <si>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</si>
  <si>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</si>
  <si>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</si>
  <si>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</si>
  <si>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</si>
  <si>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</si>
  <si>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</si>
  <si>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</si>
  <si>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</si>
  <si>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</si>
  <si>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</si>
  <si>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</si>
  <si>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</si>
  <si>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</si>
  <si>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</si>
  <si>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</si>
  <si>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</si>
  <si>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</si>
  <si>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</si>
  <si>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</si>
  <si>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</si>
  <si>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</si>
  <si>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</si>
  <si>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</si>
  <si>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</si>
  <si>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</si>
  <si>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</si>
  <si>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</si>
  <si>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</si>
  <si>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</si>
  <si>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</si>
  <si>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</si>
  <si>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</si>
  <si>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</si>
  <si>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</si>
  <si>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</si>
  <si>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</si>
  <si>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</si>
  <si>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</si>
  <si>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</si>
  <si>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</si>
  <si>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</si>
  <si>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</si>
  <si>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</si>
  <si>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</si>
  <si>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</si>
  <si>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</si>
  <si>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</si>
  <si>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</si>
  <si>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</si>
  <si>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</si>
  <si>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</si>
  <si>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</si>
  <si>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</si>
  <si>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</si>
  <si>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</si>
  <si>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</si>
  <si>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</si>
  <si>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</si>
  <si>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</si>
  <si>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</si>
  <si>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</si>
  <si>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</si>
  <si>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</si>
  <si>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</si>
  <si>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</si>
  <si>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</si>
  <si>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</si>
  <si>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</si>
  <si>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</si>
  <si>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</si>
  <si>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</si>
  <si>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</si>
  <si>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</si>
  <si>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</si>
  <si>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</si>
  <si>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</si>
  <si>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</si>
  <si>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</si>
  <si>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</si>
  <si>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</si>
  <si>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</si>
  <si>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</si>
  <si>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</si>
  <si>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</si>
  <si>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</si>
  <si>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</si>
  <si>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</si>
  <si>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</si>
  <si>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</si>
  <si>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</si>
  <si>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</si>
  <si>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</si>
  <si>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</si>
  <si>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</si>
  <si>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</si>
  <si>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</si>
  <si>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</si>
  <si>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</si>
  <si>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</si>
  <si>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</si>
  <si>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</si>
  <si>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</si>
  <si>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</si>
  <si>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</si>
  <si>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</si>
  <si>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</si>
  <si>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</si>
  <si>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</si>
  <si>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</si>
  <si>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</si>
  <si>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</si>
  <si>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</si>
  <si>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</si>
  <si>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</si>
  <si>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</si>
  <si>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</si>
  <si>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</si>
  <si>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</si>
  <si>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</si>
  <si>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</si>
  <si>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</si>
  <si>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</si>
  <si>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</si>
  <si>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</si>
  <si>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</si>
  <si>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</si>
  <si>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</si>
  <si>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</si>
  <si>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</si>
  <si>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</si>
  <si>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</si>
  <si>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</si>
  <si>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</si>
  <si>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</si>
  <si>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</si>
  <si>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</si>
  <si>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</si>
  <si>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</si>
  <si>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</si>
  <si>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</si>
  <si>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</si>
  <si>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</si>
  <si>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</si>
  <si>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</si>
  <si>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</si>
  <si>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</si>
  <si>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</si>
  <si>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</si>
  <si>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</si>
  <si>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</si>
  <si>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</si>
  <si>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</si>
  <si>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</si>
  <si>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</si>
  <si>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</si>
  <si>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</si>
  <si>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</si>
  <si>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</si>
  <si>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</si>
  <si>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</si>
  <si>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</si>
  <si>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</si>
  <si>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</si>
  <si>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</si>
  <si>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</si>
  <si>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</si>
  <si>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</si>
  <si>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</si>
  <si>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</si>
  <si>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</si>
  <si>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</si>
  <si>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</si>
  <si>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</si>
  <si>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</si>
  <si>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</si>
  <si>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</si>
  <si>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</si>
  <si>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</si>
  <si>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</si>
  <si>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</si>
  <si>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</si>
  <si>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</si>
  <si>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</si>
  <si>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</si>
  <si>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</si>
  <si>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</si>
  <si>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</si>
  <si>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</si>
  <si>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</si>
  <si>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</si>
  <si>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</si>
  <si>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</si>
  <si>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</si>
  <si>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</si>
  <si>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</si>
  <si>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</si>
  <si>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</si>
  <si>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</si>
  <si>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</si>
  <si>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</si>
  <si>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</si>
  <si>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</si>
  <si>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</si>
  <si>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</si>
  <si>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</si>
  <si>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</si>
  <si>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</si>
  <si>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</si>
  <si>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</si>
  <si>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</si>
  <si>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</si>
  <si>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</si>
  <si>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</si>
  <si>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</si>
  <si>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</si>
  <si>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</si>
  <si>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</si>
  <si>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</si>
  <si>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</si>
  <si>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</si>
  <si>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</si>
  <si>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</si>
  <si>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</si>
  <si>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</si>
  <si>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</si>
  <si>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</si>
  <si>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</si>
  <si>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</si>
  <si>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</si>
  <si>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</si>
  <si>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</si>
  <si>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</si>
  <si>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</si>
  <si>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</si>
  <si>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</si>
  <si>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</si>
  <si>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</si>
  <si>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</si>
  <si>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</si>
  <si>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</si>
  <si>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</si>
  <si>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</si>
  <si>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</si>
  <si>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</si>
  <si>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</si>
  <si>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</si>
  <si>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</si>
  <si>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</si>
  <si>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</si>
  <si>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</si>
  <si>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</si>
  <si>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</si>
  <si>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</si>
  <si>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</si>
  <si>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</si>
  <si>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</si>
  <si>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</si>
  <si>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</si>
  <si>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</si>
  <si>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</si>
  <si>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</si>
  <si>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</si>
  <si>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</si>
  <si>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</si>
  <si>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</si>
  <si>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</si>
  <si>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</si>
  <si>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</si>
  <si>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</si>
  <si>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</si>
  <si>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</si>
  <si>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</si>
  <si>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</si>
  <si>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</si>
  <si>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</si>
  <si>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</si>
  <si>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</si>
  <si>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</si>
  <si>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</si>
  <si>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</si>
  <si>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</si>
  <si>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</si>
  <si>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</si>
  <si>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</si>
  <si>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</si>
  <si>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</si>
  <si>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</si>
  <si>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</si>
  <si>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</si>
  <si>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</si>
  <si>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</si>
  <si>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</si>
  <si>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</si>
  <si>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</si>
  <si>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</si>
  <si>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</si>
  <si>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</si>
  <si>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</si>
  <si>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</si>
  <si>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</si>
  <si>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</si>
  <si>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</si>
  <si>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</si>
  <si>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</si>
  <si>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</si>
  <si>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</si>
  <si>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</si>
  <si>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</si>
  <si>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</si>
  <si>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</si>
  <si>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</si>
  <si>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</si>
  <si>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</si>
  <si>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</si>
  <si>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</si>
  <si>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</si>
  <si>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</si>
  <si>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</si>
  <si>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</si>
  <si>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</si>
  <si>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</si>
  <si>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</si>
  <si>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</si>
  <si>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</si>
  <si>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</si>
  <si>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</si>
  <si>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</si>
  <si>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</si>
  <si>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</si>
  <si>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</si>
  <si>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</si>
  <si>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</si>
  <si>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</si>
  <si>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</si>
  <si>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</si>
  <si>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</si>
  <si>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</si>
  <si>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</si>
  <si>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</si>
  <si>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</si>
  <si>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</si>
  <si>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</si>
  <si>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</si>
  <si>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</si>
  <si>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</si>
  <si>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</si>
  <si>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</si>
  <si>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</si>
  <si>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</si>
  <si>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</si>
  <si>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</si>
  <si>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</si>
  <si>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</si>
  <si>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</si>
  <si>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</si>
  <si>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</si>
  <si>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</si>
  <si>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</si>
  <si>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</si>
  <si>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</si>
  <si>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</si>
  <si>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</si>
  <si>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</si>
  <si>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</si>
  <si>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</si>
  <si>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</si>
  <si>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</si>
  <si>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</si>
  <si>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</si>
  <si>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</si>
  <si>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</si>
  <si>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</si>
  <si>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</si>
  <si>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</si>
  <si>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</si>
  <si>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</si>
  <si>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</si>
  <si>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</si>
  <si>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</si>
  <si>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</si>
  <si>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</si>
  <si>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</si>
  <si>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</si>
  <si>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</si>
  <si>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</si>
  <si>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</si>
  <si>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</si>
  <si>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</si>
  <si>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</si>
  <si>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</si>
  <si>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</si>
  <si>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</si>
  <si>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</si>
  <si>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</si>
  <si>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</si>
  <si>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</si>
  <si>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</si>
  <si>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</si>
  <si>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</si>
  <si>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</si>
  <si>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</si>
  <si>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</si>
  <si>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</si>
  <si>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</si>
  <si>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</si>
  <si>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</si>
  <si>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</si>
  <si>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</si>
  <si>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</si>
  <si>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</si>
  <si>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</si>
  <si>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</si>
  <si>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</si>
  <si>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</si>
  <si>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</si>
  <si>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</si>
  <si>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</si>
  <si>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</si>
  <si>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</si>
  <si>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</si>
  <si>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</si>
  <si>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</si>
  <si>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</si>
  <si>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</si>
  <si>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</si>
  <si>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</si>
  <si>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</si>
  <si>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</si>
  <si>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</si>
  <si>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</si>
  <si>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</si>
  <si>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</si>
  <si>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</si>
  <si>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</si>
  <si>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</si>
  <si>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</si>
  <si>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</si>
  <si>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</si>
  <si>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</si>
  <si>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</si>
  <si>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</si>
  <si>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</si>
  <si>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</si>
  <si>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</si>
  <si>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</si>
  <si>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</si>
  <si>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</si>
  <si>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</si>
  <si>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</si>
  <si>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</si>
  <si>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</si>
  <si>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</si>
  <si>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</si>
  <si>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</si>
  <si>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</si>
  <si>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</si>
  <si>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</si>
  <si>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</si>
  <si>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</si>
  <si>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</si>
  <si>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</si>
  <si>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</si>
  <si>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</si>
  <si>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</si>
  <si>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</si>
  <si>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</si>
  <si>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</si>
  <si>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</si>
  <si>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</si>
  <si>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</si>
  <si>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</si>
  <si>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</si>
  <si>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</si>
  <si>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</si>
  <si>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</si>
  <si>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</si>
  <si>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</si>
  <si>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</si>
  <si>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</si>
  <si>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</si>
  <si>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</si>
  <si>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</si>
  <si>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</si>
  <si>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</si>
  <si>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</si>
  <si>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</si>
  <si>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</si>
  <si>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</si>
  <si>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</si>
  <si>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</si>
  <si>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</si>
  <si>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</si>
  <si>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</si>
  <si>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</si>
  <si>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</si>
  <si>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</si>
  <si>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</si>
  <si>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</si>
  <si>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</si>
  <si>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</si>
  <si>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</si>
  <si>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</si>
  <si>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</si>
  <si>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</si>
  <si>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</si>
  <si>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</si>
  <si>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</si>
  <si>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</si>
  <si>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</si>
  <si>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</si>
  <si>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</si>
  <si>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</si>
  <si>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</si>
  <si>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</si>
  <si>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</si>
  <si>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</si>
  <si>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</si>
  <si>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</si>
  <si>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</si>
  <si>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</si>
  <si>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</si>
  <si>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</si>
  <si>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</si>
  <si>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</si>
  <si>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</si>
  <si>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</si>
  <si>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</si>
  <si>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</si>
  <si>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</si>
  <si>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</si>
  <si>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</si>
  <si>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</si>
  <si>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</si>
  <si>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</si>
  <si>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</si>
  <si>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</si>
  <si>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</si>
  <si>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</si>
  <si>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</si>
  <si>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</si>
  <si>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</si>
  <si>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</si>
  <si>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</si>
  <si>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</si>
  <si>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</si>
  <si>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</si>
  <si>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</si>
  <si>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</si>
  <si>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</si>
  <si>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</si>
  <si>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</si>
  <si>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</si>
  <si>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</si>
  <si>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</si>
  <si>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</si>
  <si>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</si>
  <si>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</si>
  <si>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</si>
  <si>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</si>
  <si>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</si>
  <si>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</si>
  <si>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</si>
  <si>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</si>
  <si>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</si>
  <si>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</si>
  <si>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</si>
  <si>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</si>
  <si>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</si>
  <si>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</si>
  <si>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</si>
  <si>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</si>
  <si>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</si>
  <si>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</si>
  <si>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</si>
  <si>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</si>
  <si>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</si>
  <si>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</si>
  <si>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</si>
  <si>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</si>
  <si>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</si>
  <si>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</si>
  <si>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</si>
  <si>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</si>
  <si>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</si>
  <si>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</si>
  <si>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</si>
  <si>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</si>
  <si>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</si>
  <si>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</si>
  <si>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</si>
  <si>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</si>
  <si>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</si>
  <si>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</si>
  <si>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</si>
  <si>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</si>
  <si>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</si>
  <si>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</si>
  <si>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</si>
  <si>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</si>
  <si>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</si>
  <si>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</si>
  <si>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</si>
  <si>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</si>
  <si>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</si>
  <si>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</si>
  <si>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</si>
  <si>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</si>
  <si>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</si>
  <si>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</si>
  <si>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</si>
  <si>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</si>
  <si>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</si>
  <si>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</si>
  <si>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</si>
  <si>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</si>
  <si>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</si>
  <si>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</si>
  <si>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</si>
  <si>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</si>
  <si>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</si>
  <si>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</si>
  <si>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</si>
  <si>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</si>
  <si>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</si>
  <si>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</si>
  <si>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</si>
  <si>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</si>
  <si>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</si>
  <si>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</si>
  <si>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</si>
  <si>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</si>
  <si>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</si>
  <si>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</si>
  <si>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</si>
  <si>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</si>
  <si>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</si>
  <si>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</si>
  <si>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</si>
  <si>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</si>
  <si>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</si>
  <si>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</si>
  <si>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</si>
  <si>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</si>
  <si>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</si>
  <si>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</si>
  <si>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</si>
  <si>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</si>
  <si>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</si>
  <si>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</si>
  <si>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</si>
  <si>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</si>
  <si>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</si>
  <si>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</si>
  <si>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</si>
  <si>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</si>
  <si>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</si>
  <si>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</si>
  <si>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</si>
  <si>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</si>
  <si>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</si>
  <si>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</si>
  <si>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</si>
  <si>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</si>
  <si>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</si>
  <si>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</si>
  <si>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</si>
  <si>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</si>
  <si>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</si>
  <si>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</si>
  <si>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</si>
  <si>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</si>
  <si>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</si>
  <si>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</si>
  <si>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</si>
  <si>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</si>
  <si>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</si>
  <si>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</si>
  <si>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</si>
  <si>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</si>
  <si>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</si>
  <si>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</si>
  <si>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</si>
  <si>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</si>
  <si>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</si>
  <si>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</si>
  <si>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</si>
  <si>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</si>
  <si>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</si>
  <si>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</si>
  <si>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</si>
  <si>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</si>
  <si>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</si>
  <si>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</si>
  <si>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</si>
  <si>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</si>
  <si>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</si>
  <si>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</si>
  <si>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</si>
  <si>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</si>
  <si>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</si>
  <si>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</si>
  <si>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</si>
  <si>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</si>
  <si>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</si>
  <si>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</si>
  <si>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</si>
  <si>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</si>
  <si>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</si>
  <si>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</si>
  <si>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</si>
  <si>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</si>
  <si>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</si>
  <si>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</si>
  <si>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</si>
  <si>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</si>
  <si>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</si>
  <si>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</si>
  <si>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</si>
  <si>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</si>
  <si>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</si>
  <si>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</si>
  <si>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</si>
  <si>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</si>
  <si>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</si>
  <si>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</si>
  <si>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</si>
  <si>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</si>
  <si>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</si>
  <si>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</si>
  <si>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</si>
  <si>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</si>
  <si>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</si>
  <si>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</si>
  <si>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</si>
  <si>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</si>
  <si>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</si>
  <si>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</si>
  <si>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</si>
  <si>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</si>
  <si>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</si>
  <si>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</si>
  <si>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</si>
  <si>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</si>
  <si>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</si>
  <si>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</si>
  <si>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</si>
  <si>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</si>
  <si>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</si>
  <si>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</si>
  <si>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</si>
  <si>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</si>
  <si>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</si>
  <si>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</si>
  <si>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</si>
  <si>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</si>
  <si>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</si>
  <si>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</si>
  <si>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</si>
  <si>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</si>
  <si>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</si>
  <si>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</si>
  <si>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</si>
  <si>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</si>
  <si>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</si>
  <si>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</si>
  <si>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</si>
  <si>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</si>
  <si>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</si>
  <si>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</si>
  <si>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</si>
  <si>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</si>
  <si>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</si>
  <si>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</si>
  <si>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</si>
  <si>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</si>
  <si>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</si>
  <si>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</si>
  <si>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</si>
  <si>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</si>
  <si>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</si>
  <si>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</si>
  <si>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</si>
  <si>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</si>
  <si>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</si>
  <si>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</si>
  <si>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</si>
  <si>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</si>
  <si>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</si>
  <si>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</si>
  <si>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</si>
  <si>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</si>
  <si>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</si>
  <si>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</si>
  <si>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</si>
  <si>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</si>
  <si>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</si>
  <si>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</si>
  <si>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</si>
  <si>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</si>
  <si>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</si>
  <si>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</si>
  <si>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</si>
  <si>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</si>
  <si>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</si>
  <si>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</si>
  <si>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</si>
  <si>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</si>
  <si>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</si>
  <si>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</si>
  <si>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</si>
  <si>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</si>
  <si>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</si>
  <si>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</si>
  <si>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</si>
  <si>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</si>
  <si>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</si>
  <si>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</si>
  <si>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</si>
  <si>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</si>
  <si>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</si>
  <si>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</si>
  <si>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</si>
  <si>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</si>
  <si>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</si>
  <si>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</si>
  <si>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</si>
  <si>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</si>
  <si>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</si>
  <si>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</si>
  <si>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</si>
  <si>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</si>
  <si>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</si>
  <si>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</si>
  <si>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</si>
  <si>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</si>
  <si>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</si>
  <si>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</si>
  <si>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</si>
  <si>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</si>
  <si>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</si>
  <si>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</si>
  <si>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</si>
  <si>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</si>
  <si>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</si>
  <si>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</si>
  <si>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</si>
  <si>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</si>
  <si>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</si>
  <si>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</si>
  <si>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</si>
  <si>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</si>
  <si>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</si>
  <si>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</si>
  <si>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</si>
  <si>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</si>
  <si>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</si>
  <si>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</si>
  <si>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</si>
  <si>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</si>
  <si>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</si>
  <si>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</si>
  <si>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</si>
  <si>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</si>
  <si>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</si>
  <si>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</si>
  <si>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</si>
  <si>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</si>
  <si>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</si>
  <si>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</si>
  <si>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</si>
  <si>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</si>
  <si>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</si>
  <si>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</si>
  <si>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</si>
  <si>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</si>
  <si>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</si>
  <si>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</si>
  <si>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</si>
  <si>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</si>
  <si>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</si>
  <si>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</si>
  <si>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</si>
  <si>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</si>
  <si>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</si>
  <si>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</si>
  <si>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</si>
  <si>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</si>
  <si>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</si>
  <si>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</si>
  <si>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</si>
  <si>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</si>
  <si>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</si>
  <si>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</si>
  <si>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</si>
  <si>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</si>
  <si>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</si>
  <si>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</si>
  <si>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</si>
  <si>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</si>
  <si>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</si>
  <si>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</si>
  <si>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</si>
  <si>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</si>
  <si>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</si>
  <si>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</si>
  <si>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</si>
  <si>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</si>
  <si>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</si>
  <si>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</si>
  <si>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</si>
  <si>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</si>
  <si>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</si>
  <si>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</si>
  <si>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</si>
  <si>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</si>
  <si>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</si>
  <si>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</si>
  <si>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</si>
  <si>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</si>
  <si>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</si>
  <si>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</si>
  <si>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</si>
  <si>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</si>
  <si>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</si>
  <si>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</si>
  <si>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</si>
  <si>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</si>
  <si>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</si>
  <si>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</si>
  <si>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</si>
  <si>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</si>
  <si>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</si>
  <si>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</si>
  <si>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</si>
  <si>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</si>
  <si>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</si>
  <si>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</si>
  <si>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</si>
  <si>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</si>
  <si>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</si>
  <si>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</si>
  <si>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</si>
  <si>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</si>
  <si>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</si>
  <si>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</si>
  <si>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</si>
  <si>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</si>
  <si>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</si>
  <si>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</si>
  <si>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</si>
  <si>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</si>
  <si>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</si>
  <si>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</si>
  <si>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</si>
  <si>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</si>
  <si>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</si>
  <si>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</si>
  <si>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</si>
  <si>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</si>
  <si>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</si>
  <si>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</si>
  <si>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</si>
  <si>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</si>
  <si>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</si>
  <si>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</si>
  <si>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</si>
  <si>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</si>
  <si>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</si>
  <si>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</si>
  <si>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</si>
  <si>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</si>
  <si>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</si>
  <si>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</si>
  <si>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</si>
  <si>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</si>
  <si>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</si>
  <si>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</si>
  <si>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</si>
  <si>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</si>
  <si>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</si>
  <si>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</si>
  <si>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</si>
  <si>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</si>
  <si>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</si>
  <si>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</si>
  <si>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</si>
  <si>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</si>
  <si>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</si>
  <si>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</si>
  <si>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</si>
  <si>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</si>
  <si>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</si>
  <si>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</si>
  <si>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</si>
  <si>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</si>
  <si>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</si>
  <si>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</si>
  <si>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</si>
  <si>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</si>
  <si>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</si>
  <si>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</si>
  <si>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</si>
  <si>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</si>
  <si>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</si>
  <si>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</si>
  <si>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</si>
  <si>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</si>
  <si>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</si>
  <si>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</si>
  <si>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</si>
  <si>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</si>
  <si>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</si>
  <si>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</si>
  <si>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</si>
  <si>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</si>
  <si>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</si>
  <si>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</si>
  <si>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</si>
  <si>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</si>
  <si>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</si>
  <si>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</si>
  <si>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</si>
  <si>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</si>
  <si>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</si>
  <si>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</si>
  <si>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</si>
  <si>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</si>
  <si>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</si>
  <si>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</si>
  <si>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</si>
  <si>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</si>
  <si>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</si>
  <si>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</si>
  <si>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</si>
  <si>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</si>
  <si>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</si>
  <si>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</si>
  <si>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</si>
  <si>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</si>
  <si>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</si>
  <si>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</si>
  <si>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</si>
  <si>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</si>
  <si>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</si>
  <si>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</si>
  <si>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</si>
  <si>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</si>
  <si>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</si>
  <si>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</si>
  <si>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</si>
  <si>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</si>
  <si>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</si>
  <si>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</si>
  <si>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</si>
  <si>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</si>
  <si>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</si>
  <si>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</si>
  <si>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</si>
  <si>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</si>
  <si>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</si>
  <si>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</si>
  <si>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</si>
  <si>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</si>
  <si>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</si>
  <si>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</si>
  <si>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</si>
  <si>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</si>
  <si>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</si>
  <si>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</si>
  <si>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</si>
  <si>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</si>
  <si>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</si>
  <si>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</si>
  <si>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</si>
  <si>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</si>
  <si>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</si>
  <si>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</si>
  <si>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</si>
  <si>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</si>
  <si>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</si>
  <si>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</si>
  <si>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</si>
  <si>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</si>
  <si>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</si>
  <si>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</si>
  <si>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</si>
  <si>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</si>
  <si>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</si>
  <si>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</si>
  <si>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</si>
  <si>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</si>
  <si>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</si>
  <si>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</si>
  <si>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</si>
  <si>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</si>
  <si>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</si>
  <si>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</si>
  <si>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</si>
  <si>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</si>
  <si>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</si>
  <si>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</si>
  <si>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</si>
  <si>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</si>
  <si>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</si>
  <si>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</si>
  <si>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</si>
  <si>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</si>
  <si>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</si>
  <si>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</si>
  <si>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</si>
  <si>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</si>
  <si>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</si>
  <si>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</si>
  <si>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</si>
  <si>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</si>
  <si>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</si>
  <si>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</si>
  <si>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</si>
  <si>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</si>
  <si>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</si>
  <si>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</si>
  <si>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</si>
  <si>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</si>
  <si>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</si>
  <si>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</si>
  <si>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</si>
  <si>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</si>
  <si>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</si>
  <si>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</si>
  <si>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</si>
  <si>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</si>
  <si>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</si>
  <si>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</si>
  <si>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</si>
  <si>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</si>
  <si>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</si>
  <si>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</si>
  <si>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</si>
  <si>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</si>
  <si>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</si>
  <si>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</si>
  <si>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</si>
  <si>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</si>
  <si>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</si>
  <si>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</si>
  <si>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</si>
  <si>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</si>
  <si>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</si>
  <si>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</si>
  <si>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</si>
  <si>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</si>
  <si>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</si>
  <si>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</si>
  <si>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</si>
  <si>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</si>
  <si>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</si>
  <si>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</si>
  <si>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</si>
  <si>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</si>
  <si>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</si>
  <si>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</si>
  <si>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</si>
  <si>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</si>
  <si>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</si>
  <si>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</si>
  <si>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</si>
  <si>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</si>
  <si>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</si>
  <si>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</si>
  <si>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</si>
  <si>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</si>
  <si>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</si>
  <si>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</si>
  <si>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</si>
  <si>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</si>
  <si>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</si>
  <si>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</si>
  <si>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</si>
  <si>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</si>
  <si>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</si>
  <si>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</si>
  <si>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</si>
  <si>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</si>
  <si>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</si>
  <si>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</si>
  <si>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</si>
  <si>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</si>
  <si>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</si>
  <si>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</si>
  <si>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</si>
  <si>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</si>
  <si>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</si>
  <si>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</si>
  <si>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</si>
  <si>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</si>
  <si>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</si>
  <si>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</si>
  <si>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</si>
  <si>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</si>
  <si>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</si>
  <si>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</si>
  <si>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</si>
  <si>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</si>
  <si>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</si>
  <si>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</si>
  <si>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</si>
  <si>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</si>
  <si>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</si>
  <si>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</si>
  <si>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</si>
  <si>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</si>
  <si>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</si>
  <si>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</si>
  <si>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</si>
  <si>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</si>
  <si>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</si>
  <si>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</si>
  <si>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</si>
  <si>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</si>
  <si>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</si>
  <si>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</si>
  <si>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</si>
  <si>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</si>
  <si>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</si>
  <si>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</si>
  <si>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</si>
  <si>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</si>
  <si>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</si>
  <si>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</si>
  <si>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</si>
  <si>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</si>
  <si>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</si>
  <si>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</si>
  <si>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</si>
  <si>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</si>
  <si>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</si>
  <si>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</si>
  <si>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</si>
  <si>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</si>
  <si>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</si>
  <si>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</si>
  <si>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</si>
  <si>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</si>
  <si>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</si>
  <si>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</si>
  <si>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</si>
  <si>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</si>
  <si>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</si>
  <si>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</si>
  <si>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</si>
  <si>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</si>
  <si>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</si>
  <si>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</si>
  <si>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</si>
  <si>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</si>
  <si>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</si>
  <si>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</si>
  <si>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</si>
  <si>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</si>
  <si>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</si>
  <si>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</si>
  <si>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</si>
  <si>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</si>
  <si>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</si>
  <si>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</si>
  <si>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</si>
  <si>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</si>
  <si>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</si>
  <si>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</si>
  <si>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</si>
  <si>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</si>
  <si>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</si>
  <si>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</si>
  <si>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</si>
  <si>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</si>
  <si>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</si>
  <si>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</si>
  <si>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</si>
  <si>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</si>
  <si>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</si>
  <si>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</si>
  <si>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</si>
  <si>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</si>
  <si>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</si>
  <si>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</si>
  <si>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</si>
  <si>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</si>
  <si>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</si>
  <si>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</si>
  <si>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</si>
  <si>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</si>
  <si>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</si>
  <si>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</si>
  <si>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</si>
  <si>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</si>
  <si>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</si>
  <si>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</si>
  <si>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</si>
  <si>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</si>
  <si>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</si>
  <si>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</si>
  <si>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</si>
  <si>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</si>
  <si>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</si>
  <si>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</si>
  <si>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</si>
  <si>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</si>
  <si>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</si>
  <si>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</si>
  <si>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</si>
  <si>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</si>
  <si>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</si>
  <si>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</si>
  <si>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</si>
  <si>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</si>
  <si>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</si>
  <si>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</si>
  <si>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</si>
  <si>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</si>
  <si>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</si>
  <si>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</si>
  <si>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</si>
  <si>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</si>
  <si>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</si>
  <si>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</si>
  <si>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</si>
  <si>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</si>
  <si>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</si>
  <si>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</si>
  <si>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</si>
  <si>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</si>
  <si>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</si>
  <si>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</si>
  <si>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</si>
  <si>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</si>
  <si>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</si>
  <si>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</si>
  <si>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</si>
  <si>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</si>
  <si>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</si>
  <si>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</si>
  <si>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</si>
  <si>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</si>
  <si>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</si>
  <si>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</si>
  <si>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</si>
  <si>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</si>
  <si>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</si>
  <si>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</si>
  <si>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</si>
  <si>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</si>
  <si>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</si>
  <si>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</si>
  <si>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</si>
  <si>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</si>
  <si>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</si>
  <si>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</si>
  <si>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</si>
  <si>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</si>
  <si>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</si>
  <si>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</si>
  <si>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</si>
  <si>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</si>
  <si>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</si>
  <si>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</si>
  <si>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</si>
  <si>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</si>
  <si>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</si>
  <si>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</si>
  <si>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</si>
  <si>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</si>
  <si>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</si>
  <si>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</si>
  <si>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</si>
  <si>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</si>
  <si>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</si>
  <si>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</si>
  <si>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</si>
  <si>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</si>
  <si>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</si>
  <si>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</si>
  <si>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</si>
  <si>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</si>
  <si>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</si>
  <si>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</si>
  <si>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</si>
  <si>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</si>
  <si>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</si>
  <si>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</si>
  <si>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</si>
  <si>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</si>
  <si>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</si>
  <si>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</si>
  <si>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</si>
  <si>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</si>
  <si>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</si>
  <si>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</si>
  <si>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</si>
  <si>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</si>
  <si>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</si>
  <si>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</si>
  <si>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</si>
  <si>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</si>
  <si>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</si>
  <si>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</si>
  <si>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</si>
  <si>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</si>
  <si>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</si>
  <si>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</si>
  <si>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</si>
  <si>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</si>
  <si>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</si>
  <si>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</si>
  <si>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</si>
  <si>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</si>
  <si>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</si>
  <si>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</si>
  <si>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</si>
  <si>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</si>
  <si>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</si>
  <si>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</si>
  <si>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</si>
  <si>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</si>
  <si>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</si>
  <si>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</si>
  <si>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</si>
  <si>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</si>
  <si>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</si>
  <si>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</si>
  <si>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</si>
  <si>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</si>
  <si>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</si>
  <si>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</si>
  <si>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</si>
  <si>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</si>
  <si>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</si>
  <si>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</si>
  <si>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</si>
  <si>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</si>
  <si>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</si>
  <si>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</si>
  <si>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</si>
  <si>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</si>
  <si>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</si>
  <si>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</si>
  <si>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</si>
  <si>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</si>
  <si>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</si>
  <si>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</si>
  <si>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</si>
  <si>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</si>
  <si>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</si>
  <si>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</si>
  <si>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</si>
  <si>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</si>
  <si>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</si>
  <si>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</si>
  <si>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</si>
  <si>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</si>
  <si>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</si>
  <si>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</si>
  <si>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</si>
  <si>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</si>
  <si>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</si>
  <si>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</si>
  <si>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</si>
  <si>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</si>
  <si>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</si>
  <si>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</si>
  <si>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</si>
  <si>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</si>
  <si>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</si>
  <si>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</si>
  <si>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</si>
  <si>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</si>
  <si>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</si>
  <si>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</si>
  <si>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</si>
  <si>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</si>
  <si>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</si>
  <si>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</si>
  <si>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</si>
  <si>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</si>
  <si>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</si>
  <si>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</si>
  <si>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</si>
  <si>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</si>
  <si>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</si>
  <si>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</si>
  <si>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</si>
  <si>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</si>
  <si>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</si>
  <si>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</si>
  <si>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</si>
  <si>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</si>
  <si>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</si>
  <si>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</si>
  <si>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</si>
  <si>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</si>
  <si>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</si>
  <si>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</si>
  <si>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</si>
  <si>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</si>
  <si>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</si>
  <si>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</si>
  <si>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</si>
  <si>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</si>
  <si>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</si>
  <si>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</si>
  <si>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</si>
  <si>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</si>
  <si>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</si>
  <si>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</si>
  <si>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</si>
  <si>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</si>
  <si>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</si>
  <si>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</si>
  <si>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</si>
  <si>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</si>
  <si>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</si>
  <si>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</si>
  <si>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</si>
  <si>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</si>
  <si>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</si>
  <si>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</si>
  <si>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</si>
  <si>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</si>
  <si>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</si>
  <si>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</si>
  <si>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</si>
  <si>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</si>
  <si>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</si>
  <si>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</si>
  <si>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</si>
  <si>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</si>
  <si>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</si>
  <si>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</si>
  <si>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</si>
  <si>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</si>
  <si>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</si>
  <si>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</si>
  <si>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</si>
  <si>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</si>
  <si>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</si>
  <si>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</si>
  <si>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</si>
  <si>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</si>
  <si>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</si>
  <si>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</si>
  <si>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</si>
  <si>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</si>
  <si>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</si>
  <si>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</si>
  <si>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</si>
  <si>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</si>
  <si>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</si>
  <si>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</si>
  <si>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</si>
  <si>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</si>
  <si>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</si>
  <si>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</si>
  <si>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</si>
  <si>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</si>
  <si>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</si>
  <si>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</si>
  <si>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</si>
  <si>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</si>
  <si>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</si>
  <si>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</si>
  <si>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</si>
  <si>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</si>
  <si>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</si>
  <si>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</si>
  <si>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</si>
  <si>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</si>
  <si>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</si>
  <si>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</si>
  <si>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</si>
  <si>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</si>
  <si>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</si>
  <si>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</si>
  <si>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</si>
  <si>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</si>
  <si>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</si>
  <si>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</si>
  <si>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</si>
  <si>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</si>
  <si>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</si>
  <si>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</si>
  <si>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</si>
  <si>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</si>
  <si>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</si>
  <si>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</si>
  <si>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</si>
  <si>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</si>
  <si>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</si>
  <si>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</si>
  <si>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</si>
  <si>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</si>
  <si>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</si>
  <si>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</si>
  <si>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</si>
  <si>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</si>
  <si>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</si>
  <si>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</si>
  <si>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</si>
  <si>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</si>
  <si>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</si>
  <si>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</si>
  <si>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</si>
  <si>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</si>
  <si>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</si>
  <si>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</si>
  <si>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</si>
  <si>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</si>
  <si>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</si>
  <si>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</si>
  <si>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</si>
  <si>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</si>
  <si>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</si>
  <si>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</si>
  <si>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</si>
  <si>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</si>
  <si>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</si>
  <si>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</si>
  <si>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</si>
  <si>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</si>
  <si>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</si>
  <si>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</si>
  <si>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</si>
  <si>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</si>
  <si>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</si>
  <si>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</si>
  <si>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</si>
  <si>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</si>
  <si>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</si>
  <si>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</si>
  <si>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</si>
  <si>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</si>
  <si>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</si>
  <si>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</si>
  <si>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</si>
  <si>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</si>
  <si>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</si>
  <si>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</si>
  <si>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</si>
  <si>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</si>
  <si>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</si>
  <si>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</si>
  <si>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</si>
  <si>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</si>
  <si>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</si>
  <si>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</si>
  <si>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</si>
  <si>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</si>
  <si>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</si>
  <si>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</si>
  <si>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</si>
  <si>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</si>
  <si>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</si>
  <si>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</si>
  <si>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</si>
  <si>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</si>
  <si>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</si>
  <si>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</si>
  <si>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</si>
  <si>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</si>
  <si>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</si>
  <si>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</si>
  <si>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</si>
  <si>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</si>
  <si>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</si>
  <si>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</si>
  <si>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</si>
  <si>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</si>
  <si>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</si>
  <si>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</si>
  <si>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</si>
  <si>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</si>
  <si>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</si>
  <si>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</si>
  <si>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</si>
  <si>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</si>
  <si>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</si>
  <si>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</si>
  <si>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</si>
  <si>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</si>
  <si>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</si>
  <si>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</si>
  <si>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</si>
  <si>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</si>
  <si>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</si>
  <si>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</si>
  <si>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</si>
  <si>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</si>
  <si>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</si>
  <si>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</si>
  <si>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</si>
  <si>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</si>
  <si>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</si>
  <si>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</si>
  <si>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</si>
  <si>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</si>
  <si>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</si>
  <si>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</si>
  <si>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</si>
  <si>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</si>
  <si>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</si>
  <si>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</si>
  <si>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</si>
  <si>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</si>
  <si>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</si>
  <si>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</si>
  <si>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</si>
  <si>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</si>
  <si>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</si>
  <si>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</si>
  <si>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</si>
  <si>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</si>
  <si>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</si>
  <si>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</si>
  <si>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</si>
  <si>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</si>
  <si>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</si>
  <si>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</si>
  <si>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</si>
  <si>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</si>
  <si>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</si>
  <si>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</si>
  <si>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</si>
  <si>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</si>
  <si>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</si>
  <si>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</si>
  <si>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</si>
  <si>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</si>
  <si>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</si>
  <si>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</si>
  <si>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</si>
  <si>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</si>
  <si>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</si>
  <si>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</si>
  <si>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</si>
  <si>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</si>
  <si>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</si>
  <si>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</si>
  <si>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</si>
  <si>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</si>
  <si>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</si>
  <si>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</si>
  <si>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</si>
  <si>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</si>
  <si>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</si>
  <si>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</si>
  <si>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</si>
  <si>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</si>
  <si>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</si>
  <si>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</si>
  <si>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</si>
  <si>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</si>
  <si>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</si>
  <si>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</si>
  <si>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</si>
  <si>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</si>
  <si>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</si>
  <si>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</si>
  <si>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</si>
  <si>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</si>
  <si>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</si>
  <si>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</si>
  <si>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</si>
  <si>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</si>
  <si>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</si>
  <si>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</si>
  <si>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</si>
  <si>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</si>
  <si>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</si>
  <si>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</si>
  <si>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</si>
  <si>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</si>
  <si>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</si>
  <si>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</si>
  <si>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</si>
  <si>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</si>
  <si>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</si>
  <si>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</si>
  <si>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</si>
  <si>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</si>
  <si>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</si>
  <si>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</si>
  <si>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</si>
  <si>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</si>
  <si>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</si>
  <si>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</si>
  <si>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</si>
  <si>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</si>
  <si>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</si>
  <si>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</si>
  <si>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</si>
  <si>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</si>
  <si>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</si>
  <si>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</si>
  <si>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</si>
  <si>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</si>
  <si>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</si>
  <si>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</si>
  <si>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</si>
  <si>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</si>
  <si>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</si>
  <si>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</si>
  <si>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</si>
  <si>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</si>
  <si>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</si>
  <si>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</si>
  <si>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</si>
  <si>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</si>
  <si>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</si>
  <si>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</si>
  <si>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</si>
  <si>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</si>
  <si>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</si>
  <si>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</si>
  <si>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</si>
  <si>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</si>
  <si>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</si>
  <si>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</si>
  <si>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</si>
  <si>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</si>
  <si>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</si>
  <si>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</si>
  <si>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</si>
  <si>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</si>
  <si>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</si>
  <si>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</si>
  <si>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</si>
  <si>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</si>
  <si>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</si>
  <si>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</si>
  <si>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</si>
  <si>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</si>
  <si>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</si>
  <si>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</si>
  <si>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</si>
  <si>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</si>
  <si>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</si>
  <si>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</si>
  <si>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</si>
  <si>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</si>
  <si>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</si>
  <si>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</si>
  <si>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</si>
  <si>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</si>
  <si>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</si>
  <si>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</si>
  <si>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</si>
  <si>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</si>
  <si>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</si>
  <si>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</si>
  <si>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</si>
  <si>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</si>
  <si>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</si>
  <si>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</si>
  <si>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</si>
  <si>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</si>
  <si>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</si>
  <si>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</si>
  <si>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</si>
  <si>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</si>
  <si>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</si>
  <si>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</si>
  <si>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</si>
  <si>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</si>
  <si>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</si>
  <si>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</si>
  <si>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</si>
  <si>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</si>
  <si>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</si>
  <si>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</si>
  <si>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</si>
  <si>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</si>
  <si>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</si>
  <si>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</si>
  <si>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</si>
  <si>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</si>
  <si>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</si>
  <si>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</si>
  <si>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</si>
  <si>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</si>
  <si>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</si>
  <si>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</si>
  <si>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</si>
  <si>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</si>
  <si>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</si>
  <si>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</si>
  <si>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</si>
  <si>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</si>
  <si>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</si>
  <si>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</si>
  <si>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</si>
  <si>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</si>
  <si>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</si>
  <si>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</si>
  <si>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</si>
  <si>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</si>
  <si>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</si>
  <si>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</si>
  <si>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</si>
  <si>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</si>
  <si>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</si>
  <si>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</si>
  <si>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</si>
  <si>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</si>
  <si>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</si>
  <si>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</si>
  <si>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</si>
  <si>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</si>
  <si>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</si>
  <si>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</si>
  <si>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</si>
  <si>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</si>
  <si>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</si>
  <si>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</si>
  <si>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</si>
  <si>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</si>
  <si>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</si>
  <si>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</si>
  <si>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</si>
  <si>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</si>
  <si>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</si>
  <si>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</si>
  <si>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</si>
  <si>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</si>
  <si>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</si>
  <si>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</si>
  <si>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</si>
  <si>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</si>
  <si>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</si>
  <si>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</si>
  <si>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</si>
  <si>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</si>
  <si>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</si>
  <si>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</si>
  <si>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</si>
  <si>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</si>
  <si>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</si>
  <si>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</si>
  <si>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</si>
  <si>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</si>
  <si>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</si>
  <si>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</si>
  <si>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</si>
  <si>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</si>
  <si>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</si>
  <si>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</si>
  <si>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</si>
  <si>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</si>
  <si>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</si>
  <si>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</si>
  <si>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</si>
  <si>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</si>
  <si>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</si>
  <si>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</si>
  <si>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</si>
  <si>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</si>
  <si>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</si>
  <si>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</si>
  <si>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</si>
  <si>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</si>
  <si>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</si>
  <si>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</si>
  <si>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</si>
  <si>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</si>
  <si>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</si>
  <si>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</si>
  <si>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</si>
  <si>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</si>
  <si>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</si>
  <si>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</si>
  <si>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</si>
  <si>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</si>
  <si>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</si>
  <si>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</si>
  <si>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</si>
  <si>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</si>
  <si>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</si>
  <si>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</si>
  <si>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</si>
  <si>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</si>
  <si>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</si>
  <si>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</si>
  <si>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</si>
  <si>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</si>
  <si>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</si>
  <si>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</si>
  <si>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</si>
  <si>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</si>
  <si>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</si>
  <si>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</si>
  <si>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</si>
  <si>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</si>
  <si>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</si>
  <si>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</si>
  <si>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</si>
  <si>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</si>
  <si>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</si>
  <si>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</si>
  <si>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</si>
  <si>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</si>
  <si>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</si>
  <si>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</si>
  <si>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</si>
  <si>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</si>
  <si>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</si>
  <si>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</si>
  <si>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</si>
  <si>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</si>
  <si>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</si>
  <si>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</si>
  <si>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</si>
  <si>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</si>
  <si>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</si>
  <si>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</si>
  <si>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</si>
  <si>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</si>
  <si>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</si>
  <si>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</si>
  <si>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</si>
  <si>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</si>
  <si>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</si>
  <si>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</si>
  <si>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</si>
  <si>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</si>
  <si>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</si>
  <si>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</si>
  <si>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</si>
  <si>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</si>
  <si>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</si>
  <si>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</si>
  <si>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</si>
  <si>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</si>
  <si>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</si>
  <si>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</si>
  <si>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</si>
  <si>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</si>
  <si>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</si>
  <si>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</si>
  <si>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</si>
  <si>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</si>
  <si>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</si>
  <si>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</si>
  <si>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</si>
  <si>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</si>
  <si>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</si>
  <si>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</si>
  <si>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</si>
  <si>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</si>
  <si>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</si>
  <si>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</si>
  <si>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</si>
  <si>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</si>
  <si>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</si>
  <si>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</si>
  <si>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</si>
  <si>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</si>
  <si>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</si>
  <si>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</si>
  <si>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</si>
  <si>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</si>
  <si>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</si>
  <si>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</si>
  <si>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</si>
  <si>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</si>
  <si>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</si>
  <si>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</si>
  <si>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</si>
  <si>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</si>
  <si>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</si>
  <si>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</si>
  <si>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</si>
  <si>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</si>
  <si>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</si>
  <si>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</si>
  <si>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</si>
  <si>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</si>
  <si>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</si>
  <si>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</si>
  <si>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</si>
  <si>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</si>
  <si>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</si>
  <si>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</si>
  <si>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</si>
  <si>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</si>
  <si>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</si>
  <si>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</si>
  <si>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</si>
  <si>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</si>
  <si>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</si>
  <si>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</si>
  <si>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</si>
  <si>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</si>
  <si>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</si>
  <si>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</si>
  <si>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</si>
  <si>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</si>
  <si>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</si>
  <si>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</si>
  <si>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</si>
  <si>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</si>
  <si>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</si>
  <si>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</si>
  <si>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</si>
  <si>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</si>
  <si>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</si>
  <si>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</si>
  <si>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</si>
  <si>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</si>
  <si>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</si>
  <si>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</si>
  <si>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</si>
  <si>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</si>
  <si>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</si>
  <si>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</si>
  <si>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</si>
  <si>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</si>
  <si>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</si>
  <si>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</si>
  <si>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</si>
  <si>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</si>
  <si>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</si>
  <si>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</si>
  <si>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</si>
  <si>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</si>
  <si>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</si>
  <si>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</si>
  <si>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</si>
  <si>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</si>
  <si>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</si>
  <si>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</si>
  <si>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</si>
  <si>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</si>
  <si>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</si>
  <si>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</si>
  <si>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</si>
  <si>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</si>
  <si>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</si>
  <si>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</si>
  <si>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</si>
  <si>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</si>
  <si>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</si>
  <si>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</si>
  <si>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</si>
  <si>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</si>
  <si>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</si>
  <si>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</si>
  <si>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</si>
  <si>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</si>
  <si>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</si>
  <si>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</si>
  <si>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</si>
  <si>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</si>
  <si>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</si>
  <si>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</si>
  <si>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</si>
  <si>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</si>
  <si>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</si>
  <si>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</si>
  <si>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</si>
  <si>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</si>
  <si>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</si>
  <si>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</si>
  <si>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</si>
  <si>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</si>
  <si>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</si>
  <si>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</si>
  <si>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</si>
  <si>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</si>
  <si>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</si>
  <si>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</si>
  <si>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</si>
  <si>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</si>
  <si>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</si>
  <si>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</si>
  <si>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</si>
  <si>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</si>
  <si>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</si>
  <si>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</si>
  <si>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</si>
  <si>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</si>
  <si>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</si>
  <si>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</si>
  <si>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</si>
  <si>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</si>
  <si>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</si>
  <si>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</si>
  <si>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</si>
  <si>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</si>
  <si>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</si>
  <si>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</si>
  <si>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</si>
  <si>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</si>
  <si>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</si>
  <si>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</si>
  <si>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</si>
  <si>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</si>
  <si>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</si>
  <si>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</si>
  <si>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</si>
  <si>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</si>
  <si>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</si>
  <si>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</si>
  <si>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</si>
  <si>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</si>
  <si>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</si>
  <si>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</si>
  <si>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</si>
  <si>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</si>
  <si>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</si>
  <si>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</si>
  <si>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</si>
  <si>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</si>
  <si>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</si>
  <si>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</si>
  <si>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</si>
  <si>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</si>
  <si>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</si>
  <si>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</si>
  <si>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</si>
  <si>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</si>
  <si>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</si>
  <si>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</si>
  <si>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</si>
  <si>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</si>
  <si>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</si>
  <si>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</si>
  <si>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</si>
  <si>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</si>
  <si>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</si>
  <si>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</si>
  <si>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</si>
  <si>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</si>
  <si>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</si>
  <si>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</si>
  <si>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</si>
  <si>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</si>
  <si>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</si>
  <si>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</si>
  <si>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</si>
  <si>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</si>
  <si>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</si>
  <si>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</si>
  <si>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</si>
  <si>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</si>
  <si>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</si>
  <si>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</si>
  <si>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</si>
  <si>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</si>
  <si>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</si>
  <si>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</si>
  <si>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</si>
  <si>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</si>
  <si>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</si>
  <si>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</si>
  <si>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</si>
  <si>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</si>
  <si>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</si>
  <si>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</si>
  <si>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</si>
  <si>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</si>
  <si>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</si>
  <si>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</si>
  <si>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</si>
  <si>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</si>
  <si>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</si>
  <si>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</si>
  <si>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</si>
  <si>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</si>
  <si>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</si>
  <si>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</si>
  <si>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</si>
  <si>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</si>
  <si>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</si>
  <si>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</si>
  <si>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</si>
  <si>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</si>
  <si>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</si>
  <si>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</si>
  <si>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</si>
  <si>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</si>
  <si>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</si>
  <si>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</si>
  <si>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</si>
  <si>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</si>
  <si>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</si>
  <si>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</si>
  <si>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</si>
  <si>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</si>
  <si>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</si>
  <si>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</si>
  <si>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</si>
  <si>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</si>
  <si>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</si>
  <si>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</si>
  <si>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</si>
  <si>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</si>
  <si>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</si>
  <si>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</si>
  <si>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</si>
  <si>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</si>
  <si>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</si>
  <si>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</si>
  <si>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</si>
  <si>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</si>
  <si>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</si>
  <si>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</si>
  <si>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</si>
  <si>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</si>
  <si>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</si>
  <si>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</si>
  <si>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</si>
  <si>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</si>
  <si>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</si>
  <si>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</si>
  <si>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</si>
  <si>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</si>
  <si>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</si>
  <si>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</si>
  <si>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</si>
  <si>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</si>
  <si>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</si>
  <si>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</si>
  <si>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</si>
  <si>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</si>
  <si>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</si>
  <si>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</si>
  <si>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</si>
  <si>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</si>
  <si>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</si>
  <si>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</si>
  <si>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</si>
  <si>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</si>
  <si>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</si>
  <si>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</si>
  <si>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</si>
  <si>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</si>
  <si>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</si>
  <si>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</si>
  <si>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</si>
  <si>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</si>
  <si>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</si>
  <si>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</si>
  <si>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</si>
  <si>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</si>
  <si>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</si>
  <si>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</si>
  <si>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</si>
  <si>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</si>
  <si>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</si>
  <si>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</si>
  <si>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</si>
  <si>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</si>
  <si>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</si>
  <si>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</si>
  <si>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</si>
  <si>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</si>
  <si>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</si>
  <si>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</si>
  <si>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</si>
  <si>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</si>
  <si>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</si>
  <si>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</si>
  <si>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</si>
  <si>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</si>
  <si>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</si>
  <si>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</si>
  <si>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</si>
  <si>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</si>
  <si>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</si>
  <si>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</si>
  <si>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</si>
  <si>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</si>
  <si>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</si>
  <si>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</si>
  <si>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</si>
  <si>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</si>
  <si>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</si>
  <si>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</si>
  <si>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</si>
  <si>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</si>
  <si>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</si>
  <si>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</si>
  <si>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</si>
  <si>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</si>
  <si>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</si>
  <si>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</si>
  <si>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</si>
  <si>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</si>
  <si>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</si>
  <si>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</si>
  <si>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</si>
  <si>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</si>
  <si>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</si>
  <si>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</si>
  <si>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</si>
  <si>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</si>
  <si>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</si>
  <si>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</si>
  <si>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</si>
  <si>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</si>
  <si>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</si>
  <si>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</si>
  <si>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</si>
  <si>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</si>
  <si>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</si>
  <si>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</si>
  <si>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</si>
  <si>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</si>
  <si>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</si>
  <si>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</si>
  <si>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</si>
  <si>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</si>
  <si>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</si>
  <si>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</si>
  <si>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</si>
  <si>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</si>
  <si>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</si>
  <si>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</si>
  <si>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</si>
  <si>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</si>
  <si>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</si>
  <si>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</si>
  <si>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</si>
  <si>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</si>
  <si>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</si>
  <si>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</si>
  <si>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</si>
  <si>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</si>
  <si>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</si>
  <si>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</si>
  <si>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</si>
  <si>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</si>
  <si>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</si>
  <si>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</si>
  <si>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</si>
  <si>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</si>
  <si>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</si>
  <si>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</si>
  <si>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</si>
  <si>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</si>
  <si>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</si>
  <si>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</si>
  <si>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</si>
  <si>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</si>
  <si>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</si>
  <si>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</si>
  <si>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</si>
  <si>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</si>
  <si>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</si>
  <si>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</si>
  <si>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</si>
  <si>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</si>
  <si>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</si>
  <si>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</si>
  <si>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</si>
  <si>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</si>
  <si>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</si>
  <si>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</si>
  <si>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</si>
  <si>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</si>
  <si>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</si>
  <si>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</si>
  <si>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</si>
  <si>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</si>
  <si>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</si>
  <si>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</si>
  <si>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</si>
  <si>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</si>
  <si>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</si>
  <si>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</si>
  <si>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</si>
  <si>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</si>
  <si>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</si>
  <si>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</si>
  <si>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</si>
  <si>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</si>
  <si>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</si>
  <si>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</si>
  <si>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</si>
  <si>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</si>
  <si>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</si>
  <si>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</si>
  <si>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</si>
  <si>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</si>
  <si>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</si>
  <si>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</si>
  <si>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</si>
  <si>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</si>
  <si>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</si>
  <si>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</si>
  <si>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</si>
  <si>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</si>
  <si>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</si>
  <si>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</si>
  <si>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</si>
  <si>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</si>
  <si>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</si>
  <si>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</si>
  <si>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</si>
  <si>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</si>
  <si>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</si>
  <si>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</si>
  <si>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</si>
  <si>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</si>
  <si>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</si>
  <si>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</si>
  <si>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</si>
  <si>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</si>
  <si>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</si>
  <si>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</si>
  <si>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</si>
  <si>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</si>
  <si>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</si>
  <si>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</si>
  <si>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</si>
  <si>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</si>
  <si>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</si>
  <si>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</si>
  <si>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</si>
  <si>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</si>
  <si>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</si>
  <si>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</si>
  <si>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</si>
  <si>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</si>
  <si>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</si>
  <si>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</si>
  <si>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</si>
  <si>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</si>
  <si>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</si>
  <si>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</si>
  <si>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</si>
  <si>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</si>
  <si>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</si>
  <si>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</si>
  <si>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</si>
  <si>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</si>
  <si>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</si>
  <si>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</si>
  <si>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</si>
  <si>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</si>
  <si>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</si>
  <si>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</si>
  <si>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</si>
  <si>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</si>
  <si>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</si>
  <si>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</si>
  <si>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</si>
  <si>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</si>
  <si>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</si>
  <si>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</si>
  <si>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</si>
  <si>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</si>
  <si>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</si>
  <si>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</si>
  <si>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</si>
  <si>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</si>
  <si>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</si>
  <si>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</si>
  <si>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</si>
  <si>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</si>
  <si>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</si>
  <si>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</si>
  <si>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</si>
  <si>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</si>
  <si>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</si>
  <si>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</si>
  <si>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</si>
  <si>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</si>
  <si>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</si>
  <si>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</si>
  <si>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</si>
  <si>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</si>
  <si>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</si>
  <si>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</si>
  <si>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</si>
  <si>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</si>
  <si>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</si>
  <si>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</si>
  <si>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</si>
  <si>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</si>
  <si>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</si>
  <si>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</si>
  <si>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</si>
  <si>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</si>
  <si>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</si>
  <si>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</si>
  <si>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</si>
  <si>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</si>
  <si>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</si>
  <si>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</si>
  <si>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</si>
  <si>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</si>
  <si>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</si>
  <si>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</si>
  <si>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</si>
  <si>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</si>
  <si>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</si>
  <si>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</si>
  <si>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</si>
  <si>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</si>
  <si>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</si>
  <si>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</si>
  <si>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</si>
  <si>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</si>
  <si>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</si>
  <si>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</si>
  <si>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</si>
  <si>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</si>
  <si>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</si>
  <si>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</si>
  <si>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</si>
  <si>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</si>
  <si>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</si>
  <si>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</si>
  <si>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</si>
  <si>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</si>
  <si>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</si>
  <si>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</si>
  <si>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</si>
  <si>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</si>
  <si>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</si>
  <si>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</si>
  <si>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</si>
  <si>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</si>
  <si>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</si>
  <si>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</si>
  <si>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</si>
  <si>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</si>
  <si>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</si>
  <si>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</si>
  <si>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</si>
  <si>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</si>
  <si>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</si>
  <si>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</si>
  <si>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</si>
  <si>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</si>
  <si>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</si>
  <si>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</si>
  <si>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</si>
  <si>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</si>
  <si>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</si>
  <si>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</si>
  <si>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</si>
  <si>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</si>
  <si>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</si>
  <si>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</si>
  <si>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</si>
  <si>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</si>
  <si>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</si>
  <si>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</si>
  <si>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</si>
  <si>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</si>
  <si>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</si>
  <si>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</si>
  <si>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</si>
  <si>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</si>
  <si>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</si>
  <si>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</si>
  <si>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</si>
  <si>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</si>
  <si>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</si>
  <si>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</si>
  <si>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</si>
  <si>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</si>
  <si>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</si>
  <si>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</si>
  <si>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</si>
  <si>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</si>
  <si>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</si>
  <si>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</si>
  <si>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</si>
  <si>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</si>
  <si>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</si>
  <si>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</si>
  <si>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</si>
  <si>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</si>
  <si>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</si>
  <si>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</si>
  <si>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</si>
  <si>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</si>
  <si>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</si>
  <si>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</si>
  <si>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</si>
  <si>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</si>
  <si>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</si>
  <si>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</si>
  <si>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</si>
  <si>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</si>
  <si>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</si>
  <si>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</si>
  <si>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</si>
  <si>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</si>
  <si>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</si>
  <si>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</si>
  <si>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</si>
  <si>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</si>
  <si>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</si>
  <si>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</si>
  <si>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</si>
  <si>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</si>
  <si>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</si>
  <si>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</si>
  <si>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</si>
  <si>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</si>
  <si>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</si>
  <si>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</si>
  <si>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</si>
  <si>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</si>
  <si>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</si>
  <si>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</si>
  <si>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</si>
  <si>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</si>
  <si>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</si>
  <si>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</si>
  <si>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</si>
  <si>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</si>
  <si>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</si>
  <si>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</si>
  <si>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</si>
  <si>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</si>
  <si>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</si>
  <si>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</si>
  <si>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</si>
  <si>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</si>
  <si>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</si>
  <si>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</si>
  <si>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</si>
  <si>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</si>
  <si>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</si>
  <si>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</si>
  <si>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</si>
  <si>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</si>
  <si>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</si>
  <si>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</si>
  <si>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</si>
  <si>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</si>
  <si>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</si>
  <si>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</si>
  <si>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</si>
  <si>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</si>
  <si>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</si>
  <si>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</si>
  <si>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</si>
  <si>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</si>
  <si>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</si>
  <si>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</si>
  <si>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</si>
  <si>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</si>
  <si>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</si>
  <si>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</si>
  <si>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</si>
  <si>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</si>
  <si>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</si>
  <si>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</si>
  <si>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</si>
  <si>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</si>
  <si>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</si>
  <si>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</si>
  <si>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</si>
  <si>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</si>
  <si>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</si>
  <si>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</si>
  <si>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</si>
  <si>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</si>
  <si>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</si>
  <si>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</si>
  <si>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</si>
  <si>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</si>
  <si>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</si>
  <si>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</si>
  <si>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</si>
  <si>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</si>
  <si>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</si>
  <si>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</si>
  <si>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</si>
  <si>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</si>
  <si>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</si>
  <si>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</si>
  <si>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</si>
  <si>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</si>
  <si>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</si>
  <si>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</si>
  <si>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</si>
  <si>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</si>
  <si>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</si>
  <si>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</si>
  <si>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</si>
  <si>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</si>
  <si>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</si>
  <si>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</si>
  <si>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</si>
  <si>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</si>
  <si>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</si>
  <si>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</si>
  <si>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</si>
  <si>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</si>
  <si>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</si>
  <si>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</si>
  <si>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</si>
  <si>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</si>
  <si>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</si>
  <si>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</si>
  <si>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</si>
  <si>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</si>
  <si>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</si>
  <si>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</si>
  <si>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</si>
  <si>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</si>
  <si>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</si>
  <si>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</si>
  <si>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</si>
  <si>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</si>
  <si>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</si>
  <si>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</si>
  <si>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</si>
  <si>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</si>
  <si>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</si>
  <si>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</si>
  <si>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</si>
  <si>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</si>
  <si>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</si>
  <si>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</si>
  <si>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</si>
  <si>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</si>
  <si>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</si>
  <si>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</si>
  <si>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</si>
  <si>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</si>
  <si>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</si>
  <si>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</si>
  <si>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</si>
  <si>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</si>
  <si>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</si>
  <si>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</si>
  <si>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</si>
  <si>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</si>
  <si>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</si>
  <si>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</si>
  <si>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</si>
  <si>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</si>
  <si>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</si>
  <si>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</si>
  <si>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</si>
  <si>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</si>
  <si>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</si>
  <si>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</si>
  <si>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</si>
  <si>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</si>
  <si>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</si>
  <si>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</si>
  <si>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</si>
  <si>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</si>
  <si>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</si>
  <si>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</si>
  <si>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</si>
  <si>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</si>
  <si>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</si>
  <si>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</si>
  <si>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</si>
  <si>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</si>
  <si>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</si>
  <si>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</si>
  <si>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</si>
  <si>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</si>
  <si>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</si>
  <si>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</si>
  <si>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</si>
  <si>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</si>
  <si>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</si>
  <si>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</si>
  <si>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</si>
  <si>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</si>
  <si>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</si>
  <si>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</si>
  <si>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</si>
  <si>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</si>
  <si>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</si>
  <si>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</si>
  <si>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</si>
  <si>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</si>
  <si>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</si>
  <si>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</si>
  <si>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</si>
  <si>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</si>
  <si>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</si>
  <si>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</si>
  <si>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</si>
  <si>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</si>
  <si>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</si>
  <si>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</si>
  <si>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</si>
  <si>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</si>
  <si>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</si>
  <si>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</si>
  <si>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</si>
  <si>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</si>
  <si>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</si>
  <si>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</si>
  <si>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</si>
  <si>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</si>
  <si>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</si>
  <si>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</si>
  <si>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</si>
  <si>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</si>
  <si>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</si>
  <si>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</si>
  <si>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</si>
  <si>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</si>
  <si>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</si>
  <si>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</si>
  <si>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</si>
  <si>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</si>
  <si>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</si>
  <si>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</si>
  <si>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</si>
  <si>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</si>
  <si>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</si>
  <si>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</si>
  <si>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</si>
  <si>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</si>
  <si>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</si>
  <si>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</si>
  <si>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</si>
  <si>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</si>
  <si>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</si>
  <si>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</si>
  <si>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</si>
  <si>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</si>
  <si>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</si>
  <si>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</si>
  <si>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</si>
  <si>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</si>
  <si>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</si>
  <si>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</si>
  <si>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</si>
  <si>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</si>
  <si>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</si>
  <si>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</si>
  <si>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</si>
  <si>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</si>
  <si>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</si>
  <si>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</si>
  <si>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</si>
  <si>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</si>
  <si>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</si>
  <si>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</si>
  <si>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</si>
  <si>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</si>
  <si>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</si>
  <si>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</si>
  <si>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</si>
  <si>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</si>
  <si>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</si>
  <si>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</si>
  <si>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</si>
  <si>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</si>
  <si>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</si>
  <si>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</si>
  <si>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</si>
  <si>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</si>
  <si>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</si>
  <si>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</si>
  <si>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</si>
  <si>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</si>
  <si>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</si>
  <si>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</si>
  <si>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</si>
  <si>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</si>
  <si>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</si>
  <si>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</si>
  <si>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</si>
  <si>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</si>
  <si>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</si>
  <si>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</si>
  <si>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</si>
  <si>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</si>
  <si>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</si>
  <si>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</si>
  <si>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</si>
  <si>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</si>
  <si>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</si>
  <si>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</si>
  <si>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</si>
  <si>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</si>
  <si>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</si>
  <si>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</si>
  <si>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</si>
  <si>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</si>
  <si>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</si>
  <si>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</si>
  <si>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</si>
  <si>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</si>
  <si>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</si>
  <si>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</si>
  <si>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</si>
  <si>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</si>
  <si>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</si>
  <si>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</si>
  <si>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</si>
  <si>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</si>
  <si>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</si>
  <si>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</si>
  <si>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</si>
  <si>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</si>
  <si>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</si>
  <si>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</si>
  <si>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</si>
  <si>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</si>
  <si>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</si>
  <si>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</si>
  <si>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</si>
  <si>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</si>
  <si>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</si>
  <si>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</si>
  <si>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</si>
  <si>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</si>
  <si>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</si>
  <si>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</si>
  <si>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</si>
  <si>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</si>
  <si>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</si>
  <si>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</si>
  <si>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</si>
  <si>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</si>
  <si>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</si>
  <si>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</si>
  <si>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</si>
  <si>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</si>
  <si>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</si>
  <si>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</si>
  <si>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</si>
  <si>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</si>
  <si>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</si>
  <si>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</si>
  <si>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</si>
  <si>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</si>
  <si>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</si>
  <si>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</si>
  <si>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</si>
  <si>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</si>
  <si>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</si>
  <si>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</si>
  <si>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</si>
  <si>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</si>
  <si>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</si>
  <si>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</si>
  <si>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</si>
  <si>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</si>
  <si>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</si>
  <si>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</si>
  <si>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</si>
  <si>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</si>
  <si>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</si>
  <si>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</si>
  <si>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</si>
  <si>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</si>
  <si>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</si>
  <si>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</si>
  <si>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</si>
  <si>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</si>
  <si>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</si>
  <si>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</si>
  <si>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</si>
  <si>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</si>
  <si>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</si>
  <si>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</si>
  <si>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</si>
  <si>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</si>
  <si>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</si>
  <si>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</si>
  <si>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</si>
  <si>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</si>
  <si>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</si>
  <si>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</si>
  <si>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</si>
  <si>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</si>
  <si>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</si>
  <si>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</si>
  <si>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</si>
  <si>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</si>
  <si>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</si>
  <si>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</si>
  <si>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</si>
  <si>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</si>
  <si>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</si>
  <si>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</si>
  <si>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</si>
  <si>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</si>
  <si>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</si>
  <si>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</si>
  <si>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</si>
  <si>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</si>
  <si>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</si>
  <si>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</si>
  <si>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</si>
  <si>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</si>
  <si>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</si>
  <si>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</si>
  <si>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</si>
  <si>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</si>
  <si>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</si>
  <si>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</si>
  <si>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</si>
  <si>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</si>
  <si>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</si>
  <si>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</si>
  <si>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</si>
  <si>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</si>
  <si>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</si>
  <si>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</si>
  <si>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</si>
  <si>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</si>
  <si>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</si>
  <si>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</si>
  <si>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</si>
  <si>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</si>
  <si>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</si>
  <si>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</si>
  <si>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</si>
  <si>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</si>
  <si>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</si>
  <si>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</si>
  <si>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</si>
  <si>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</si>
  <si>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</si>
  <si>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</si>
  <si>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</si>
  <si>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</si>
  <si>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</si>
  <si>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</si>
  <si>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</si>
  <si>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</si>
  <si>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</si>
  <si>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</si>
  <si>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</si>
  <si>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</si>
  <si>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</si>
  <si>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</si>
  <si>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</si>
  <si>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</si>
  <si>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</si>
  <si>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</si>
  <si>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</si>
  <si>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</si>
  <si>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</si>
  <si>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</si>
  <si>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</si>
  <si>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</si>
  <si>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</si>
  <si>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</si>
  <si>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</si>
  <si>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</si>
  <si>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</si>
  <si>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</si>
  <si>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</si>
  <si>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</si>
  <si>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</si>
  <si>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</si>
  <si>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</si>
  <si>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</si>
  <si>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</si>
  <si>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</si>
  <si>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</si>
  <si>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</si>
  <si>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</si>
  <si>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</si>
  <si>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</si>
  <si>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</si>
  <si>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</si>
  <si>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</si>
  <si>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</si>
  <si>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</si>
  <si>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</si>
  <si>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</si>
  <si>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</si>
  <si>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</si>
  <si>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</si>
  <si>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</si>
  <si>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</si>
  <si>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</si>
  <si>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</si>
  <si>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</si>
  <si>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</si>
  <si>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</si>
  <si>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</si>
  <si>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</si>
  <si>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</si>
  <si>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</si>
  <si>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</si>
  <si>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</si>
  <si>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</si>
  <si>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</si>
  <si>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</si>
  <si>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</si>
  <si>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</si>
  <si>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</si>
  <si>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</si>
  <si>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</si>
  <si>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</si>
  <si>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</si>
  <si>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</si>
  <si>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</si>
  <si>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</si>
  <si>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</si>
  <si>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</si>
  <si>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</si>
  <si>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</si>
  <si>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</si>
  <si>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</si>
  <si>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</si>
  <si>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</si>
  <si>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</si>
  <si>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</si>
  <si>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</si>
  <si>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</si>
  <si>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</si>
  <si>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</si>
  <si>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</si>
  <si>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</si>
  <si>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</si>
  <si>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</si>
  <si>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</si>
  <si>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</si>
  <si>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</si>
  <si>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</si>
  <si>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</si>
  <si>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</si>
  <si>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</si>
  <si>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</si>
  <si>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</si>
  <si>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</si>
  <si>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</si>
  <si>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</si>
  <si>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</si>
  <si>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</si>
  <si>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</si>
  <si>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</si>
  <si>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</si>
  <si>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</si>
  <si>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</si>
  <si>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</si>
  <si>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</si>
  <si>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</si>
  <si>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</si>
  <si>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</si>
  <si>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</si>
  <si>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</si>
  <si>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</si>
  <si>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</si>
  <si>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</si>
  <si>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</si>
  <si>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</si>
  <si>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</si>
  <si>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</si>
  <si>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</si>
  <si>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</si>
  <si>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</si>
  <si>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</si>
  <si>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</si>
  <si>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</si>
  <si>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</si>
  <si>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</si>
  <si>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</si>
  <si>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</si>
  <si>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</si>
  <si>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</si>
  <si>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</si>
  <si>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</si>
  <si>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</si>
  <si>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</si>
  <si>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</si>
  <si>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</si>
  <si>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</si>
  <si>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</si>
  <si>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</si>
  <si>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</si>
  <si>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</si>
  <si>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</si>
  <si>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</si>
  <si>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</si>
  <si>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</si>
  <si>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</si>
  <si>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</si>
  <si>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</si>
  <si>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</si>
  <si>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</si>
  <si>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</si>
  <si>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</si>
  <si>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</si>
  <si>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</si>
  <si>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</si>
  <si>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</si>
  <si>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</si>
  <si>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</si>
  <si>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</si>
  <si>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</si>
  <si>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</si>
  <si>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</si>
  <si>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</si>
  <si>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</si>
  <si>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</si>
  <si>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</si>
  <si>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</si>
  <si>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</si>
  <si>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</si>
  <si>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</si>
  <si>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</si>
  <si>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</si>
  <si>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</si>
  <si>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</si>
  <si>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</si>
  <si>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</si>
  <si>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</si>
  <si>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</si>
  <si>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</si>
  <si>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</si>
  <si>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</si>
  <si>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</si>
  <si>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</si>
  <si>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</si>
  <si>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</si>
  <si>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</si>
  <si>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</si>
  <si>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</si>
  <si>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</si>
  <si>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</si>
  <si>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</si>
  <si>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</si>
  <si>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</si>
  <si>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</si>
  <si>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</si>
  <si>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</si>
  <si>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</si>
  <si>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</si>
  <si>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</si>
  <si>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</si>
  <si>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</si>
  <si>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</si>
  <si>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</si>
  <si>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</si>
  <si>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</si>
  <si>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</si>
  <si>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</si>
  <si>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</si>
  <si>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</si>
  <si>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</si>
  <si>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</si>
  <si>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</si>
  <si>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</si>
  <si>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</si>
  <si>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</si>
  <si>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</si>
  <si>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</si>
  <si>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</si>
  <si>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</si>
  <si>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</si>
  <si>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</si>
  <si>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</si>
  <si>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</si>
  <si>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</si>
  <si>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</si>
  <si>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</si>
  <si>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</si>
  <si>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</si>
  <si>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</si>
  <si>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</si>
  <si>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</si>
  <si>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</si>
  <si>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</si>
  <si>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</si>
  <si>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</si>
  <si>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</si>
  <si>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</si>
  <si>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</si>
  <si>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</si>
  <si>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</si>
  <si>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</si>
  <si>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</si>
  <si>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</si>
  <si>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</si>
  <si>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</si>
  <si>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</si>
  <si>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</si>
  <si>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</si>
  <si>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</si>
  <si>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</si>
  <si>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</si>
  <si>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</si>
  <si>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</si>
  <si>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</si>
  <si>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</si>
  <si>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</si>
  <si>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</si>
  <si>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</si>
  <si>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</si>
  <si>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</si>
  <si>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</si>
  <si>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</si>
  <si>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</si>
  <si>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</si>
  <si>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</si>
  <si>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</si>
  <si>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</si>
  <si>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</si>
  <si>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</si>
  <si>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</si>
  <si>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</si>
  <si>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</si>
  <si>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</si>
  <si>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</si>
  <si>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</si>
  <si>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</si>
  <si>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</si>
  <si>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</si>
  <si>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</si>
  <si>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</si>
  <si>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</si>
  <si>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</si>
  <si>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</si>
  <si>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</si>
  <si>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</si>
  <si>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</si>
  <si>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</si>
  <si>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</si>
  <si>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</si>
  <si>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</si>
  <si>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</si>
  <si>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</si>
  <si>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</si>
  <si>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</si>
  <si>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</si>
  <si>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</si>
  <si>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</si>
  <si>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</si>
  <si>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</si>
  <si>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</si>
  <si>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</si>
  <si>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</si>
  <si>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</si>
  <si>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</si>
  <si>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</si>
  <si>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</si>
  <si>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</si>
  <si>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</si>
  <si>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</si>
  <si>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</si>
  <si>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</si>
  <si>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</si>
  <si>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</si>
  <si>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</si>
  <si>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</si>
  <si>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</si>
  <si>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</si>
  <si>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</si>
  <si>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</si>
  <si>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</si>
  <si>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</si>
  <si>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</si>
  <si>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</si>
  <si>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</si>
  <si>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</si>
  <si>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</si>
  <si>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</si>
  <si>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</si>
  <si>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</si>
  <si>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</si>
  <si>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</si>
  <si>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</si>
  <si>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</si>
  <si>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</si>
  <si>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</si>
  <si>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</si>
  <si>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</si>
  <si>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</si>
  <si>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</si>
  <si>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</si>
  <si>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</si>
  <si>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</si>
  <si>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</si>
  <si>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</si>
  <si>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</si>
  <si>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</si>
  <si>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</si>
  <si>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</si>
  <si>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</si>
  <si>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</si>
  <si>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</si>
  <si>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</si>
  <si>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</si>
  <si>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</si>
  <si>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</si>
  <si>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</si>
  <si>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</si>
  <si>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</si>
  <si>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</si>
  <si>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</si>
  <si>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</si>
  <si>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</si>
  <si>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</si>
  <si>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</si>
  <si>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</si>
  <si>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</si>
  <si>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</si>
  <si>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</si>
  <si>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</si>
  <si>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</si>
  <si>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</si>
  <si>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</si>
  <si>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</si>
  <si>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</si>
  <si>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</si>
  <si>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</si>
  <si>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</si>
  <si>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</si>
  <si>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</si>
  <si>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</si>
  <si>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</si>
  <si>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</si>
  <si>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</si>
  <si>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</si>
  <si>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</si>
  <si>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</si>
  <si>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</si>
  <si>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</si>
  <si>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</si>
  <si>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</si>
  <si>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</si>
  <si>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</si>
  <si>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</si>
  <si>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</si>
  <si>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</si>
  <si>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</si>
  <si>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</si>
  <si>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</si>
  <si>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</si>
  <si>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</si>
  <si>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</si>
  <si>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</si>
  <si>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</si>
  <si>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</si>
  <si>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</si>
  <si>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</si>
  <si>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</si>
  <si>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</si>
  <si>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</si>
  <si>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</si>
  <si>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</si>
  <si>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</si>
  <si>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</si>
  <si>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</si>
  <si>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</si>
  <si>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</si>
  <si>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</si>
  <si>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</si>
  <si>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</si>
  <si>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</si>
  <si>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</si>
  <si>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</si>
  <si>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</si>
  <si>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</si>
  <si>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</si>
  <si>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</si>
  <si>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</si>
  <si>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</si>
  <si>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</si>
  <si>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</si>
  <si>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</si>
  <si>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</si>
  <si>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</si>
  <si>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</si>
  <si>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</si>
  <si>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</si>
  <si>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</si>
  <si>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</si>
  <si>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</si>
  <si>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</si>
  <si>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</si>
  <si>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</si>
  <si>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</si>
  <si>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</si>
  <si>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</si>
  <si>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</si>
  <si>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</si>
  <si>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</si>
  <si>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</si>
  <si>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</si>
  <si>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</si>
  <si>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</si>
  <si>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</si>
  <si>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</si>
  <si>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</si>
  <si>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</si>
  <si>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</si>
  <si>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</si>
  <si>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</si>
  <si>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</si>
  <si>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</si>
  <si>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</si>
  <si>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</si>
  <si>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</si>
  <si>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</si>
  <si>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</si>
  <si>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</si>
  <si>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</si>
  <si>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</si>
  <si>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</si>
  <si>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</si>
  <si>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</si>
  <si>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</si>
  <si>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</si>
  <si>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</si>
  <si>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</si>
  <si>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</si>
  <si>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</si>
  <si>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</si>
  <si>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</si>
  <si>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</si>
  <si>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</si>
  <si>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</si>
  <si>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</si>
  <si>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</si>
  <si>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</si>
  <si>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</si>
  <si>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</si>
  <si>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</si>
  <si>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</si>
  <si>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</si>
  <si>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</si>
  <si>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</si>
  <si>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</si>
  <si>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</si>
  <si>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</si>
  <si>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</si>
  <si>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</si>
  <si>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</si>
  <si>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</si>
  <si>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</si>
  <si>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</si>
  <si>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</si>
  <si>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</si>
  <si>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</si>
  <si>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</si>
  <si>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</si>
  <si>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</si>
  <si>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</si>
  <si>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</si>
  <si>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</si>
  <si>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</si>
  <si>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</si>
  <si>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</si>
  <si>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</si>
  <si>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</si>
  <si>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</si>
  <si>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</si>
  <si>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</si>
  <si>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</si>
  <si>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</si>
  <si>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</si>
  <si>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</si>
  <si>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</si>
  <si>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</si>
  <si>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</si>
  <si>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</si>
  <si>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</si>
  <si>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</si>
  <si>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</si>
  <si>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</si>
  <si>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</si>
  <si>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</si>
  <si>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</si>
  <si>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</si>
  <si>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</si>
  <si>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</si>
  <si>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</si>
  <si>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</si>
  <si>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</si>
  <si>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</si>
  <si>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</si>
  <si>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</si>
  <si>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</si>
  <si>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</si>
  <si>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</si>
  <si>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</si>
  <si>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</si>
  <si>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</si>
  <si>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</si>
  <si>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</si>
  <si>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</si>
  <si>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</si>
  <si>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</si>
  <si>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</si>
  <si>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</si>
  <si>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</si>
  <si>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</si>
  <si>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</si>
  <si>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</si>
  <si>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</si>
  <si>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</si>
  <si>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</si>
  <si>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</si>
  <si>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</si>
  <si>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</si>
  <si>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</si>
  <si>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</si>
  <si>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</si>
  <si>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</si>
  <si>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</si>
  <si>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</si>
  <si>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</si>
  <si>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</si>
  <si>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</si>
  <si>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</si>
  <si>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</si>
  <si>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</si>
  <si>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</si>
  <si>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</si>
  <si>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</si>
  <si>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</si>
  <si>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</si>
  <si>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</si>
  <si>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</si>
  <si>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</si>
  <si>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</si>
  <si>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</si>
  <si>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</si>
  <si>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</si>
  <si>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</si>
  <si>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</si>
  <si>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</si>
  <si>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</si>
  <si>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</si>
  <si>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</si>
  <si>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</si>
  <si>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</si>
  <si>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</si>
  <si>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</si>
  <si>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</si>
  <si>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</si>
  <si>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</si>
  <si>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</si>
  <si>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</si>
  <si>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</si>
  <si>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</si>
  <si>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</si>
  <si>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</si>
  <si>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</si>
  <si>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</si>
  <si>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</si>
  <si>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</si>
  <si>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</si>
  <si>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</si>
  <si>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</si>
  <si>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</si>
  <si>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</si>
  <si>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</si>
  <si>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</si>
  <si>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</si>
  <si>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</si>
  <si>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</si>
  <si>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</si>
  <si>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</si>
  <si>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</si>
  <si>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</si>
  <si>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</si>
  <si>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</si>
  <si>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</si>
  <si>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</si>
  <si>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</si>
  <si>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</si>
  <si>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</si>
  <si>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</si>
  <si>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</si>
  <si>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</si>
  <si>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</si>
  <si>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</si>
  <si>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</si>
  <si>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</si>
  <si>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</si>
  <si>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</si>
  <si>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</si>
  <si>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</si>
  <si>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</si>
  <si>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</si>
  <si>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</si>
  <si>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</si>
  <si>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</si>
  <si>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</si>
  <si>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</si>
  <si>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</si>
  <si>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</si>
  <si>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</si>
  <si>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</si>
  <si>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</si>
  <si>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</si>
  <si>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</si>
  <si>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</si>
  <si>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</si>
  <si>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</si>
  <si>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</si>
  <si>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</si>
  <si>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</si>
  <si>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</si>
  <si>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</si>
  <si>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</si>
  <si>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</si>
  <si>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</si>
  <si>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</si>
  <si>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</si>
  <si>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</si>
  <si>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</si>
  <si>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</si>
  <si>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</si>
  <si>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</si>
  <si>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</si>
  <si>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</si>
  <si>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</si>
  <si>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</si>
  <si>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</si>
  <si>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</si>
  <si>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</si>
  <si>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</si>
  <si>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</si>
  <si>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</si>
  <si>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</si>
  <si>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</si>
  <si>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</si>
  <si>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</si>
  <si>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</si>
  <si>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</si>
  <si>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</si>
  <si>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</si>
  <si>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</si>
  <si>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</si>
  <si>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</si>
  <si>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</si>
  <si>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</si>
  <si>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</si>
  <si>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</si>
  <si>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</si>
  <si>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</si>
  <si>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</si>
  <si>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</si>
  <si>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</si>
  <si>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</si>
  <si>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</si>
  <si>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</si>
  <si>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</si>
  <si>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</si>
  <si>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</si>
  <si>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</si>
  <si>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</si>
  <si>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</si>
  <si>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</si>
  <si>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</si>
  <si>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</si>
  <si>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</si>
  <si>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</si>
  <si>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</si>
  <si>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</si>
  <si>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</si>
  <si>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</si>
  <si>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</si>
  <si>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</si>
  <si>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</si>
  <si>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</si>
  <si>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</si>
  <si>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</si>
  <si>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</si>
  <si>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</si>
  <si>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</si>
  <si>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</si>
  <si>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</si>
  <si>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</si>
  <si>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</si>
  <si>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</si>
  <si>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</si>
  <si>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</si>
  <si>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</si>
  <si>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</si>
  <si>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</si>
  <si>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</si>
  <si>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</si>
  <si>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</si>
  <si>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</si>
  <si>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</si>
  <si>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</si>
  <si>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</si>
  <si>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</si>
  <si>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</si>
  <si>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</si>
  <si>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</si>
  <si>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</si>
  <si>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</si>
  <si>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</si>
  <si>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</si>
  <si>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</si>
  <si>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</si>
  <si>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</si>
  <si>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</si>
  <si>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</si>
  <si>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</si>
  <si>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</si>
  <si>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</si>
  <si>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</si>
  <si>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</si>
  <si>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</si>
  <si>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</si>
  <si>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</si>
  <si>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</si>
  <si>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</si>
  <si>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</si>
  <si>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</si>
  <si>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</si>
  <si>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</si>
  <si>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</si>
  <si>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</si>
  <si>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</si>
  <si>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</si>
  <si>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</si>
  <si>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</si>
  <si>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</si>
  <si>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</si>
  <si>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</si>
  <si>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</si>
  <si>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</si>
  <si>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</si>
  <si>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</si>
  <si>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</si>
  <si>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</si>
  <si>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</si>
  <si>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</si>
  <si>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</si>
  <si>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</si>
  <si>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</si>
  <si>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</si>
  <si>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</si>
  <si>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</si>
  <si>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</si>
  <si>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</si>
  <si>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</si>
  <si>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</si>
  <si>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</si>
  <si>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</si>
  <si>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</si>
  <si>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</si>
  <si>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</si>
  <si>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</si>
  <si>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</si>
  <si>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</si>
  <si>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</si>
  <si>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</si>
  <si>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</si>
  <si>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</si>
  <si>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</si>
  <si>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</si>
  <si>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</si>
  <si>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</si>
  <si>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</si>
  <si>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</si>
  <si>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</si>
  <si>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</si>
  <si>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</si>
  <si>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</si>
  <si>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</si>
  <si>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</si>
  <si>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</si>
  <si>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</si>
  <si>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</si>
  <si>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</si>
  <si>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</si>
  <si>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</si>
  <si>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</si>
  <si>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</si>
  <si>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</si>
  <si>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</si>
  <si>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</si>
  <si>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</si>
  <si>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</si>
  <si>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</si>
  <si>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</si>
  <si>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</si>
  <si>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</si>
  <si>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</si>
  <si>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</si>
  <si>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</si>
  <si>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</si>
  <si>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</si>
  <si>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</si>
  <si>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</si>
  <si>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</si>
  <si>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</si>
  <si>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</si>
  <si>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</si>
  <si>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</si>
  <si>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</si>
  <si>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</si>
  <si>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</si>
  <si>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</si>
  <si>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</si>
  <si>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</si>
  <si>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</si>
  <si>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</si>
  <si>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</si>
  <si>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</si>
  <si>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</si>
  <si>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</si>
  <si>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</si>
  <si>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</si>
  <si>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</si>
  <si>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</si>
  <si>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</si>
  <si>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</si>
  <si>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</si>
  <si>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</si>
  <si>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</si>
  <si>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</si>
  <si>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</si>
  <si>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</si>
  <si>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</si>
  <si>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</si>
  <si>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</si>
  <si>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</si>
  <si>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</si>
  <si>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</si>
  <si>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</si>
  <si>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</si>
  <si>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</si>
  <si>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</si>
  <si>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</si>
  <si>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</si>
  <si>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</si>
  <si>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</si>
  <si>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</si>
  <si>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</si>
  <si>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</si>
  <si>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</si>
  <si>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</si>
  <si>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</si>
  <si>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</si>
  <si>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</si>
  <si>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</si>
  <si>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</si>
  <si>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</si>
  <si>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</si>
  <si>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</si>
  <si>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</si>
  <si>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</si>
  <si>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</si>
  <si>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</si>
  <si>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</si>
  <si>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</si>
  <si>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</si>
  <si>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</si>
  <si>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</si>
  <si>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</si>
  <si>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</si>
  <si>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</si>
  <si>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</si>
  <si>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</si>
  <si>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</si>
  <si>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</si>
  <si>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</si>
  <si>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</si>
  <si>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</si>
  <si>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</si>
  <si>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</si>
  <si>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</si>
  <si>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</si>
  <si>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</si>
  <si>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</si>
  <si>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</si>
  <si>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</si>
  <si>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</si>
  <si>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</si>
  <si>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</si>
  <si>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</si>
  <si>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</si>
  <si>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</si>
  <si>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</si>
  <si>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</si>
  <si>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</si>
  <si>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</si>
  <si>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</si>
  <si>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</si>
  <si>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</si>
  <si>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</si>
  <si>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</si>
  <si>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</si>
  <si>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</si>
  <si>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</si>
  <si>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</si>
  <si>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</si>
  <si>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</si>
  <si>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</si>
  <si>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</si>
  <si>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</si>
  <si>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</si>
  <si>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</si>
  <si>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</si>
  <si>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</si>
  <si>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</si>
  <si>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</si>
  <si>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</si>
  <si>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</si>
  <si>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</si>
  <si>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</si>
  <si>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</si>
  <si>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</si>
  <si>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</si>
  <si>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</si>
  <si>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</si>
  <si>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</si>
  <si>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</si>
  <si>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</si>
  <si>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</si>
  <si>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</si>
  <si>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</si>
  <si>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</si>
  <si>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</si>
  <si>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</si>
  <si>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</si>
  <si>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</si>
  <si>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</si>
  <si>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</si>
  <si>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</si>
  <si>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</si>
  <si>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</si>
  <si>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</si>
  <si>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</si>
  <si>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</si>
  <si>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</si>
  <si>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</si>
  <si>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</si>
  <si>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</si>
  <si>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</si>
  <si>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</si>
  <si>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</si>
  <si>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</si>
  <si>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</si>
  <si>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</si>
  <si>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</si>
  <si>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</si>
  <si>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</si>
  <si>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</si>
  <si>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</si>
  <si>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</si>
  <si>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</si>
  <si>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</si>
  <si>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</si>
  <si>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</si>
  <si>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</si>
  <si>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</si>
  <si>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</si>
  <si>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</si>
  <si>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</si>
  <si>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</si>
  <si>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</si>
  <si>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</si>
  <si>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</si>
  <si>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</si>
  <si>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</si>
  <si>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</si>
  <si>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</si>
  <si>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</si>
  <si>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</si>
  <si>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</si>
  <si>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</si>
  <si>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</si>
  <si>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</si>
  <si>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</si>
  <si>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</si>
  <si>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</si>
  <si>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</si>
  <si>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</si>
  <si>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</si>
  <si>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</si>
  <si>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</si>
  <si>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</si>
  <si>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</si>
  <si>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</si>
  <si>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</si>
  <si>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</si>
  <si>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</si>
  <si>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</si>
  <si>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</si>
  <si>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</si>
  <si>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</si>
  <si>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</si>
  <si>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</si>
  <si>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</si>
  <si>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</si>
  <si>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</si>
  <si>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</si>
  <si>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</si>
  <si>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</si>
  <si>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</si>
  <si>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</si>
  <si>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</si>
  <si>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</si>
  <si>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</si>
  <si>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</si>
  <si>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</si>
  <si>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</si>
  <si>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</si>
  <si>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</si>
  <si>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</si>
  <si>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</si>
  <si>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</si>
  <si>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</si>
  <si>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</si>
  <si>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</si>
  <si>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</si>
  <si>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</si>
  <si>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</si>
  <si>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</si>
  <si>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</si>
  <si>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</si>
  <si>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</si>
  <si>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</si>
  <si>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</si>
  <si>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</si>
  <si>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</si>
  <si>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</si>
  <si>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</si>
  <si>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</si>
  <si>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</si>
  <si>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</si>
  <si>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</si>
  <si>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</si>
  <si>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</si>
  <si>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</si>
  <si>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</si>
  <si>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</si>
  <si>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</si>
  <si>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</si>
  <si>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</si>
  <si>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</si>
  <si>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</si>
  <si>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</si>
  <si>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</si>
  <si>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</si>
  <si>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</si>
  <si>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</si>
  <si>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</si>
  <si>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</si>
  <si>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</si>
  <si>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</si>
  <si>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</si>
  <si>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</si>
  <si>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</si>
  <si>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</si>
  <si>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</si>
  <si>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</si>
  <si>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</si>
  <si>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</si>
  <si>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</si>
  <si>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</si>
  <si>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</si>
  <si>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</si>
  <si>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</si>
  <si>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</si>
  <si>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</si>
  <si>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</si>
  <si>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</si>
  <si>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</si>
  <si>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</si>
  <si>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</si>
  <si>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</si>
  <si>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</si>
  <si>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</si>
  <si>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</si>
  <si>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</si>
  <si>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</si>
  <si>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</si>
  <si>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</si>
  <si>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</si>
  <si>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</si>
  <si>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</si>
  <si>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</si>
  <si>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</si>
  <si>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</si>
  <si>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</si>
  <si>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</si>
  <si>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</si>
  <si>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</si>
  <si>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</si>
  <si>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</si>
  <si>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</si>
  <si>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</si>
  <si>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</si>
  <si>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</si>
  <si>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</si>
  <si>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</si>
  <si>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</si>
  <si>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</si>
  <si>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</si>
  <si>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</si>
  <si>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</si>
  <si>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</si>
  <si>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</si>
  <si>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</si>
  <si>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</si>
  <si>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</si>
  <si>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</si>
  <si>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</si>
  <si>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</si>
  <si>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</si>
  <si>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</si>
  <si>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</si>
  <si>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</si>
  <si>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</si>
  <si>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</si>
  <si>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</si>
  <si>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</si>
  <si>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</si>
  <si>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</si>
  <si>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</si>
  <si>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</si>
  <si>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</si>
  <si>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</si>
  <si>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</si>
  <si>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</si>
  <si>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</si>
  <si>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</si>
  <si>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</si>
  <si>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</si>
  <si>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</si>
  <si>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</si>
  <si>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</si>
  <si>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</si>
  <si>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</si>
  <si>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</si>
  <si>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</si>
  <si>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</si>
  <si>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</si>
  <si>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</si>
  <si>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</si>
  <si>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</si>
  <si>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</si>
  <si>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</si>
  <si>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</si>
  <si>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</si>
  <si>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</si>
  <si>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</si>
  <si>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</si>
  <si>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</si>
  <si>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</si>
  <si>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</si>
  <si>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</si>
  <si>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</si>
  <si>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</si>
  <si>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</si>
  <si>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</si>
  <si>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</si>
  <si>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</si>
  <si>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</si>
  <si>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</si>
  <si>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</si>
  <si>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</si>
  <si>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</si>
  <si>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</si>
  <si>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</si>
  <si>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</si>
  <si>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</si>
  <si>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</si>
  <si>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</si>
  <si>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</si>
  <si>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</si>
  <si>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</si>
  <si>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</si>
  <si>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</si>
  <si>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</si>
  <si>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</si>
  <si>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</si>
  <si>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</si>
  <si>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</si>
  <si>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</si>
  <si>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</si>
  <si>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</si>
  <si>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</si>
  <si>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</si>
  <si>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</si>
  <si>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</si>
  <si>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</si>
  <si>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</si>
  <si>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</si>
  <si>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</si>
  <si>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</si>
  <si>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</si>
  <si>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</si>
  <si>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</si>
  <si>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</si>
  <si>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</si>
  <si>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</si>
  <si>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</si>
  <si>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</si>
  <si>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</si>
  <si>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</si>
  <si>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</si>
  <si>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</si>
  <si>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</si>
  <si>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</si>
  <si>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</si>
  <si>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</si>
  <si>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</si>
  <si>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</si>
  <si>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</si>
  <si>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</si>
  <si>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</si>
  <si>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</si>
  <si>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</si>
  <si>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</si>
  <si>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</si>
  <si>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</si>
  <si>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</si>
  <si>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</si>
  <si>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</si>
  <si>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</si>
  <si>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</si>
  <si>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</si>
  <si>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</si>
  <si>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</si>
  <si>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</si>
  <si>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</si>
  <si>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</si>
  <si>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</si>
  <si>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</si>
  <si>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</si>
  <si>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</si>
  <si>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</si>
  <si>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</si>
  <si>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</si>
  <si>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</si>
  <si>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</si>
  <si>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</si>
  <si>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</si>
  <si>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</si>
  <si>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</si>
  <si>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</si>
  <si>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</si>
  <si>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</si>
  <si>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</si>
  <si>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</si>
  <si>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</si>
  <si>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</si>
  <si>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</si>
  <si>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</si>
  <si>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</si>
  <si>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</si>
  <si>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</si>
  <si>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</si>
  <si>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</si>
  <si>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</si>
  <si>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</si>
  <si>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</si>
  <si>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</si>
  <si>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</si>
  <si>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</si>
  <si>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</si>
  <si>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</si>
  <si>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</si>
  <si>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</si>
  <si>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</si>
  <si>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</si>
  <si>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</si>
  <si>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</si>
  <si>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</si>
  <si>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</si>
  <si>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</si>
  <si>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</si>
  <si>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</si>
  <si>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</si>
  <si>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</si>
  <si>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</si>
  <si>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</si>
  <si>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</si>
  <si>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</si>
  <si>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</si>
  <si>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</si>
  <si>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</si>
  <si>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</si>
  <si>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</si>
  <si>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</si>
  <si>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</si>
  <si>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</si>
  <si>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</si>
  <si>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</si>
  <si>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</si>
  <si>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</si>
  <si>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</si>
  <si>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</si>
  <si>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</si>
  <si>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</si>
  <si>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</si>
  <si>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</si>
  <si>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</si>
  <si>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</si>
  <si>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</si>
  <si>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</si>
  <si>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</si>
  <si>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</si>
  <si>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</si>
  <si>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</si>
  <si>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</si>
  <si>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</si>
  <si>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</si>
  <si>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</si>
  <si>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</si>
  <si>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</si>
  <si>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</si>
  <si>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</si>
  <si>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</si>
  <si>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</si>
  <si>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</si>
  <si>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</si>
  <si>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</si>
  <si>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</si>
  <si>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</si>
  <si>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</si>
  <si>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</si>
  <si>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</si>
  <si>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</si>
  <si>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</si>
  <si>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</si>
  <si>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</si>
  <si>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</si>
  <si>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</si>
  <si>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</si>
  <si>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</si>
  <si>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</si>
  <si>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</si>
  <si>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</si>
  <si>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</si>
  <si>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</si>
  <si>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</si>
  <si>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</si>
  <si>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</si>
  <si>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</si>
  <si>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</si>
  <si>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</si>
  <si>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</si>
  <si>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</si>
  <si>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</si>
  <si>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</si>
  <si>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</si>
  <si>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</si>
  <si>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</si>
  <si>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</si>
  <si>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</si>
  <si>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</si>
  <si>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</si>
  <si>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</si>
  <si>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</si>
  <si>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</si>
  <si>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</si>
  <si>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</si>
  <si>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</si>
  <si>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</si>
  <si>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</si>
  <si>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</si>
  <si>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</si>
  <si>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</si>
  <si>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</si>
  <si>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</si>
  <si>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</si>
  <si>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</si>
  <si>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</si>
  <si>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</si>
  <si>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</si>
  <si>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</si>
  <si>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</si>
  <si>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</si>
  <si>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</si>
  <si>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</si>
  <si>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</si>
  <si>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</si>
  <si>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</si>
  <si>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</si>
  <si>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</si>
  <si>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</si>
  <si>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</si>
  <si>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</si>
  <si>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</si>
  <si>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</si>
  <si>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</si>
  <si>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</si>
  <si>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</si>
  <si>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</si>
  <si>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</si>
  <si>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</si>
  <si>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</si>
  <si>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</si>
  <si>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</si>
  <si>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</si>
  <si>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</si>
  <si>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</si>
  <si>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</si>
  <si>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</si>
  <si>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</si>
  <si>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</si>
  <si>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</si>
  <si>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</si>
  <si>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</si>
  <si>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</si>
  <si>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</si>
  <si>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</si>
  <si>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</si>
  <si>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</si>
  <si>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</si>
  <si>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</si>
  <si>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</si>
  <si>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</si>
  <si>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</si>
  <si>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</si>
  <si>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</si>
  <si>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</si>
  <si>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</si>
  <si>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</si>
  <si>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</si>
  <si>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</si>
  <si>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</si>
  <si>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</si>
  <si>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</si>
  <si>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</si>
  <si>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</si>
  <si>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</si>
  <si>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</si>
  <si>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</si>
  <si>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</si>
  <si>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</si>
  <si>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</si>
  <si>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</si>
  <si>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</si>
  <si>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</si>
  <si>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</si>
  <si>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</si>
  <si>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</si>
  <si>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</si>
  <si>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</si>
  <si>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</si>
  <si>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</si>
  <si>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</si>
  <si>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</si>
  <si>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</si>
  <si>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</si>
  <si>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</si>
  <si>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</si>
  <si>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</si>
  <si>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</si>
  <si>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</si>
  <si>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</si>
  <si>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</si>
  <si>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</si>
  <si>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</si>
  <si>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</si>
  <si>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</si>
  <si>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</si>
  <si>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</si>
  <si>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</si>
  <si>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</si>
  <si>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</si>
  <si>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</si>
  <si>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</si>
  <si>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</si>
  <si>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</si>
  <si>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</si>
  <si>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</si>
  <si>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</si>
  <si>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</si>
  <si>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</si>
  <si>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</si>
  <si>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</si>
  <si>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</si>
  <si>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</si>
  <si>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</si>
  <si>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</si>
  <si>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</si>
  <si>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</si>
  <si>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</si>
  <si>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</si>
  <si>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</si>
  <si>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</si>
  <si>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</si>
  <si>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</si>
  <si>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</si>
  <si>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</si>
  <si>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</si>
  <si>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</si>
  <si>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</si>
  <si>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</si>
  <si>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</si>
  <si>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</si>
  <si>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</si>
  <si>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</si>
  <si>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</si>
  <si>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</si>
  <si>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</si>
  <si>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</si>
  <si>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</si>
  <si>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</si>
  <si>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</si>
  <si>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</si>
  <si>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</si>
  <si>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</si>
  <si>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</si>
  <si>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</si>
  <si>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</si>
  <si>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</si>
  <si>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</si>
  <si>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</si>
  <si>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</si>
  <si>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</si>
  <si>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</si>
  <si>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</si>
  <si>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</si>
  <si>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</si>
  <si>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</si>
  <si>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</si>
  <si>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</si>
  <si>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</si>
  <si>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</si>
  <si>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</si>
  <si>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</si>
  <si>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</si>
  <si>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</si>
  <si>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</si>
  <si>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</si>
  <si>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</si>
  <si>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</si>
  <si>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</si>
  <si>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</si>
  <si>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</si>
  <si>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</si>
  <si>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</si>
  <si>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</si>
  <si>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</si>
  <si>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</si>
  <si>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</si>
  <si>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</si>
  <si>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</si>
  <si>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</si>
  <si>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</si>
  <si>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</si>
  <si>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</si>
  <si>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</si>
  <si>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</si>
  <si>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</si>
  <si>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</si>
  <si>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</si>
  <si>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</si>
  <si>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</si>
  <si>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</si>
  <si>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</si>
  <si>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</si>
  <si>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</si>
  <si>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</si>
  <si>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</si>
  <si>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</si>
  <si>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</si>
  <si>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</si>
  <si>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</si>
  <si>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</si>
  <si>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</si>
  <si>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</si>
  <si>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</si>
  <si>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</si>
  <si>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</si>
  <si>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</si>
  <si>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</si>
  <si>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</si>
  <si>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</si>
  <si>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</si>
  <si>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</si>
  <si>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</si>
  <si>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</si>
  <si>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</si>
  <si>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</si>
  <si>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</si>
  <si>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</si>
  <si>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</si>
  <si>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</si>
  <si>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</si>
  <si>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</si>
  <si>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</si>
  <si>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</si>
  <si>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</si>
  <si>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</si>
  <si>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</si>
  <si>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</si>
  <si>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</si>
  <si>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</si>
  <si>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</si>
  <si>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</si>
  <si>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</si>
  <si>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</si>
  <si>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</si>
  <si>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</si>
  <si>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</si>
  <si>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</si>
  <si>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</si>
  <si>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</si>
  <si>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</si>
  <si>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</si>
  <si>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</si>
  <si>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</si>
  <si>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</si>
  <si>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</si>
  <si>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</si>
  <si>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</si>
  <si>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</si>
  <si>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</si>
  <si>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</si>
  <si>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</si>
  <si>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</si>
  <si>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</si>
  <si>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</si>
  <si>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</si>
  <si>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</si>
  <si>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</si>
  <si>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</si>
  <si>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</si>
  <si>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</si>
  <si>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</si>
  <si>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</si>
  <si>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</si>
  <si>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</si>
  <si>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</si>
  <si>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</si>
  <si>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</si>
  <si>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</si>
  <si>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</si>
  <si>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</si>
  <si>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</si>
  <si>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</si>
  <si>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</si>
  <si>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</si>
  <si>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</si>
  <si>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</si>
  <si>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</si>
  <si>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</si>
  <si>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</si>
  <si>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</si>
  <si>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</si>
  <si>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</si>
  <si>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</si>
  <si>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</si>
  <si>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</si>
  <si>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</si>
  <si>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</si>
  <si>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</si>
  <si>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</si>
  <si>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</si>
  <si>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</si>
  <si>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</si>
  <si>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</si>
  <si>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</si>
  <si>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</si>
  <si>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</si>
  <si>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</si>
  <si>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</si>
  <si>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</si>
  <si>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</si>
  <si>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</si>
  <si>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</si>
  <si>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</si>
  <si>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</si>
  <si>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</si>
  <si>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</si>
  <si>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</si>
  <si>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</si>
  <si>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</si>
  <si>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</si>
  <si>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</si>
  <si>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</si>
  <si>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</si>
  <si>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</si>
  <si>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</si>
  <si>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</si>
  <si>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</si>
  <si>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</si>
  <si>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</si>
  <si>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</si>
  <si>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</si>
  <si>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</si>
  <si>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</si>
  <si>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</si>
  <si>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</si>
  <si>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</si>
  <si>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</si>
  <si>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</si>
  <si>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</si>
  <si>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</si>
  <si>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</si>
  <si>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</si>
  <si>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</si>
  <si>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</si>
  <si>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</si>
  <si>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</si>
  <si>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</si>
  <si>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</si>
  <si>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</si>
  <si>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</si>
  <si>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</si>
  <si>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</si>
  <si>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</si>
  <si>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</si>
  <si>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</si>
  <si>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</si>
  <si>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</si>
  <si>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</si>
  <si>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</si>
  <si>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</si>
  <si>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</si>
  <si>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</si>
  <si>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</si>
  <si>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</si>
  <si>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</si>
  <si>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</si>
  <si>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</si>
  <si>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</si>
  <si>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</si>
  <si>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</si>
  <si>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</si>
  <si>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</si>
  <si>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</si>
  <si>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</si>
  <si>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</si>
  <si>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</si>
  <si>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</si>
  <si>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</si>
  <si>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</si>
  <si>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</si>
  <si>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</si>
  <si>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</si>
  <si>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</si>
  <si>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</si>
  <si>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</si>
  <si>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</si>
  <si>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</si>
  <si>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</si>
  <si>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</si>
  <si>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</si>
  <si>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</si>
  <si>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</si>
  <si>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</si>
  <si>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</si>
  <si>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</si>
  <si>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</si>
  <si>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</si>
  <si>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</si>
  <si>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</si>
  <si>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</si>
  <si>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</si>
  <si>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</si>
  <si>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</si>
  <si>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</si>
  <si>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</si>
  <si>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</si>
  <si>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</si>
  <si>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</si>
  <si>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</si>
  <si>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</si>
  <si>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</si>
  <si>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</si>
  <si>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</si>
  <si>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</si>
  <si>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</si>
  <si>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</si>
  <si>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</si>
  <si>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</si>
  <si>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</si>
  <si>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</si>
  <si>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</si>
  <si>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</si>
  <si>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</si>
  <si>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</si>
  <si>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</si>
  <si>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</si>
  <si>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</si>
  <si>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</si>
  <si>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</si>
  <si>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</si>
  <si>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</si>
  <si>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</si>
  <si>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</si>
  <si>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</si>
  <si>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</si>
  <si>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</si>
  <si>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</si>
  <si>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</si>
  <si>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</si>
  <si>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</si>
  <si>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</si>
  <si>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</si>
  <si>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</si>
  <si>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</si>
  <si>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</si>
  <si>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</si>
  <si>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</si>
  <si>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</si>
  <si>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</si>
  <si>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</si>
  <si>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</si>
  <si>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</si>
  <si>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</si>
  <si>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</si>
  <si>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</si>
  <si>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</si>
  <si>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</si>
  <si>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</si>
  <si>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</si>
  <si>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</si>
  <si>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</si>
  <si>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</si>
  <si>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</si>
  <si>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</si>
  <si>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</si>
  <si>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</si>
  <si>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</si>
  <si>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</si>
  <si>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</si>
  <si>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</si>
  <si>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</si>
  <si>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</si>
  <si>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</si>
  <si>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</si>
  <si>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</si>
  <si>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</si>
  <si>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</si>
  <si>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</si>
  <si>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</si>
  <si>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</si>
  <si>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</si>
  <si>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</si>
  <si>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</si>
  <si>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</si>
  <si>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</si>
  <si>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</si>
  <si>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</si>
  <si>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</si>
  <si>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</si>
  <si>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</si>
  <si>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</si>
  <si>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</si>
  <si>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</si>
  <si>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</si>
  <si>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</si>
  <si>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</si>
  <si>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</si>
  <si>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</si>
  <si>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</si>
  <si>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</si>
  <si>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</si>
  <si>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</si>
  <si>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</si>
  <si>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</si>
  <si>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</si>
  <si>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</si>
  <si>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</si>
  <si>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</si>
  <si>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</si>
  <si>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</si>
  <si>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</si>
  <si>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</si>
  <si>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</si>
  <si>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</si>
  <si>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</si>
  <si>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</si>
  <si>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</si>
  <si>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</si>
  <si>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</si>
  <si>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</si>
  <si>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</si>
  <si>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</si>
  <si>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</si>
  <si>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</si>
  <si>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</si>
  <si>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</si>
  <si>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</si>
  <si>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</si>
  <si>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</si>
  <si>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</si>
  <si>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</si>
  <si>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</si>
  <si>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</si>
  <si>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</si>
  <si>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</si>
  <si>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</si>
  <si>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</si>
  <si>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</si>
  <si>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</si>
  <si>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</si>
  <si>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</si>
  <si>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</si>
  <si>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</si>
  <si>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</si>
  <si>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</si>
  <si>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</si>
  <si>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</si>
  <si>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</si>
  <si>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</si>
  <si>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</si>
  <si>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</si>
  <si>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</si>
  <si>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</si>
  <si>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</si>
  <si>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</si>
  <si>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</si>
  <si>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</si>
  <si>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</si>
  <si>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</si>
  <si>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</si>
  <si>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</si>
  <si>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</si>
  <si>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</si>
  <si>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</si>
  <si>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</si>
  <si>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</si>
  <si>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</si>
  <si>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</si>
  <si>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</si>
  <si>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</si>
  <si>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</si>
  <si>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</si>
  <si>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</si>
  <si>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</si>
  <si>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</si>
  <si>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</si>
  <si>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</si>
  <si>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</si>
  <si>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</si>
  <si>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</si>
  <si>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</si>
  <si>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</si>
  <si>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</si>
  <si>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</si>
  <si>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</si>
  <si>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</si>
  <si>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</si>
  <si>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</si>
  <si>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</si>
  <si>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</si>
  <si>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</si>
  <si>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</si>
  <si>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</si>
  <si>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</si>
  <si>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</si>
  <si>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</si>
  <si>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</si>
  <si>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</si>
  <si>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</si>
  <si>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</si>
  <si>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</si>
  <si>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</si>
  <si>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</si>
  <si>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</si>
  <si>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</si>
  <si>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</si>
  <si>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</si>
  <si>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</si>
  <si>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</si>
  <si>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</si>
  <si>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</si>
  <si>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</si>
  <si>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</si>
  <si>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</si>
  <si>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</si>
  <si>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</si>
  <si>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</si>
  <si>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</si>
  <si>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</si>
  <si>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</si>
  <si>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</si>
  <si>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</si>
  <si>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</si>
  <si>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</si>
  <si>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</si>
  <si>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</si>
  <si>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</si>
  <si>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</si>
  <si>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</si>
  <si>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</si>
  <si>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</si>
  <si>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</si>
  <si>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</si>
  <si>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</si>
  <si>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</si>
  <si>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</si>
  <si>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</si>
  <si>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</si>
  <si>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</si>
  <si>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</si>
  <si>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</si>
  <si>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</si>
  <si>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</si>
  <si>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</si>
  <si>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</si>
  <si>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</si>
  <si>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</si>
  <si>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</si>
  <si>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</si>
  <si>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</si>
  <si>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</si>
  <si>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</si>
  <si>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</si>
  <si>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</si>
  <si>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</si>
  <si>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</si>
  <si>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</si>
  <si>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</si>
  <si>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</si>
  <si>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</si>
  <si>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</si>
  <si>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</si>
  <si>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</si>
  <si>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</si>
  <si>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</si>
  <si>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</si>
  <si>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</si>
  <si>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</si>
  <si>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</si>
  <si>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</si>
  <si>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</si>
  <si>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</si>
  <si>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</si>
  <si>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</si>
  <si>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</si>
  <si>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</si>
  <si>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</si>
  <si>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</si>
  <si>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</si>
  <si>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</si>
  <si>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</si>
  <si>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</si>
  <si>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</si>
  <si>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</si>
  <si>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</si>
  <si>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</si>
  <si>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</si>
  <si>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</si>
  <si>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</si>
  <si>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</si>
  <si>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</si>
  <si>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</si>
  <si>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</si>
  <si>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</si>
  <si>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</si>
  <si>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</si>
  <si>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</si>
  <si>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</si>
  <si>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</si>
  <si>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</si>
  <si>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</si>
  <si>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</si>
  <si>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</si>
  <si>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</si>
  <si>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</si>
  <si>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</si>
  <si>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</si>
  <si>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</si>
  <si>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</si>
  <si>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</si>
  <si>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</si>
  <si>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</si>
  <si>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</si>
  <si>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</si>
  <si>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</si>
  <si>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</si>
  <si>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</si>
  <si>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</si>
  <si>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</si>
  <si>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</si>
  <si>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</si>
  <si>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</si>
  <si>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</si>
  <si>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</si>
  <si>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</si>
  <si>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</si>
  <si>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</si>
  <si>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</si>
  <si>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</si>
  <si>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</si>
  <si>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</si>
  <si>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</si>
  <si>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</si>
  <si>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</si>
  <si>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</si>
  <si>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</si>
  <si>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</si>
  <si>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</si>
  <si>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</si>
  <si>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</si>
  <si>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</si>
  <si>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</si>
  <si>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</si>
  <si>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</si>
  <si>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</si>
  <si>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</si>
  <si>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</si>
  <si>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</si>
  <si>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</si>
  <si>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</si>
  <si>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</si>
  <si>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</si>
  <si>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</si>
  <si>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</si>
  <si>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</si>
  <si>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</si>
  <si>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</si>
  <si>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</si>
  <si>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</si>
  <si>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</si>
  <si>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</si>
  <si>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</si>
  <si>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</si>
  <si>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</si>
  <si>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</si>
  <si>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</si>
  <si>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</si>
  <si>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</si>
  <si>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</si>
  <si>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</si>
  <si>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</si>
  <si>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</si>
  <si>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</si>
  <si>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</si>
  <si>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</si>
  <si>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</si>
  <si>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</si>
  <si>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</si>
  <si>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</si>
  <si>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</si>
  <si>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</si>
  <si>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</si>
  <si>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</si>
  <si>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</si>
  <si>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</si>
  <si>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</si>
  <si>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</si>
  <si>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</si>
  <si>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</si>
  <si>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</si>
  <si>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</si>
  <si>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</si>
  <si>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</si>
  <si>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</si>
  <si>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</si>
  <si>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</si>
  <si>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</si>
  <si>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</si>
  <si>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</si>
  <si>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</si>
  <si>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</si>
  <si>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</si>
  <si>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</si>
  <si>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</si>
  <si>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</si>
  <si>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</si>
  <si>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</si>
  <si>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</si>
  <si>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</si>
  <si>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</si>
  <si>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</si>
  <si>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</si>
  <si>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</si>
  <si>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</si>
  <si>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</si>
  <si>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</si>
  <si>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</si>
  <si>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</si>
  <si>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</si>
  <si>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</si>
  <si>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</si>
  <si>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</si>
  <si>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</si>
  <si>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</si>
  <si>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</si>
  <si>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</si>
  <si>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</si>
  <si>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</si>
  <si>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</si>
  <si>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</si>
  <si>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</si>
  <si>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</si>
  <si>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</si>
  <si>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</si>
  <si>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</si>
  <si>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</si>
  <si>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</si>
  <si>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</si>
  <si>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</si>
  <si>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</si>
  <si>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</si>
  <si>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</si>
  <si>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</si>
  <si>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</si>
  <si>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</si>
  <si>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</si>
  <si>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</si>
  <si>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</si>
  <si>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</si>
  <si>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</si>
  <si>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</si>
  <si>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</si>
  <si>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</si>
  <si>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</si>
  <si>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</si>
  <si>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</si>
  <si>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</si>
  <si>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</si>
  <si>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</si>
  <si>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</si>
  <si>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</si>
  <si>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</si>
  <si>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</si>
  <si>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</si>
  <si>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</si>
  <si>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</si>
  <si>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</si>
  <si>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</si>
  <si>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</si>
  <si>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</si>
  <si>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</si>
  <si>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</si>
  <si>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</si>
  <si>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</si>
  <si>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</si>
  <si>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</si>
  <si>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</si>
  <si>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</si>
  <si>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</si>
  <si>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</si>
  <si>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</si>
  <si>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</si>
  <si>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</si>
  <si>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</si>
  <si>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</si>
  <si>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</si>
  <si>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</si>
  <si>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</si>
  <si>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</si>
  <si>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</si>
  <si>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</si>
  <si>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</si>
  <si>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</si>
  <si>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</si>
  <si>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</si>
  <si>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</si>
  <si>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</si>
  <si>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</si>
  <si>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</si>
  <si>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</si>
  <si>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</si>
  <si>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</si>
  <si>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</si>
  <si>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</si>
  <si>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</si>
  <si>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</si>
  <si>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</si>
  <si>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</si>
  <si>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</si>
  <si>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</si>
  <si>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</si>
  <si>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</si>
  <si>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</si>
  <si>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</si>
  <si>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</si>
  <si>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</si>
  <si>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</si>
  <si>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</si>
  <si>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</si>
  <si>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</si>
  <si>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</si>
  <si>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</si>
  <si>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</si>
  <si>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</si>
  <si>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</si>
  <si>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</si>
  <si>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</si>
  <si>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</si>
  <si>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</si>
  <si>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</si>
  <si>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</si>
  <si>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</si>
  <si>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</si>
  <si>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</si>
  <si>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</si>
  <si>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</si>
  <si>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</si>
  <si>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</si>
  <si>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</si>
  <si>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</si>
  <si>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</si>
  <si>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</si>
  <si>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</si>
  <si>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</si>
  <si>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</si>
  <si>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</si>
  <si>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</si>
  <si>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</si>
  <si>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</si>
  <si>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</si>
  <si>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</si>
  <si>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</si>
  <si>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</si>
  <si>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</si>
  <si>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</si>
  <si>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</si>
  <si>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</si>
  <si>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</si>
  <si>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</si>
  <si>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</si>
  <si>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</si>
  <si>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</si>
  <si>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</si>
  <si>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</si>
  <si>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</si>
  <si>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</si>
  <si>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</si>
  <si>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</si>
  <si>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</si>
  <si>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</si>
  <si>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</si>
  <si>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</si>
  <si>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</si>
  <si>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</si>
  <si>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</si>
  <si>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</si>
  <si>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</si>
  <si>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</si>
  <si>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</si>
  <si>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</si>
  <si>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</si>
  <si>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</si>
  <si>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</si>
  <si>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</si>
  <si>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</si>
  <si>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</si>
  <si>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</si>
  <si>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</si>
  <si>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</si>
  <si>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</si>
  <si>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</si>
  <si>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</si>
  <si>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</si>
  <si>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</si>
  <si>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</si>
  <si>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</si>
  <si>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</si>
  <si>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</si>
  <si>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</si>
  <si>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</si>
  <si>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</si>
  <si>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</si>
  <si>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</si>
  <si>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</si>
  <si>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</si>
  <si>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</si>
  <si>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</si>
  <si>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</si>
  <si>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</si>
  <si>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</si>
  <si>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</si>
  <si>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</si>
  <si>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</si>
  <si>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</si>
  <si>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</si>
  <si>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</si>
  <si>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</si>
  <si>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</si>
  <si>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</si>
  <si>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</si>
  <si>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</si>
  <si>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</si>
  <si>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</si>
  <si>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</si>
  <si>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</si>
  <si>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</si>
  <si>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</si>
  <si>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</si>
  <si>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</si>
  <si>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</si>
  <si>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</si>
  <si>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</si>
  <si>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</si>
  <si>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</si>
  <si>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</si>
  <si>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</si>
  <si>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</si>
  <si>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</si>
  <si>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</si>
  <si>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</si>
  <si>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</si>
  <si>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</si>
  <si>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</si>
  <si>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</si>
  <si>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</si>
  <si>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</si>
  <si>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</si>
  <si>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</si>
  <si>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</si>
  <si>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</si>
  <si>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</si>
  <si>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</si>
  <si>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</si>
  <si>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</si>
  <si>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</si>
  <si>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</si>
  <si>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</si>
  <si>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</si>
  <si>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</si>
  <si>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</si>
  <si>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</si>
  <si>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</si>
  <si>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</si>
  <si>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</si>
  <si>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</si>
  <si>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</si>
  <si>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</si>
  <si>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</si>
  <si>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</si>
  <si>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</si>
  <si>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</si>
  <si>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</si>
  <si>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</si>
  <si>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</si>
  <si>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</si>
  <si>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</si>
  <si>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</si>
  <si>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</si>
  <si>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</si>
  <si>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</si>
  <si>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</si>
  <si>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</si>
  <si>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</si>
  <si>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</si>
  <si>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</si>
  <si>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</si>
  <si>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</si>
  <si>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</si>
  <si>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</si>
  <si>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</si>
  <si>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</si>
  <si>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</si>
  <si>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</si>
  <si>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</si>
  <si>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</si>
  <si>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</si>
  <si>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</si>
  <si>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</si>
  <si>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</si>
  <si>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</si>
  <si>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</si>
  <si>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</si>
  <si>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</si>
  <si>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</si>
  <si>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</si>
  <si>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</si>
  <si>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</si>
  <si>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</si>
  <si>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</si>
  <si>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</si>
  <si>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</si>
  <si>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</si>
  <si>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</si>
  <si>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</si>
  <si>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</si>
  <si>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</si>
  <si>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</si>
  <si>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</si>
  <si>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</si>
  <si>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</si>
  <si>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</si>
  <si>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</si>
  <si>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</si>
  <si>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</si>
  <si>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</si>
  <si>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</si>
  <si>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</si>
  <si>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</si>
  <si>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</si>
  <si>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</si>
  <si>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</si>
  <si>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</si>
  <si>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</si>
  <si>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</si>
  <si>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</si>
  <si>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</si>
  <si>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</si>
  <si>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</si>
  <si>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</si>
  <si>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</si>
  <si>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</si>
  <si>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</si>
  <si>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</si>
  <si>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</si>
  <si>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</si>
  <si>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</si>
  <si>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</si>
  <si>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</si>
  <si>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</si>
  <si>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</si>
  <si>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</si>
  <si>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</si>
  <si>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</si>
  <si>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</si>
  <si>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</si>
  <si>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</si>
  <si>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</si>
  <si>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</si>
  <si>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</si>
  <si>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</si>
  <si>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</si>
  <si>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</si>
  <si>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</si>
  <si>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</si>
  <si>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</si>
  <si>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</si>
  <si>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</si>
  <si>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</si>
  <si>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</si>
  <si>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</si>
  <si>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</si>
  <si>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</si>
  <si>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</si>
  <si>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</si>
  <si>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</si>
  <si>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</si>
  <si>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</si>
  <si>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</si>
  <si>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</si>
  <si>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</si>
  <si>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</si>
  <si>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</si>
  <si>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</si>
  <si>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</si>
  <si>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</si>
  <si>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</si>
  <si>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</si>
  <si>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</si>
  <si>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</si>
  <si>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</si>
  <si>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</si>
  <si>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</si>
  <si>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</si>
  <si>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</si>
  <si>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</si>
  <si>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</si>
  <si>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</si>
  <si>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</si>
  <si>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</si>
  <si>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</si>
  <si>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</si>
  <si>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</si>
  <si>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</si>
  <si>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</si>
  <si>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</si>
  <si>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</si>
  <si>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</si>
  <si>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</si>
  <si>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</si>
  <si>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</si>
  <si>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</si>
  <si>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</si>
  <si>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</si>
  <si>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</si>
  <si>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</si>
  <si>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</si>
  <si>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</si>
  <si>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</si>
  <si>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</si>
  <si>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</si>
  <si>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</si>
  <si>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</si>
  <si>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</si>
  <si>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</si>
  <si>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</si>
  <si>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</si>
  <si>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</si>
  <si>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</si>
  <si>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</si>
  <si>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</si>
  <si>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</si>
  <si>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</si>
  <si>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</si>
  <si>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</si>
  <si>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</si>
  <si>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</si>
  <si>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</si>
  <si>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</si>
  <si>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</si>
  <si>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</si>
  <si>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</si>
  <si>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</si>
  <si>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</si>
  <si>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</si>
  <si>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</si>
  <si>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</si>
  <si>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</si>
  <si>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</si>
  <si>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</si>
  <si>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</si>
  <si>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</si>
  <si>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</si>
  <si>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</si>
  <si>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</si>
  <si>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</si>
  <si>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</si>
  <si>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</si>
  <si>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</si>
  <si>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</si>
  <si>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</si>
  <si>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</si>
  <si>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</si>
  <si>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</si>
  <si>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</si>
  <si>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</si>
  <si>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</si>
  <si>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</si>
  <si>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</si>
  <si>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</si>
  <si>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</si>
  <si>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</si>
  <si>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</si>
  <si>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</si>
  <si>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</si>
  <si>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</si>
  <si>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</si>
  <si>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</si>
  <si>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</si>
  <si>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</si>
  <si>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</si>
  <si>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</si>
  <si>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</si>
  <si>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</si>
  <si>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</si>
  <si>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</si>
  <si>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</si>
  <si>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</si>
  <si>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</si>
  <si>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</si>
  <si>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</si>
  <si>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</si>
  <si>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</si>
  <si>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</si>
  <si>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</si>
  <si>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</si>
  <si>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</si>
  <si>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</si>
  <si>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</si>
  <si>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</si>
  <si>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</si>
  <si>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</si>
  <si>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</si>
  <si>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</si>
  <si>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</si>
  <si>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</si>
  <si>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</si>
  <si>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</si>
  <si>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</si>
  <si>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</si>
  <si>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</si>
  <si>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</si>
  <si>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</si>
  <si>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</si>
  <si>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</si>
  <si>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</si>
  <si>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</si>
  <si>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</si>
  <si>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</si>
  <si>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</si>
  <si>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</si>
  <si>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</si>
  <si>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</si>
  <si>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</si>
  <si>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</si>
  <si>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</si>
  <si>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</si>
  <si>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</si>
  <si>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</si>
  <si>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</si>
  <si>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</si>
  <si>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</si>
  <si>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</si>
  <si>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</si>
  <si>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</si>
  <si>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</si>
  <si>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</si>
  <si>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</si>
  <si>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</si>
  <si>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</si>
  <si>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</si>
  <si>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</si>
  <si>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</si>
  <si>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</si>
  <si>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</si>
  <si>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</si>
  <si>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</si>
  <si>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</si>
  <si>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</si>
  <si>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</si>
  <si>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</si>
  <si>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</si>
  <si>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</si>
  <si>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</si>
  <si>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</si>
  <si>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</si>
  <si>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</si>
  <si>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</si>
  <si>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</si>
  <si>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</si>
  <si>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</si>
  <si>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</si>
  <si>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</si>
  <si>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</si>
  <si>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</si>
  <si>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</si>
  <si>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</si>
  <si>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</si>
  <si>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</si>
  <si>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</si>
  <si>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</si>
  <si>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</si>
  <si>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</si>
  <si>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</si>
  <si>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</si>
  <si>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</si>
  <si>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</si>
  <si>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</si>
  <si>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</si>
  <si>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</si>
  <si>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</si>
  <si>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</si>
  <si>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</si>
  <si>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</si>
  <si>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</si>
  <si>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</si>
  <si>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</si>
  <si>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</si>
  <si>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</si>
  <si>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</si>
  <si>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</si>
  <si>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</si>
  <si>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</si>
  <si>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</si>
  <si>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</si>
  <si>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</si>
  <si>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</si>
  <si>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</si>
  <si>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</si>
  <si>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</si>
  <si>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</si>
  <si>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</si>
  <si>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</si>
  <si>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</si>
  <si>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</si>
  <si>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</si>
  <si>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</si>
  <si>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</si>
  <si>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</si>
  <si>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</si>
  <si>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</si>
  <si>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</si>
  <si>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</si>
  <si>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</si>
  <si>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</si>
  <si>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</si>
  <si>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</si>
  <si>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</si>
  <si>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</si>
  <si>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</si>
  <si>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</si>
  <si>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</si>
  <si>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</si>
  <si>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</si>
  <si>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</si>
  <si>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</si>
  <si>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</si>
  <si>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</si>
  <si>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</si>
  <si>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</si>
  <si>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</si>
  <si>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</si>
  <si>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</si>
  <si>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</si>
  <si>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</si>
  <si>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</si>
  <si>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</si>
  <si>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</si>
  <si>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</si>
  <si>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</si>
  <si>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</si>
  <si>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</si>
  <si>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</si>
  <si>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</si>
  <si>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</si>
  <si>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</si>
  <si>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</si>
  <si>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</si>
  <si>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</si>
  <si>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</si>
  <si>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</si>
  <si>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</si>
  <si>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</si>
  <si>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</si>
  <si>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</si>
  <si>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</si>
  <si>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</si>
  <si>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</si>
  <si>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</si>
  <si>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</si>
  <si>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</si>
  <si>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</si>
  <si>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</si>
  <si>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</si>
  <si>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</si>
  <si>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</si>
  <si>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</si>
  <si>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</si>
  <si>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</si>
  <si>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</si>
  <si>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</si>
  <si>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</si>
  <si>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</si>
  <si>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</si>
  <si>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</si>
  <si>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</si>
  <si>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</si>
  <si>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</si>
  <si>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</si>
  <si>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</si>
  <si>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</si>
  <si>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</si>
  <si>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</si>
  <si>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</si>
  <si>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</si>
  <si>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</si>
  <si>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</si>
  <si>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</si>
  <si>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</si>
  <si>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</si>
  <si>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</si>
  <si>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</si>
  <si>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</si>
  <si>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</si>
  <si>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</si>
  <si>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</si>
  <si>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</si>
  <si>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</si>
  <si>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</si>
  <si>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</si>
  <si>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</si>
  <si>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</si>
  <si>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</si>
  <si>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</si>
  <si>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</si>
  <si>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</si>
  <si>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</si>
  <si>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</si>
  <si>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</si>
  <si>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</si>
  <si>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</si>
  <si>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</si>
  <si>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</si>
  <si>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</si>
  <si>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</si>
  <si>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</si>
  <si>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</si>
  <si>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</si>
  <si>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</si>
  <si>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</si>
  <si>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</si>
  <si>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</si>
  <si>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</si>
  <si>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</si>
  <si>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</si>
  <si>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</si>
  <si>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</si>
  <si>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</si>
  <si>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</si>
  <si>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</si>
  <si>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</si>
  <si>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</si>
  <si>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</si>
  <si>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</si>
  <si>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</si>
  <si>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</si>
  <si>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</si>
  <si>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</si>
  <si>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</si>
  <si>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</si>
  <si>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</si>
  <si>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</si>
  <si>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</si>
  <si>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</si>
  <si>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</si>
  <si>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</si>
  <si>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</si>
  <si>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</si>
  <si>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</si>
  <si>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</si>
  <si>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</si>
  <si>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</si>
  <si>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</si>
  <si>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</si>
  <si>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</si>
  <si>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</si>
  <si>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</si>
  <si>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</si>
  <si>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</si>
  <si>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</si>
  <si>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</si>
  <si>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</si>
  <si>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</si>
  <si>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</si>
  <si>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</si>
  <si>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</si>
  <si>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</si>
  <si>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</si>
  <si>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</si>
  <si>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</si>
  <si>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</si>
  <si>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</si>
  <si>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</si>
  <si>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</si>
  <si>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</si>
  <si>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</si>
  <si>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</si>
  <si>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</si>
  <si>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</si>
  <si>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</si>
  <si>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</si>
  <si>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</si>
  <si>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</si>
  <si>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</si>
  <si>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</si>
  <si>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</si>
  <si>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</si>
  <si>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</si>
  <si>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</si>
  <si>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</si>
  <si>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</si>
  <si>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</si>
  <si>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</si>
  <si>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</si>
  <si>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</si>
  <si>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</si>
  <si>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</si>
  <si>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</si>
  <si>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</si>
  <si>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</si>
  <si>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</si>
  <si>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</si>
  <si>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</si>
  <si>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</si>
  <si>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</si>
  <si>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</si>
  <si>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</si>
  <si>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</si>
  <si>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</si>
  <si>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</si>
  <si>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</si>
  <si>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</si>
  <si>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</si>
  <si>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</si>
  <si>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</si>
  <si>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</si>
  <si>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</si>
  <si>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</si>
  <si>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</si>
  <si>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</si>
  <si>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</si>
  <si>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</si>
  <si>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</si>
  <si>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</si>
  <si>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</si>
  <si>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</si>
  <si>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</si>
  <si>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</si>
  <si>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</si>
  <si>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</si>
  <si>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</si>
  <si>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</si>
  <si>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</si>
  <si>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</si>
  <si>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</si>
  <si>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</si>
  <si>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</si>
  <si>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</si>
  <si>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</si>
  <si>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</si>
  <si>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</si>
  <si>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</si>
  <si>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</si>
  <si>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</si>
  <si>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</si>
  <si>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</si>
  <si>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</si>
  <si>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</si>
  <si>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</si>
  <si>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</si>
  <si>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</si>
  <si>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</si>
  <si>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</si>
  <si>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</si>
  <si>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</si>
  <si>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</si>
  <si>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</si>
  <si>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</si>
  <si>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</si>
  <si>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</si>
  <si>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</si>
  <si>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</si>
  <si>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</si>
  <si>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</si>
  <si>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</si>
  <si>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</si>
  <si>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</si>
  <si>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</si>
  <si>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</si>
  <si>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</si>
  <si>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</si>
  <si>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</si>
  <si>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</si>
  <si>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</si>
  <si>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</si>
  <si>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</si>
  <si>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</si>
  <si>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</si>
  <si>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</si>
  <si>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</si>
  <si>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</si>
  <si>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</si>
  <si>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</si>
  <si>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</si>
  <si>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</si>
  <si>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</si>
  <si>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</si>
  <si>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</si>
  <si>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</si>
  <si>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</si>
  <si>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</si>
  <si>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</si>
  <si>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</si>
  <si>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</si>
  <si>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</si>
  <si>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</si>
  <si>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</si>
  <si>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</si>
  <si>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</si>
  <si>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</si>
  <si>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</si>
  <si>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</si>
  <si>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</si>
  <si>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</si>
  <si>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</si>
  <si>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</si>
  <si>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</si>
  <si>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</si>
  <si>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</si>
  <si>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</si>
  <si>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</si>
  <si>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</si>
  <si>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</si>
  <si>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</si>
  <si>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</si>
  <si>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</si>
  <si>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</si>
  <si>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</si>
  <si>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</si>
  <si>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</si>
  <si>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</si>
  <si>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</si>
  <si>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</si>
  <si>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</si>
  <si>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</si>
  <si>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</si>
  <si>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</si>
  <si>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</si>
  <si>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</si>
  <si>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</si>
  <si>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</si>
  <si>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</si>
  <si>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</si>
  <si>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</si>
  <si>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</si>
  <si>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</si>
  <si>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</si>
  <si>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</si>
  <si>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</si>
  <si>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</si>
  <si>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</si>
  <si>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</si>
  <si>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</si>
  <si>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</si>
  <si>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</si>
  <si>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</si>
  <si>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</si>
  <si>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</si>
  <si>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</si>
  <si>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</si>
  <si>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</si>
  <si>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</si>
  <si>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</si>
  <si>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</si>
  <si>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</si>
  <si>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</si>
  <si>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</si>
  <si>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</si>
  <si>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</si>
  <si>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</si>
  <si>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</si>
  <si>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</si>
  <si>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</si>
  <si>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</si>
  <si>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</si>
  <si>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</si>
  <si>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</si>
  <si>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</si>
  <si>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</si>
  <si>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</si>
  <si>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</si>
  <si>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</si>
  <si>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</si>
  <si>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</si>
  <si>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</si>
  <si>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</si>
  <si>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</si>
  <si>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</si>
  <si>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</si>
  <si>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</si>
  <si>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</si>
  <si>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</si>
  <si>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</si>
  <si>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</si>
  <si>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</si>
  <si>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</si>
  <si>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</si>
  <si>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</si>
  <si>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</si>
  <si>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</si>
  <si>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</si>
  <si>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</si>
  <si>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</si>
  <si>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</si>
  <si>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</si>
  <si>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</si>
  <si>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</si>
  <si>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</si>
  <si>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</si>
  <si>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</si>
  <si>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</si>
  <si>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</si>
  <si>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</si>
  <si>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</si>
  <si>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</si>
  <si>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</si>
  <si>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</si>
  <si>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</si>
  <si>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</si>
  <si>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</si>
  <si>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</si>
  <si>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</si>
  <si>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</si>
  <si>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</si>
  <si>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</si>
  <si>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</si>
  <si>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</si>
  <si>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</si>
  <si>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</si>
  <si>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</si>
  <si>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</si>
  <si>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</si>
  <si>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</si>
  <si>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</si>
  <si>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</si>
  <si>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</si>
  <si>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</si>
  <si>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</si>
  <si>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</si>
  <si>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</si>
  <si>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</si>
  <si>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</si>
  <si>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</si>
  <si>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</si>
  <si>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</si>
  <si>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</si>
  <si>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</si>
  <si>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</si>
  <si>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</si>
  <si>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</si>
  <si>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</si>
  <si>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</si>
  <si>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</si>
  <si>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</si>
  <si>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</si>
  <si>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</si>
  <si>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</si>
  <si>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</si>
  <si>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</si>
  <si>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</si>
  <si>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</si>
  <si>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</si>
  <si>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</si>
  <si>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</si>
  <si>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</si>
  <si>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</si>
  <si>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</si>
  <si>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</si>
  <si>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</si>
  <si>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</si>
  <si>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</si>
  <si>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</si>
  <si>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</si>
  <si>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</si>
  <si>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</si>
  <si>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</si>
  <si>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</si>
  <si>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</si>
  <si>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</si>
  <si>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</si>
  <si>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</si>
  <si>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</si>
  <si>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</si>
  <si>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</si>
  <si>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</si>
  <si>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</si>
  <si>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</si>
  <si>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</si>
  <si>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</si>
  <si>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</si>
  <si>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</si>
  <si>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</si>
  <si>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</si>
  <si>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</si>
  <si>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</si>
  <si>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</si>
  <si>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</si>
  <si>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</si>
  <si>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</si>
  <si>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</si>
  <si>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</si>
  <si>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</si>
  <si>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</si>
  <si>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</si>
  <si>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</si>
  <si>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</si>
  <si>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</si>
  <si>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</si>
  <si>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</si>
  <si>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</si>
  <si>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</si>
  <si>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</si>
  <si>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</si>
  <si>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</si>
  <si>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</si>
  <si>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</si>
  <si>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</si>
  <si>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</si>
  <si>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</si>
  <si>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</si>
  <si>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</si>
  <si>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</si>
  <si>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</si>
  <si>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</si>
  <si>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</si>
  <si>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</si>
  <si>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</si>
  <si>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</si>
  <si>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</si>
  <si>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</si>
  <si>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</si>
  <si>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</si>
  <si>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</si>
  <si>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</si>
  <si>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</si>
  <si>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</si>
  <si>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</si>
  <si>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</si>
  <si>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</si>
  <si>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</si>
  <si>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</si>
  <si>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</si>
  <si>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</si>
  <si>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</si>
  <si>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</si>
  <si>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</si>
  <si>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</si>
  <si>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</si>
  <si>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</si>
  <si>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</si>
  <si>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</si>
  <si>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</si>
  <si>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</si>
  <si>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</si>
  <si>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</si>
  <si>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</si>
  <si>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</si>
  <si>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</si>
  <si>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</si>
  <si>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</si>
  <si>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</si>
  <si>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</si>
  <si>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</si>
  <si>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</si>
  <si>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</si>
  <si>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</si>
  <si>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</si>
  <si>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</si>
  <si>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</si>
  <si>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</si>
  <si>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</si>
  <si>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</si>
  <si>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</si>
  <si>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</si>
  <si>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</si>
  <si>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</si>
  <si>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</si>
  <si>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</si>
  <si>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</si>
  <si>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</si>
  <si>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</si>
  <si>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</si>
  <si>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</si>
  <si>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</si>
  <si>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</si>
  <si>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</si>
  <si>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</si>
  <si>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</si>
  <si>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</si>
  <si>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</si>
  <si>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</si>
  <si>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</si>
  <si>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</si>
  <si>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</si>
  <si>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</si>
  <si>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</si>
  <si>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</si>
  <si>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</si>
  <si>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</si>
  <si>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</si>
  <si>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</si>
  <si>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</si>
  <si>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</si>
  <si>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</si>
  <si>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</si>
  <si>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</si>
  <si>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</si>
  <si>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</si>
  <si>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</si>
  <si>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</si>
  <si>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</si>
  <si>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</si>
  <si>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</si>
  <si>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</si>
  <si>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</si>
  <si>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</si>
  <si>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</si>
  <si>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</si>
  <si>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</si>
  <si>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</si>
  <si>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</si>
  <si>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</si>
  <si>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</si>
  <si>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</si>
  <si>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</si>
  <si>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</si>
  <si>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</si>
  <si>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</si>
  <si>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</si>
  <si>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</si>
  <si>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</si>
  <si>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</si>
  <si>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</si>
  <si>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</si>
  <si>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</si>
  <si>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</si>
  <si>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</si>
  <si>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</si>
  <si>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</si>
  <si>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</si>
  <si>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</si>
  <si>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</si>
  <si>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</si>
  <si>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</si>
  <si>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</si>
  <si>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</si>
  <si>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</si>
  <si>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</si>
  <si>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</si>
  <si>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</si>
  <si>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</si>
  <si>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</si>
  <si>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</si>
  <si>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</si>
  <si>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</si>
  <si>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</si>
  <si>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</si>
  <si>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</si>
  <si>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</si>
  <si>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</si>
  <si>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</si>
  <si>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</si>
  <si>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</si>
  <si>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</si>
  <si>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</si>
  <si>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</si>
  <si>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</si>
  <si>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</si>
  <si>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</si>
  <si>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</si>
  <si>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</si>
  <si>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</si>
  <si>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</si>
  <si>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</si>
  <si>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</si>
  <si>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</si>
  <si>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</si>
  <si>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</si>
  <si>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</si>
  <si>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</si>
  <si>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</si>
  <si>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</si>
  <si>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</si>
  <si>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</si>
  <si>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</si>
  <si>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</si>
  <si>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</si>
  <si>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</si>
  <si>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</si>
  <si>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</si>
  <si>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</si>
  <si>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</si>
  <si>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</si>
  <si>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</si>
  <si>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</si>
  <si>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</si>
  <si>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</si>
  <si>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</si>
  <si>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</si>
  <si>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</si>
  <si>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</si>
  <si>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</si>
  <si>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</si>
  <si>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</si>
  <si>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</si>
  <si>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</si>
  <si>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</si>
  <si>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</si>
  <si>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</si>
  <si>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</si>
  <si>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</si>
  <si>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</si>
  <si>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</si>
  <si>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</si>
  <si>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</si>
  <si>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</si>
  <si>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</si>
  <si>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</si>
  <si>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</si>
  <si>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</si>
  <si>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</si>
  <si>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</si>
  <si>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</si>
  <si>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</si>
  <si>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</si>
  <si>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</si>
  <si>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</si>
  <si>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</si>
  <si>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</si>
  <si>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</si>
  <si>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</si>
  <si>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</si>
  <si>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</si>
  <si>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</si>
  <si>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</si>
  <si>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</si>
  <si>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</si>
  <si>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</si>
  <si>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</si>
  <si>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</si>
  <si>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</si>
  <si>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</si>
  <si>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</si>
  <si>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</si>
  <si>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</si>
  <si>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</si>
  <si>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</si>
  <si>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</si>
  <si>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</si>
  <si>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</si>
  <si>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</si>
  <si>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</si>
  <si>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</si>
  <si>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</si>
  <si>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</si>
  <si>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</si>
  <si>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</si>
  <si>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</si>
  <si>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</si>
  <si>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</si>
  <si>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</si>
  <si>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</si>
  <si>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</si>
  <si>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</si>
  <si>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</si>
  <si>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</si>
  <si>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</si>
  <si>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</si>
  <si>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</si>
  <si>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</si>
  <si>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</si>
  <si>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</si>
  <si>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</si>
  <si>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</si>
  <si>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</si>
  <si>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</si>
  <si>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</si>
  <si>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</si>
  <si>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</si>
  <si>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</si>
  <si>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</si>
  <si>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</si>
  <si>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</si>
  <si>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</si>
  <si>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</si>
  <si>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</si>
  <si>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</si>
  <si>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</si>
  <si>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</si>
  <si>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</si>
  <si>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</si>
  <si>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</si>
  <si>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</si>
  <si>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</si>
  <si>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</si>
  <si>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</si>
  <si>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</si>
  <si>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</si>
  <si>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</si>
  <si>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</si>
  <si>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</si>
  <si>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</si>
  <si>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</si>
  <si>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</si>
  <si>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</si>
  <si>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</si>
  <si>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</si>
  <si>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</si>
  <si>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</si>
  <si>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</si>
  <si>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</si>
  <si>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</si>
  <si>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</si>
  <si>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</si>
  <si>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</si>
  <si>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</si>
  <si>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</si>
  <si>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</si>
  <si>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</si>
  <si>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</si>
  <si>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</si>
  <si>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</si>
  <si>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</si>
  <si>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</si>
  <si>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</si>
  <si>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</si>
  <si>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</si>
  <si>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</si>
  <si>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</si>
  <si>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</si>
  <si>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</si>
  <si>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</si>
  <si>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</si>
  <si>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</si>
  <si>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</si>
  <si>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</si>
  <si>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</si>
  <si>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</si>
  <si>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</si>
  <si>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</si>
  <si>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</si>
  <si>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</si>
  <si>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</si>
  <si>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</si>
  <si>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</si>
  <si>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</si>
  <si>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</si>
  <si>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</si>
  <si>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</si>
  <si>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</si>
  <si>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</si>
  <si>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</si>
  <si>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</si>
  <si>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</si>
  <si>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</si>
  <si>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</si>
  <si>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</si>
  <si>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</si>
  <si>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</si>
  <si>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</si>
  <si>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</si>
  <si>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</si>
  <si>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</si>
  <si>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</si>
  <si>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</si>
  <si>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</si>
  <si>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</si>
  <si>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</si>
  <si>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</si>
  <si>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</si>
  <si>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</si>
  <si>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</si>
  <si>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</si>
  <si>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</si>
  <si>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</si>
  <si>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</si>
  <si>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</si>
  <si>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</si>
  <si>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</si>
  <si>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</si>
  <si>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</si>
  <si>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</si>
  <si>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</si>
  <si>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</si>
  <si>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</si>
  <si>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</si>
  <si>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</si>
  <si>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</si>
  <si>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</si>
  <si>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</si>
  <si>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</si>
  <si>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</si>
  <si>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</si>
  <si>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</si>
  <si>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</si>
  <si>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</si>
  <si>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</si>
  <si>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</si>
  <si>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</si>
  <si>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</si>
  <si>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</si>
  <si>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</si>
  <si>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</si>
  <si>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</si>
  <si>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</si>
  <si>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</si>
  <si>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</si>
  <si>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</si>
  <si>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</si>
  <si>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</si>
  <si>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</si>
  <si>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</si>
  <si>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</si>
  <si>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</si>
  <si>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</si>
  <si>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</si>
  <si>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</si>
  <si>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</si>
  <si>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</si>
  <si>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</si>
  <si>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</si>
  <si>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</si>
  <si>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</si>
  <si>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</si>
  <si>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</si>
  <si>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</si>
  <si>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</si>
  <si>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</si>
  <si>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</si>
  <si>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</si>
  <si>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</si>
  <si>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</si>
  <si>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</si>
  <si>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</si>
  <si>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</si>
  <si>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</si>
  <si>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</si>
  <si>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</si>
  <si>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</si>
  <si>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</si>
  <si>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</si>
  <si>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</si>
  <si>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</si>
  <si>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</si>
  <si>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</si>
  <si>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</si>
  <si>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</si>
  <si>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</si>
  <si>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</si>
  <si>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</si>
  <si>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</si>
  <si>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</si>
  <si>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</si>
  <si>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</si>
  <si>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</si>
  <si>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</si>
  <si>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</si>
  <si>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</si>
  <si>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</si>
  <si>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</si>
  <si>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</si>
  <si>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</si>
  <si>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</si>
  <si>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</si>
  <si>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</si>
  <si>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</si>
  <si>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</si>
  <si>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</si>
  <si>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</si>
  <si>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</si>
  <si>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</si>
  <si>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</si>
  <si>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</si>
  <si>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</si>
  <si>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</si>
  <si>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</si>
  <si>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</si>
  <si>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</si>
  <si>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</si>
  <si>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</si>
  <si>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</si>
  <si>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</si>
  <si>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</si>
  <si>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</si>
  <si>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</si>
  <si>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</si>
  <si>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</si>
  <si>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</si>
  <si>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</si>
  <si>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</si>
  <si>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</si>
  <si>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</si>
  <si>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</si>
  <si>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</si>
  <si>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</si>
  <si>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</si>
  <si>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</si>
  <si>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</si>
  <si>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</si>
  <si>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</si>
  <si>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</si>
  <si>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</si>
  <si>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</si>
  <si>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</si>
  <si>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</si>
  <si>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</si>
  <si>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</si>
  <si>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</si>
  <si>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</si>
  <si>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</si>
  <si>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</si>
  <si>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</si>
  <si>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</si>
  <si>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</si>
  <si>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</si>
  <si>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</si>
  <si>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</si>
  <si>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</si>
  <si>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</si>
  <si>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</si>
  <si>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</si>
  <si>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</si>
  <si>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</si>
  <si>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</si>
  <si>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</si>
  <si>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</si>
  <si>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</si>
  <si>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</si>
  <si>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</si>
  <si>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</si>
  <si>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</si>
  <si>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</si>
  <si>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</si>
  <si>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</si>
  <si>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</si>
  <si>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</si>
  <si>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</si>
  <si>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</si>
  <si>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</si>
  <si>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</si>
  <si>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</si>
  <si>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</si>
  <si>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</si>
  <si>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</si>
  <si>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</si>
  <si>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</si>
  <si>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</si>
  <si>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</si>
  <si>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</si>
  <si>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</si>
  <si>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</si>
  <si>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</si>
  <si>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</si>
  <si>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</si>
  <si>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</si>
  <si>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</si>
  <si>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</si>
  <si>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</si>
  <si>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</si>
  <si>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</si>
  <si>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</si>
  <si>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</si>
  <si>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</si>
  <si>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</si>
  <si>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</si>
  <si>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</si>
  <si>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</si>
  <si>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</si>
  <si>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</si>
  <si>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</si>
  <si>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</si>
  <si>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</si>
  <si>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</si>
  <si>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</si>
  <si>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</si>
  <si>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</si>
  <si>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</si>
  <si>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</si>
  <si>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</si>
  <si>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</si>
  <si>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</si>
  <si>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</si>
  <si>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</si>
  <si>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</si>
  <si>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</si>
  <si>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</si>
  <si>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</si>
  <si>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</si>
  <si>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</si>
  <si>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</si>
  <si>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</si>
  <si>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</si>
  <si>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</si>
  <si>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</si>
  <si>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</si>
  <si>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</si>
  <si>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</si>
  <si>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</si>
  <si>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</si>
  <si>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</si>
  <si>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</si>
  <si>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</si>
  <si>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</si>
  <si>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</si>
  <si>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</si>
  <si>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</si>
  <si>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</si>
  <si>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</si>
  <si>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</si>
  <si>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</si>
  <si>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</si>
  <si>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</si>
  <si>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</si>
  <si>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</si>
  <si>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</si>
  <si>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</si>
  <si>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</si>
  <si>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</si>
  <si>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</si>
  <si>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</si>
  <si>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</si>
  <si>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</si>
  <si>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</si>
  <si>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</si>
  <si>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</si>
  <si>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</si>
  <si>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</si>
  <si>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</si>
  <si>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</si>
  <si>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</si>
  <si>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</si>
  <si>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</si>
  <si>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</si>
  <si>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</si>
  <si>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</si>
  <si>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</si>
  <si>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</si>
  <si>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</si>
  <si>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</si>
  <si>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</si>
  <si>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</si>
  <si>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</si>
  <si>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</si>
  <si>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</si>
  <si>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</si>
  <si>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</si>
  <si>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</si>
  <si>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</si>
  <si>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</si>
  <si>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</si>
  <si>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</si>
  <si>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</si>
  <si>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</si>
  <si>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</si>
  <si>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</si>
  <si>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</si>
  <si>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</si>
  <si>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</si>
  <si>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</si>
  <si>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</si>
  <si>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</si>
  <si>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</si>
  <si>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</si>
  <si>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</si>
  <si>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</si>
  <si>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</si>
  <si>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</si>
  <si>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</si>
  <si>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</si>
  <si>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</si>
  <si>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</si>
  <si>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</si>
  <si>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</si>
  <si>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</si>
  <si>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</si>
  <si>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</si>
  <si>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</si>
  <si>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</si>
  <si>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</si>
  <si>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</si>
  <si>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</si>
  <si>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</si>
  <si>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</si>
  <si>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</si>
  <si>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</si>
  <si>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</si>
  <si>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</si>
  <si>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</si>
  <si>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</si>
  <si>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</si>
  <si>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</si>
  <si>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</si>
  <si>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</si>
  <si>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</si>
  <si>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</si>
  <si>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</si>
  <si>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</si>
  <si>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</si>
  <si>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</si>
  <si>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</si>
  <si>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</si>
  <si>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</si>
  <si>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</si>
  <si>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</si>
  <si>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</si>
  <si>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</si>
  <si>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</si>
  <si>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</si>
  <si>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</si>
  <si>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</si>
  <si>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</si>
  <si>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</si>
  <si>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</si>
  <si>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</si>
  <si>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</si>
  <si>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</si>
  <si>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</si>
  <si>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</si>
  <si>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</si>
  <si>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</si>
  <si>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</si>
  <si>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</si>
  <si>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</si>
  <si>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</si>
  <si>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</si>
  <si>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</si>
  <si>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</si>
  <si>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</si>
  <si>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</si>
  <si>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</si>
  <si>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</si>
  <si>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</si>
  <si>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</si>
  <si>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</si>
  <si>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</si>
  <si>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</si>
  <si>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</si>
  <si>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</si>
  <si>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</si>
  <si>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</si>
  <si>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</si>
  <si>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</si>
  <si>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</si>
  <si>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</si>
  <si>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</si>
  <si>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</si>
  <si>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</si>
  <si>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</si>
  <si>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</si>
  <si>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</si>
  <si>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</si>
  <si>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</si>
  <si>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</si>
  <si>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</si>
  <si>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</si>
  <si>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</si>
  <si>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</si>
  <si>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</si>
  <si>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</si>
  <si>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</si>
  <si>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</si>
  <si>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</si>
  <si>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</si>
  <si>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</si>
  <si>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</si>
  <si>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</si>
  <si>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</si>
  <si>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</si>
  <si>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</si>
  <si>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</si>
  <si>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</si>
  <si>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</si>
  <si>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</si>
  <si>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</si>
  <si>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</si>
  <si>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</si>
  <si>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</si>
  <si>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</si>
  <si>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</si>
  <si>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</si>
  <si>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</si>
  <si>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</si>
  <si>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</si>
  <si>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</si>
  <si>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</si>
  <si>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</si>
  <si>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</si>
  <si>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</si>
  <si>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</si>
  <si>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</si>
  <si>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</si>
  <si>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</si>
  <si>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</si>
  <si>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</si>
  <si>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</si>
  <si>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</si>
  <si>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</si>
  <si>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</si>
  <si>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</si>
  <si>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</si>
  <si>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</si>
  <si>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</si>
  <si>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</si>
  <si>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</si>
  <si>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</si>
  <si>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</si>
  <si>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</si>
  <si>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</si>
  <si>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</si>
  <si>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</si>
  <si>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</si>
  <si>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</si>
  <si>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</si>
  <si>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</si>
  <si>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</si>
  <si>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</si>
  <si>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</si>
  <si>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</si>
  <si>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</si>
  <si>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</si>
  <si>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</si>
  <si>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</si>
  <si>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</si>
  <si>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</si>
  <si>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</si>
  <si>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</si>
  <si>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</si>
  <si>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</si>
  <si>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</si>
  <si>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</si>
  <si>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</si>
  <si>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</si>
  <si>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</si>
  <si>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</si>
  <si>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</si>
  <si>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</si>
  <si>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</si>
  <si>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</si>
  <si>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</si>
  <si>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</si>
  <si>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</si>
  <si>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</si>
  <si>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</si>
  <si>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</si>
  <si>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</si>
  <si>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</si>
  <si>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</si>
  <si>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</si>
  <si>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</si>
  <si>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</si>
  <si>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</si>
  <si>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</si>
  <si>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</si>
  <si>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</si>
  <si>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</si>
  <si>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</si>
  <si>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</si>
  <si>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</si>
  <si>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</si>
  <si>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</si>
  <si>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</si>
  <si>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</si>
  <si>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</si>
  <si>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</si>
  <si>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</si>
  <si>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</si>
  <si>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</si>
  <si>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</si>
  <si>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</si>
  <si>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</si>
  <si>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</si>
  <si>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</si>
  <si>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</si>
  <si>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</si>
  <si>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</si>
  <si>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</si>
  <si>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</si>
  <si>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</si>
  <si>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</si>
  <si>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</si>
  <si>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</si>
  <si>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</si>
  <si>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</si>
  <si>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</si>
  <si>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</si>
  <si>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</si>
  <si>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</si>
  <si>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</si>
  <si>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</si>
  <si>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</si>
  <si>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</si>
  <si>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</si>
  <si>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</si>
  <si>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</si>
  <si>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</si>
  <si>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</si>
  <si>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</si>
  <si>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</si>
  <si>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</si>
  <si>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</si>
  <si>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</si>
  <si>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</si>
  <si>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</si>
  <si>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</si>
  <si>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</si>
  <si>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</si>
  <si>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</si>
  <si>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</si>
  <si>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</si>
  <si>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</si>
  <si>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</si>
  <si>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</si>
  <si>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</si>
  <si>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</si>
  <si>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</si>
  <si>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</si>
  <si>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</si>
  <si>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</si>
  <si>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</si>
  <si>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</si>
  <si>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</si>
  <si>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</si>
  <si>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</si>
  <si>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</si>
  <si>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</si>
  <si>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</si>
  <si>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</si>
  <si>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</si>
  <si>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</si>
  <si>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</si>
  <si>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</si>
  <si>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</si>
  <si>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</si>
  <si>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</si>
  <si>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</si>
  <si>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</si>
  <si>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</si>
  <si>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</si>
  <si>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</si>
  <si>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</si>
  <si>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</si>
  <si>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</si>
  <si>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</si>
  <si>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</si>
  <si>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</si>
  <si>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</si>
  <si>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</si>
  <si>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</si>
  <si>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</si>
  <si>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</si>
  <si>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</si>
  <si>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</si>
  <si>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</si>
  <si>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</si>
  <si>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</si>
  <si>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</si>
  <si>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</si>
  <si>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</si>
  <si>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</si>
  <si>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</si>
  <si>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</si>
  <si>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</si>
  <si>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</si>
  <si>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</si>
  <si>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</si>
  <si>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</si>
  <si>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</si>
  <si>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</si>
  <si>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</si>
  <si>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</si>
  <si>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</si>
  <si>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</si>
  <si>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</si>
  <si>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</si>
  <si>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</si>
  <si>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</si>
  <si>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</si>
  <si>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</si>
  <si>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</si>
  <si>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</si>
  <si>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</si>
  <si>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</si>
  <si>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</si>
  <si>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</si>
  <si>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</si>
  <si>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</si>
  <si>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</si>
  <si>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</si>
  <si>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</si>
  <si>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</si>
  <si>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</si>
  <si>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</si>
  <si>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</si>
  <si>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</si>
  <si>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</si>
  <si>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</si>
  <si>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</si>
  <si>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</si>
  <si>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</si>
  <si>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</si>
  <si>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</si>
  <si>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</si>
  <si>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</si>
  <si>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</si>
  <si>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</si>
  <si>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</si>
  <si>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</si>
  <si>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</si>
  <si>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</si>
  <si>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</si>
  <si>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</si>
  <si>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</si>
  <si>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</si>
  <si>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</si>
  <si>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</si>
  <si>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</si>
  <si>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</si>
  <si>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</si>
  <si>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</si>
  <si>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</si>
  <si>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</si>
  <si>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</si>
  <si>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</si>
  <si>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</si>
  <si>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</si>
  <si>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</si>
  <si>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</si>
  <si>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</si>
  <si>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</si>
  <si>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</si>
  <si>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</si>
  <si>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</si>
  <si>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</si>
  <si>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</si>
  <si>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</si>
  <si>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</si>
  <si>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</si>
  <si>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</si>
  <si>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</si>
  <si>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</si>
  <si>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</si>
  <si>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</si>
  <si>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</si>
  <si>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</si>
  <si>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</si>
  <si>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</si>
  <si>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</si>
  <si>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</si>
  <si>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</si>
  <si>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</si>
  <si>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</si>
  <si>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</si>
  <si>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</si>
  <si>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</si>
  <si>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</si>
  <si>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</si>
  <si>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</si>
  <si>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</si>
  <si>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</si>
  <si>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</si>
  <si>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</si>
  <si>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</si>
  <si>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</si>
  <si>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</si>
  <si>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</si>
  <si>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</si>
  <si>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</si>
  <si>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</si>
  <si>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</si>
  <si>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</si>
  <si>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</si>
  <si>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</si>
  <si>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</si>
  <si>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</si>
  <si>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</si>
  <si>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</si>
  <si>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</si>
  <si>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</si>
  <si>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</si>
  <si>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</si>
  <si>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</si>
  <si>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</si>
  <si>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</si>
  <si>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</si>
  <si>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</si>
  <si>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</si>
  <si>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</si>
  <si>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</si>
  <si>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</si>
  <si>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</si>
  <si>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</si>
  <si>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</si>
  <si>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</si>
  <si>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</si>
  <si>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</si>
  <si>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</si>
  <si>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</si>
  <si>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</si>
  <si>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</si>
  <si>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</si>
  <si>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</si>
  <si>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</si>
  <si>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</si>
  <si>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</si>
  <si>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</si>
  <si>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</si>
  <si>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</si>
  <si>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</si>
  <si>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</si>
  <si>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</si>
  <si>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</si>
  <si>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</si>
  <si>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</si>
  <si>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</si>
  <si>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</si>
  <si>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</si>
  <si>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</si>
  <si>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</si>
  <si>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</si>
  <si>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</si>
  <si>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</si>
  <si>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</si>
  <si>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</si>
  <si>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</si>
  <si>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</si>
  <si>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</si>
  <si>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</si>
  <si>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</si>
  <si>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</si>
  <si>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</si>
  <si>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</si>
  <si>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</si>
  <si>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</si>
  <si>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</si>
  <si>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</si>
  <si>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</si>
  <si>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</si>
  <si>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</si>
  <si>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</si>
  <si>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</si>
  <si>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</si>
  <si>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</si>
  <si>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</si>
  <si>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</si>
  <si>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</si>
  <si>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</si>
  <si>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</si>
  <si>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</si>
  <si>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</si>
  <si>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</si>
  <si>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</si>
  <si>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</si>
  <si>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</si>
  <si>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</si>
  <si>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</si>
  <si>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</si>
  <si>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</si>
  <si>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</si>
  <si>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</si>
  <si>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</si>
  <si>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</si>
  <si>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</si>
  <si>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</si>
  <si>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</si>
  <si>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</si>
  <si>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</si>
  <si>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</si>
  <si>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</si>
  <si>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</si>
  <si>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</si>
  <si>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</si>
  <si>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</si>
  <si>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</si>
  <si>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</si>
  <si>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</si>
  <si>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</si>
  <si>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</si>
  <si>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</si>
  <si>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</si>
  <si>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</si>
  <si>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</si>
  <si>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</si>
  <si>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</si>
  <si>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</si>
  <si>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</si>
  <si>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</si>
  <si>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</si>
  <si>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</si>
  <si>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</si>
  <si>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</si>
  <si>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</si>
  <si>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</si>
  <si>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</si>
  <si>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</si>
  <si>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</si>
  <si>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</si>
  <si>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</si>
  <si>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</si>
  <si>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</si>
  <si>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</si>
  <si>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</si>
  <si>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</si>
  <si>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</si>
  <si>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</si>
  <si>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</si>
  <si>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</si>
  <si>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</si>
  <si>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</si>
  <si>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</si>
  <si>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</si>
  <si>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</si>
  <si>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</si>
  <si>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</si>
  <si>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</si>
  <si>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</si>
  <si>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</si>
  <si>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</si>
  <si>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</si>
  <si>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</si>
  <si>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</si>
  <si>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</si>
  <si>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</si>
  <si>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</si>
  <si>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</si>
  <si>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</si>
  <si>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</si>
  <si>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</si>
  <si>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</si>
  <si>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</si>
  <si>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</si>
  <si>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</si>
  <si>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</si>
  <si>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</si>
  <si>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</si>
  <si>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</si>
  <si>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</si>
  <si>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</si>
  <si>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</si>
  <si>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</si>
  <si>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</si>
  <si>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</si>
  <si>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</si>
  <si>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</si>
  <si>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</si>
  <si>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</si>
  <si>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</si>
  <si>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</si>
  <si>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</si>
  <si>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</si>
  <si>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</si>
  <si>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</si>
  <si>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</si>
  <si>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</si>
  <si>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</si>
  <si>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</si>
  <si>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</si>
  <si>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</si>
  <si>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</si>
  <si>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</si>
  <si>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</si>
  <si>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</si>
  <si>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</si>
  <si>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</si>
  <si>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</si>
  <si>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</si>
  <si>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</si>
  <si>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</si>
  <si>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</si>
  <si>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</si>
  <si>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</si>
  <si>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</si>
  <si>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</si>
  <si>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</si>
  <si>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</si>
  <si>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</si>
  <si>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</si>
  <si>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</si>
  <si>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</si>
  <si>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</si>
  <si>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</si>
  <si>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</si>
  <si>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</si>
  <si>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</si>
  <si>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</si>
  <si>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</si>
  <si>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</si>
  <si>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</si>
  <si>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</si>
  <si>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</si>
  <si>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</si>
  <si>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</si>
  <si>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</si>
  <si>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</si>
  <si>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</si>
  <si>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</si>
  <si>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</si>
  <si>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</si>
  <si>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</si>
  <si>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</si>
  <si>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</si>
  <si>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</si>
  <si>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</si>
  <si>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</si>
  <si>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</si>
  <si>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</si>
  <si>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</si>
  <si>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</si>
  <si>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</si>
  <si>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</si>
  <si>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</si>
  <si>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</si>
  <si>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</si>
  <si>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</si>
  <si>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</si>
  <si>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</si>
  <si>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</si>
  <si>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</si>
  <si>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</si>
  <si>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</si>
  <si>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</si>
  <si>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</si>
  <si>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</si>
  <si>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</si>
  <si>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</si>
  <si>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</si>
  <si>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</si>
  <si>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</si>
  <si>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</si>
  <si>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</si>
  <si>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</si>
  <si>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</si>
  <si>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</si>
  <si>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</si>
  <si>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</si>
  <si>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</si>
  <si>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</si>
  <si>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</si>
  <si>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</si>
  <si>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</si>
  <si>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</si>
  <si>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</si>
  <si>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</si>
  <si>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</si>
  <si>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</si>
  <si>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</si>
  <si>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</si>
  <si>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</si>
  <si>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</si>
  <si>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</si>
  <si>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</si>
  <si>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</si>
  <si>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</si>
  <si>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</si>
  <si>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</si>
  <si>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</si>
  <si>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</si>
  <si>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</si>
  <si>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</si>
  <si>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</si>
  <si>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</si>
  <si>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</si>
  <si>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</si>
  <si>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</si>
  <si>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</si>
  <si>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</si>
  <si>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</si>
  <si>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</si>
  <si>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</si>
  <si>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</si>
  <si>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</si>
  <si>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</si>
  <si>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</si>
  <si>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</si>
  <si>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</si>
  <si>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</si>
  <si>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</si>
  <si>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</si>
  <si>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</si>
  <si>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</si>
  <si>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</si>
  <si>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</si>
  <si>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</si>
  <si>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</si>
  <si>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</si>
  <si>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</si>
  <si>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</si>
  <si>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</si>
  <si>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</si>
  <si>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</si>
  <si>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</si>
  <si>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</si>
  <si>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</si>
  <si>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</si>
  <si>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</si>
  <si>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</si>
  <si>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</si>
  <si>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</si>
  <si>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</si>
  <si>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</si>
  <si>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</si>
  <si>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</si>
  <si>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</si>
  <si>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</si>
  <si>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</si>
  <si>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</si>
  <si>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</si>
  <si>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</si>
  <si>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</si>
  <si>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</si>
  <si>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</si>
  <si>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</si>
  <si>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</si>
  <si>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</si>
  <si>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</si>
  <si>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</si>
  <si>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</si>
  <si>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</si>
  <si>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</si>
  <si>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</si>
  <si>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</si>
  <si>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</si>
  <si>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</si>
  <si>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</si>
  <si>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</si>
  <si>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</si>
  <si>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</si>
  <si>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</si>
  <si>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</si>
  <si>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</si>
  <si>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</si>
  <si>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</si>
  <si>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</si>
  <si>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</si>
  <si>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</si>
  <si>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</si>
  <si>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</si>
  <si>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</si>
  <si>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</si>
  <si>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</si>
  <si>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</si>
  <si>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</si>
  <si>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</si>
  <si>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</si>
  <si>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</si>
  <si>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</si>
  <si>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</si>
  <si>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</si>
  <si>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</si>
  <si>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</si>
  <si>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</si>
  <si>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Parent Category</t>
  </si>
  <si>
    <t>Sub-Category</t>
  </si>
  <si>
    <t>Column Labels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</si>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</sst>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7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4" fontId="2" fillId="0" borderId="0" xfId="0" applyNumberFormat="1" applyFont="1"/>
    <xf numFmtId="174" fontId="0" fillId="0" borderId="0" xfId="0" applyNumberFormat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</cellXfs>
  <cellStyles count="1">
    <cellStyle name="Normal" xfId="0" builtinId="0"/>
  </cellStyles>
  <dxfs count="20">
    <dxf>
      <font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Supriya.xlsx]Category!PivotTable2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2-44B3-9C76-1BF057A7ED3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2-44B3-9C76-1BF057A7ED3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2-44B3-9C76-1BF057A7ED3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B2-44B3-9C76-1BF057A7E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5293456"/>
        <c:axId val="435297392"/>
      </c:barChart>
      <c:catAx>
        <c:axId val="43529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297392"/>
        <c:crosses val="autoZero"/>
        <c:auto val="1"/>
        <c:lblAlgn val="ctr"/>
        <c:lblOffset val="100"/>
        <c:noMultiLvlLbl val="0"/>
      </c:catAx>
      <c:valAx>
        <c:axId val="43529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29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Supriya.xlsx]Sub-Category!PivotTable1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2-454F-9118-1D28BFFB0BC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2-454F-9118-1D28BFFB0BC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2-454F-9118-1D28BFFB0BC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2-454F-9118-1D28BFFB0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362104"/>
        <c:axId val="441360464"/>
      </c:barChart>
      <c:catAx>
        <c:axId val="441362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60464"/>
        <c:crosses val="autoZero"/>
        <c:auto val="1"/>
        <c:lblAlgn val="ctr"/>
        <c:lblOffset val="100"/>
        <c:noMultiLvlLbl val="0"/>
      </c:catAx>
      <c:valAx>
        <c:axId val="44136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6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Supriya.xlsx]Launch Date!PivotTable3</c:name>
    <c:fmtId val="0"/>
  </c:pivotSource>
  <c:chart>
    <c:autoTitleDeleted val="0"/>
    <c:pivotFmts>
      <c:pivotFmt>
        <c:idx val="0"/>
        <c:spPr>
          <a:ln w="38100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38100">
              <a:solidFill>
                <a:srgbClr val="92D050"/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  <a:effectLst/>
          </c:spPr>
        </c:marker>
      </c:pivotFmt>
      <c:pivotFmt>
        <c:idx val="2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38100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38100">
                <a:solidFill>
                  <a:srgbClr val="92D050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FE-4C0C-8994-A9FB1C3B006E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FE-4C0C-8994-A9FB1C3B006E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38100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FE-4C0C-8994-A9FB1C3B0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832344"/>
        <c:axId val="542826112"/>
      </c:lineChart>
      <c:catAx>
        <c:axId val="54283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26112"/>
        <c:crosses val="autoZero"/>
        <c:auto val="1"/>
        <c:lblAlgn val="ctr"/>
        <c:lblOffset val="100"/>
        <c:noMultiLvlLbl val="0"/>
      </c:catAx>
      <c:valAx>
        <c:axId val="5428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163410419983537E-2"/>
          <c:y val="7.01765736113244E-2"/>
          <c:w val="0.93921405253706169"/>
          <c:h val="0.73803072258403846"/>
        </c:manualLayout>
      </c:layout>
      <c:lineChart>
        <c:grouping val="standard"/>
        <c:varyColors val="0"/>
        <c:ser>
          <c:idx val="4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95-41C7-A2DA-902967810775}"/>
            </c:ext>
          </c:extLst>
        </c:ser>
        <c:ser>
          <c:idx val="5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4"/>
            <c:marker>
              <c:symbol val="none"/>
            </c:marker>
            <c:bubble3D val="0"/>
            <c:spPr>
              <a:ln w="3810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DA95-41C7-A2DA-902967810775}"/>
              </c:ext>
            </c:extLst>
          </c:dPt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95-41C7-A2DA-902967810775}"/>
            </c:ext>
          </c:extLst>
        </c:ser>
        <c:ser>
          <c:idx val="6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95-41C7-A2DA-902967810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830976"/>
        <c:axId val="443838192"/>
      </c:lineChart>
      <c:catAx>
        <c:axId val="44383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838192"/>
        <c:crosses val="autoZero"/>
        <c:auto val="1"/>
        <c:lblAlgn val="ctr"/>
        <c:lblOffset val="100"/>
        <c:noMultiLvlLbl val="0"/>
      </c:catAx>
      <c:valAx>
        <c:axId val="44383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830976"/>
        <c:crosses val="autoZero"/>
        <c:crossBetween val="between"/>
        <c:min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500498556035304"/>
          <c:y val="0.90972189765577716"/>
          <c:w val="0.42782726567361595"/>
          <c:h val="6.98102707993114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261936</xdr:colOff>
      <xdr:row>4</xdr:row>
      <xdr:rowOff>114301</xdr:rowOff>
    </xdr:from>
    <xdr:to>
      <xdr:col>22</xdr:col>
      <xdr:colOff>95250</xdr:colOff>
      <xdr:row>29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366710</xdr:colOff>
      <xdr:row>5</xdr:row>
      <xdr:rowOff>161924</xdr:rowOff>
    </xdr:from>
    <xdr:to>
      <xdr:col>22</xdr:col>
      <xdr:colOff>342899</xdr:colOff>
      <xdr:row>35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328611</xdr:colOff>
      <xdr:row>0</xdr:row>
      <xdr:rowOff>0</xdr:rowOff>
    </xdr:from>
    <xdr:to>
      <xdr:col>19</xdr:col>
      <xdr:colOff>600074</xdr:colOff>
      <xdr:row>27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114299</xdr:rowOff>
    </xdr:from>
    <xdr:to>
      <xdr:col>7</xdr:col>
      <xdr:colOff>1181100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0.35284</cdr:x>
      <cdr:y>0.11404</cdr:y>
    </cdr:from>
    <cdr:to>
      <cdr:x>0.57155</cdr:x>
      <cdr:y>0.20395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69140" y="495301"/>
          <a:ext cx="2460236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bg1">
                  <a:lumMod val="50000"/>
                </a:schemeClr>
              </a:solidFill>
              <a:latin typeface="+mn-lt"/>
            </a:rPr>
            <a:t>Outcomes Based on Goals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priya Singh." refreshedDate="44024.748088541666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priya Singh." refreshedDate="44024.769832291669" createdVersion="6" refreshedVersion="6" minRefreshableVersion="3" recordCount="4114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m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m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m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m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m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m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m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m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m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m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m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m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m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m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m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m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m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m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m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m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m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dataField="1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Normal="100" workbookViewId="0"/>
  </sheetViews>
  <sheetFormatPr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6.28515625" style="15" bestFit="1" customWidth="1"/>
    <col min="5" max="5" width="14.28515625" style="15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19.7109375" bestFit="1" customWidth="1"/>
    <col min="16" max="16" width="21.5703125" style="15" bestFit="1" customWidth="1"/>
    <col min="17" max="17" width="19.85546875" bestFit="1" customWidth="1"/>
    <col min="18" max="18" width="17.42578125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4" t="s">
        <v>8216</v>
      </c>
      <c r="E1" s="1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4" t="s">
        <v>8307</v>
      </c>
      <c r="Q1" s="1" t="s">
        <v>8309</v>
      </c>
      <c r="R1" s="1" t="s">
        <v>8310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15">
        <v>8500</v>
      </c>
      <c r="E2" s="1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E2/D2%</f>
        <v>136.85882352941175</v>
      </c>
      <c r="P2" s="15">
        <f>IFERROR(E2/L2,0)</f>
        <v>63.917582417582416</v>
      </c>
      <c r="Q2" t="str">
        <f>TRIM(LEFT(N2,FIND("/",N2)-1))</f>
        <v>film &amp; video</v>
      </c>
      <c r="R2" t="str">
        <f>TRIM(RIGHT(N2,LEN(N2)-FIND("/",N2)))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5">
        <v>10275</v>
      </c>
      <c r="E3" s="1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E3/D3%</f>
        <v>142.60827250608273</v>
      </c>
      <c r="P3" s="15">
        <f t="shared" ref="P3:P66" si="1">IFERROR(E3/L3,0)</f>
        <v>185.48101265822785</v>
      </c>
      <c r="Q3" t="str">
        <f t="shared" ref="Q3:Q66" si="2">TRIM(LEFT(N3,FIND("/",N3)-1))</f>
        <v>film &amp; video</v>
      </c>
      <c r="R3" t="str">
        <f t="shared" ref="R3:R66" si="3">TRIM(RIGHT(N3,LEN(N3)-FIND("/",N3)))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5">
        <v>500</v>
      </c>
      <c r="E4" s="1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15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5">
        <v>10000</v>
      </c>
      <c r="E5" s="1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103.9</v>
      </c>
      <c r="P5" s="1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5">
        <v>44000</v>
      </c>
      <c r="E6" s="1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1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5">
        <v>3999</v>
      </c>
      <c r="E7" s="1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109.77744436109026</v>
      </c>
      <c r="P7" s="1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15">
        <v>8000</v>
      </c>
      <c r="E8" s="1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1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5">
        <v>9000</v>
      </c>
      <c r="E9" s="1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101.22222222222223</v>
      </c>
      <c r="P9" s="1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5">
        <v>3500</v>
      </c>
      <c r="E10" s="1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100.04342857142858</v>
      </c>
      <c r="P10" s="1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5">
        <v>500</v>
      </c>
      <c r="E11" s="1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1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5">
        <v>3000</v>
      </c>
      <c r="E12" s="1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100.5</v>
      </c>
      <c r="P12" s="1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5">
        <v>5000</v>
      </c>
      <c r="E13" s="1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1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15">
        <v>30000</v>
      </c>
      <c r="E14" s="1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165.29333333333332</v>
      </c>
      <c r="P14" s="1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5">
        <v>3500</v>
      </c>
      <c r="E15" s="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5">
        <v>6000</v>
      </c>
      <c r="E16" s="1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1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5">
        <v>2000</v>
      </c>
      <c r="E17" s="1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</v>
      </c>
      <c r="P17" s="1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5">
        <v>12000</v>
      </c>
      <c r="E18" s="1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100.24166666666666</v>
      </c>
      <c r="P18" s="1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5">
        <v>1500</v>
      </c>
      <c r="E19" s="1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100.66666666666667</v>
      </c>
      <c r="P19" s="1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5">
        <v>30000</v>
      </c>
      <c r="E20" s="1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</v>
      </c>
      <c r="P20" s="1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5">
        <v>850</v>
      </c>
      <c r="E21" s="1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1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5">
        <v>2000</v>
      </c>
      <c r="E22" s="1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1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5">
        <v>18500</v>
      </c>
      <c r="E23" s="1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1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5">
        <v>350</v>
      </c>
      <c r="E24" s="1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117.14285714285714</v>
      </c>
      <c r="P24" s="1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5">
        <v>2000</v>
      </c>
      <c r="E25" s="1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1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5">
        <v>35000</v>
      </c>
      <c r="E26" s="1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1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5">
        <v>600</v>
      </c>
      <c r="E27" s="1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133.33333333333334</v>
      </c>
      <c r="P27" s="1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5">
        <v>1250</v>
      </c>
      <c r="E28" s="1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155.19999999999999</v>
      </c>
      <c r="P28" s="1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5">
        <v>20000</v>
      </c>
      <c r="E29" s="1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111.72499999999999</v>
      </c>
      <c r="P29" s="1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5">
        <v>12000</v>
      </c>
      <c r="E30" s="1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</v>
      </c>
      <c r="P30" s="1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5">
        <v>3000</v>
      </c>
      <c r="E31" s="1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123.33333333333333</v>
      </c>
      <c r="P31" s="1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5">
        <v>4000</v>
      </c>
      <c r="E32" s="1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101.29974999999999</v>
      </c>
      <c r="P32" s="1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5">
        <v>13</v>
      </c>
      <c r="E33" s="1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15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5">
        <v>28450</v>
      </c>
      <c r="E34" s="1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1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5">
        <v>5250</v>
      </c>
      <c r="E35" s="1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1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5">
        <v>2600</v>
      </c>
      <c r="E36" s="1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1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5">
        <v>1000</v>
      </c>
      <c r="E37" s="1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1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5">
        <v>6000</v>
      </c>
      <c r="E38" s="1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1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5">
        <v>22000</v>
      </c>
      <c r="E39" s="1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1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5">
        <v>2500</v>
      </c>
      <c r="E40" s="1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1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5">
        <v>25000</v>
      </c>
      <c r="E41" s="1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130.97999999999999</v>
      </c>
      <c r="P41" s="1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5">
        <v>2000</v>
      </c>
      <c r="E42" s="1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</v>
      </c>
      <c r="P42" s="1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5">
        <v>2000</v>
      </c>
      <c r="E43" s="1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1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5">
        <v>14000</v>
      </c>
      <c r="E44" s="1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1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5">
        <v>10000</v>
      </c>
      <c r="E45" s="1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308.66000000000003</v>
      </c>
      <c r="P45" s="1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5">
        <v>2000</v>
      </c>
      <c r="E46" s="1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1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5">
        <v>5000</v>
      </c>
      <c r="E47" s="1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1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5">
        <v>8400</v>
      </c>
      <c r="E48" s="1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1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5">
        <v>5000</v>
      </c>
      <c r="E49" s="1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</v>
      </c>
      <c r="P49" s="1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5">
        <v>2000</v>
      </c>
      <c r="E50" s="1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107.95</v>
      </c>
      <c r="P50" s="1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5">
        <v>12000</v>
      </c>
      <c r="E51" s="1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1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5">
        <v>600</v>
      </c>
      <c r="E52" s="1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1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5">
        <v>11000</v>
      </c>
      <c r="E53" s="1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128.01818181818183</v>
      </c>
      <c r="P53" s="1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5">
        <v>10000</v>
      </c>
      <c r="E54" s="1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1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5">
        <v>3000</v>
      </c>
      <c r="E55" s="1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1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5">
        <v>10000</v>
      </c>
      <c r="E56" s="1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1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5">
        <v>8600</v>
      </c>
      <c r="E57" s="1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128.95348837209303</v>
      </c>
      <c r="P57" s="1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5">
        <v>8000</v>
      </c>
      <c r="E58" s="1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107.2625</v>
      </c>
      <c r="P58" s="1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5">
        <v>15000</v>
      </c>
      <c r="E59" s="1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101.9</v>
      </c>
      <c r="P59" s="1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5">
        <v>10000</v>
      </c>
      <c r="E60" s="1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1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5">
        <v>20000</v>
      </c>
      <c r="E61" s="1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100.12569999999999</v>
      </c>
      <c r="P61" s="1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5">
        <v>4500</v>
      </c>
      <c r="E62" s="1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103.29622222222223</v>
      </c>
      <c r="P62" s="1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5">
        <v>5000</v>
      </c>
      <c r="E63" s="1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1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5">
        <v>3000</v>
      </c>
      <c r="E64" s="1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1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5">
        <v>2000</v>
      </c>
      <c r="E65" s="1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1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5">
        <v>1200</v>
      </c>
      <c r="E66" s="1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173.33333333333334</v>
      </c>
      <c r="P66" s="1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5">
        <v>7000</v>
      </c>
      <c r="E67" s="1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E67/D67%</f>
        <v>107.52857142857142</v>
      </c>
      <c r="P67" s="15">
        <f t="shared" ref="P67:P130" si="7">IFERROR(E67/L67,0)</f>
        <v>132.05263157894737</v>
      </c>
      <c r="Q67" t="str">
        <f t="shared" ref="Q67:Q130" si="8">TRIM(LEFT(N67,FIND("/",N67)-1))</f>
        <v>film &amp; video</v>
      </c>
      <c r="R67" t="str">
        <f t="shared" ref="R67:R130" si="9">TRIM(RIGHT(N67,LEN(N67)-FIND("/",N67)))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5">
        <v>2000</v>
      </c>
      <c r="E68" s="1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118.6</v>
      </c>
      <c r="P68" s="1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5">
        <v>2000</v>
      </c>
      <c r="E69" s="1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116.25</v>
      </c>
      <c r="P69" s="15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5">
        <v>600</v>
      </c>
      <c r="E70" s="1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127.16666666666667</v>
      </c>
      <c r="P70" s="1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5">
        <v>10000</v>
      </c>
      <c r="E71" s="1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110.94229999999999</v>
      </c>
      <c r="P71" s="1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5">
        <v>500</v>
      </c>
      <c r="E72" s="1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127.2</v>
      </c>
      <c r="P72" s="1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5">
        <v>1800</v>
      </c>
      <c r="E73" s="1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123.94444444444444</v>
      </c>
      <c r="P73" s="1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5">
        <v>2200</v>
      </c>
      <c r="E74" s="1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108.40909090909091</v>
      </c>
      <c r="P74" s="1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5">
        <v>900</v>
      </c>
      <c r="E75" s="1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100</v>
      </c>
      <c r="P75" s="1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5">
        <v>500</v>
      </c>
      <c r="E76" s="1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112.93199999999999</v>
      </c>
      <c r="P76" s="1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5">
        <v>3500</v>
      </c>
      <c r="E77" s="1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115.42857142857143</v>
      </c>
      <c r="P77" s="1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5">
        <v>300</v>
      </c>
      <c r="E78" s="1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153.33333333333334</v>
      </c>
      <c r="P78" s="1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5">
        <v>400</v>
      </c>
      <c r="E79" s="1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392.5</v>
      </c>
      <c r="P79" s="1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5">
        <v>50</v>
      </c>
      <c r="E80" s="1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2702</v>
      </c>
      <c r="P80" s="15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5">
        <v>1300</v>
      </c>
      <c r="E81" s="1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127</v>
      </c>
      <c r="P81" s="1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5">
        <v>12000</v>
      </c>
      <c r="E82" s="1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107.25</v>
      </c>
      <c r="P82" s="1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5">
        <v>750</v>
      </c>
      <c r="E83" s="1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198</v>
      </c>
      <c r="P83" s="1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5">
        <v>4000</v>
      </c>
      <c r="E84" s="1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100.0125</v>
      </c>
      <c r="P84" s="1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5">
        <v>200</v>
      </c>
      <c r="E85" s="1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102.5</v>
      </c>
      <c r="P85" s="1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5">
        <v>500</v>
      </c>
      <c r="E86" s="1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100</v>
      </c>
      <c r="P86" s="1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5">
        <v>1200</v>
      </c>
      <c r="E87" s="1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125.5</v>
      </c>
      <c r="P87" s="1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5">
        <v>6000</v>
      </c>
      <c r="E88" s="1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106.46666666666667</v>
      </c>
      <c r="P88" s="1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5">
        <v>2500</v>
      </c>
      <c r="E89" s="1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104.6</v>
      </c>
      <c r="P89" s="15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5">
        <v>3500</v>
      </c>
      <c r="E90" s="1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102.85714285714286</v>
      </c>
      <c r="P90" s="15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5">
        <v>6000</v>
      </c>
      <c r="E91" s="1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115.06666666666666</v>
      </c>
      <c r="P91" s="1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5">
        <v>500</v>
      </c>
      <c r="E92" s="1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100.4</v>
      </c>
      <c r="P92" s="15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5">
        <v>3000</v>
      </c>
      <c r="E93" s="1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120</v>
      </c>
      <c r="P93" s="1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5">
        <v>5000</v>
      </c>
      <c r="E94" s="1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105.2</v>
      </c>
      <c r="P94" s="1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5">
        <v>1000</v>
      </c>
      <c r="E95" s="1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110.6</v>
      </c>
      <c r="P95" s="1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5">
        <v>250</v>
      </c>
      <c r="E96" s="1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104</v>
      </c>
      <c r="P96" s="1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5">
        <v>350</v>
      </c>
      <c r="E97" s="1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131.42857142857142</v>
      </c>
      <c r="P97" s="1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5">
        <v>1500</v>
      </c>
      <c r="E98" s="1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114.66666666666667</v>
      </c>
      <c r="P98" s="1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5">
        <v>400</v>
      </c>
      <c r="E99" s="1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106.25</v>
      </c>
      <c r="P99" s="15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5">
        <v>3200</v>
      </c>
      <c r="E100" s="1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106.25</v>
      </c>
      <c r="P100" s="1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5">
        <v>1500</v>
      </c>
      <c r="E101" s="1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106.01933333333334</v>
      </c>
      <c r="P101" s="1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5">
        <v>5000</v>
      </c>
      <c r="E102" s="1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100</v>
      </c>
      <c r="P102" s="1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5">
        <v>3500</v>
      </c>
      <c r="E103" s="1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100</v>
      </c>
      <c r="P103" s="15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5">
        <v>6000</v>
      </c>
      <c r="E104" s="1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127.75</v>
      </c>
      <c r="P104" s="1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5">
        <v>1300</v>
      </c>
      <c r="E105" s="1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105.15384615384616</v>
      </c>
      <c r="P105" s="1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5">
        <v>500</v>
      </c>
      <c r="E106" s="1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120</v>
      </c>
      <c r="P106" s="15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5">
        <v>2200</v>
      </c>
      <c r="E107" s="1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107.40909090909091</v>
      </c>
      <c r="P107" s="1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5">
        <v>5000</v>
      </c>
      <c r="E108" s="1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100.5</v>
      </c>
      <c r="P108" s="1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5">
        <v>7500</v>
      </c>
      <c r="E109" s="1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102.46666666666667</v>
      </c>
      <c r="P109" s="1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5">
        <v>1500</v>
      </c>
      <c r="E110" s="1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246.66666666666666</v>
      </c>
      <c r="P110" s="1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5">
        <v>1000</v>
      </c>
      <c r="E111" s="1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219.5</v>
      </c>
      <c r="P111" s="1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5">
        <v>1300</v>
      </c>
      <c r="E112" s="1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130.76923076923077</v>
      </c>
      <c r="P112" s="1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5">
        <v>3500</v>
      </c>
      <c r="E113" s="1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154.57142857142858</v>
      </c>
      <c r="P113" s="1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5">
        <v>5000</v>
      </c>
      <c r="E114" s="1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104</v>
      </c>
      <c r="P114" s="1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5">
        <v>5000</v>
      </c>
      <c r="E115" s="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141</v>
      </c>
      <c r="P115" s="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5">
        <v>3000</v>
      </c>
      <c r="E116" s="1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103.33333333333333</v>
      </c>
      <c r="P116" s="1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5">
        <v>450</v>
      </c>
      <c r="E117" s="1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140.44444444444446</v>
      </c>
      <c r="P117" s="1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5">
        <v>3500</v>
      </c>
      <c r="E118" s="1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113.65714285714286</v>
      </c>
      <c r="P118" s="1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5">
        <v>4500</v>
      </c>
      <c r="E119" s="1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100.49377777777778</v>
      </c>
      <c r="P119" s="1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5">
        <v>5000</v>
      </c>
      <c r="E120" s="1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113.0316</v>
      </c>
      <c r="P120" s="1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5">
        <v>3250</v>
      </c>
      <c r="E121" s="1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104.55692307692307</v>
      </c>
      <c r="P121" s="1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5">
        <v>70000</v>
      </c>
      <c r="E122" s="1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1.4285714285714285E-2</v>
      </c>
      <c r="P122" s="1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5">
        <v>3000</v>
      </c>
      <c r="E123" s="1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3.3333333333333333E-2</v>
      </c>
      <c r="P123" s="1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5">
        <v>100000000</v>
      </c>
      <c r="E124" s="1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1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5">
        <v>55000</v>
      </c>
      <c r="E125" s="1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0.27454545454545454</v>
      </c>
      <c r="P125" s="1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5">
        <v>4000</v>
      </c>
      <c r="E126" s="1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1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5">
        <v>500</v>
      </c>
      <c r="E127" s="1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14</v>
      </c>
      <c r="P127" s="1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5">
        <v>25000</v>
      </c>
      <c r="E128" s="1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</v>
      </c>
      <c r="P128" s="1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5">
        <v>8000</v>
      </c>
      <c r="E129" s="1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</v>
      </c>
      <c r="P129" s="1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5">
        <v>100000</v>
      </c>
      <c r="E130" s="1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1.867</v>
      </c>
      <c r="P130" s="1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5">
        <v>20000</v>
      </c>
      <c r="E131" s="1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E131/D131%</f>
        <v>0</v>
      </c>
      <c r="P131" s="15">
        <f t="shared" ref="P131:P194" si="13">IFERROR(E131/L131,0)</f>
        <v>0</v>
      </c>
      <c r="Q131" t="str">
        <f t="shared" ref="Q131:Q194" si="14">TRIM(LEFT(N131,FIND("/",N131)-1))</f>
        <v>film &amp; video</v>
      </c>
      <c r="R131" t="str">
        <f t="shared" ref="R131:R194" si="15">TRIM(RIGHT(N131,LEN(N131)-FIND("/",N131)))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5">
        <v>600</v>
      </c>
      <c r="E132" s="1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1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5">
        <v>1200</v>
      </c>
      <c r="E133" s="1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1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5">
        <v>80000</v>
      </c>
      <c r="E134" s="1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9.5687499999999996</v>
      </c>
      <c r="P134" s="1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5">
        <v>71764</v>
      </c>
      <c r="E135" s="1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1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5">
        <v>5000</v>
      </c>
      <c r="E136" s="1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1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5">
        <v>3000</v>
      </c>
      <c r="E137" s="1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13.433333333333334</v>
      </c>
      <c r="P137" s="1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5">
        <v>3000</v>
      </c>
      <c r="E138" s="1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1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5">
        <v>55000</v>
      </c>
      <c r="E139" s="1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1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5">
        <v>150000</v>
      </c>
      <c r="E140" s="1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3.1413333333333333</v>
      </c>
      <c r="P140" s="1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5">
        <v>500</v>
      </c>
      <c r="E141" s="1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100</v>
      </c>
      <c r="P141" s="1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5">
        <v>200000</v>
      </c>
      <c r="E142" s="1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1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5">
        <v>12000</v>
      </c>
      <c r="E143" s="1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10.775</v>
      </c>
      <c r="P143" s="1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5">
        <v>3000</v>
      </c>
      <c r="E144" s="1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0.33333333333333331</v>
      </c>
      <c r="P144" s="1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5">
        <v>5500</v>
      </c>
      <c r="E145" s="1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1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5">
        <v>7500</v>
      </c>
      <c r="E146" s="1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27.6</v>
      </c>
      <c r="P146" s="1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5">
        <v>4500</v>
      </c>
      <c r="E147" s="1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7.5111111111111111</v>
      </c>
      <c r="P147" s="1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5">
        <v>20000</v>
      </c>
      <c r="E148" s="1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0.57499999999999996</v>
      </c>
      <c r="P148" s="1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5">
        <v>7000</v>
      </c>
      <c r="E149" s="1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1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5">
        <v>50000</v>
      </c>
      <c r="E150" s="1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0.08</v>
      </c>
      <c r="P150" s="1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5">
        <v>10000</v>
      </c>
      <c r="E151" s="1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0.92</v>
      </c>
      <c r="P151" s="1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5">
        <v>130000</v>
      </c>
      <c r="E152" s="1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23.163076923076922</v>
      </c>
      <c r="P152" s="1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5">
        <v>250000</v>
      </c>
      <c r="E153" s="1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5.6000000000000001E-2</v>
      </c>
      <c r="P153" s="1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5">
        <v>380000</v>
      </c>
      <c r="E154" s="1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7.8947368421052634E-3</v>
      </c>
      <c r="P154" s="1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5">
        <v>50000</v>
      </c>
      <c r="E155" s="1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0.71799999999999997</v>
      </c>
      <c r="P155" s="1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5">
        <v>1500</v>
      </c>
      <c r="E156" s="1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2.6666666666666665</v>
      </c>
      <c r="P156" s="1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5">
        <v>1350000</v>
      </c>
      <c r="E157" s="1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6.0000000000000001E-3</v>
      </c>
      <c r="P157" s="1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5">
        <v>35000</v>
      </c>
      <c r="E158" s="1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5.0999999999999996</v>
      </c>
      <c r="P158" s="1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5">
        <v>2995</v>
      </c>
      <c r="E159" s="1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0.26711185308848079</v>
      </c>
      <c r="P159" s="1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5">
        <v>5000</v>
      </c>
      <c r="E160" s="1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1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5">
        <v>500000</v>
      </c>
      <c r="E161" s="1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2E-3</v>
      </c>
      <c r="P161" s="1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5">
        <v>5000</v>
      </c>
      <c r="E162" s="1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15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5">
        <v>50000</v>
      </c>
      <c r="E163" s="1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0.01</v>
      </c>
      <c r="P163" s="15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5">
        <v>2800</v>
      </c>
      <c r="E164" s="1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15.535714285714286</v>
      </c>
      <c r="P164" s="1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5">
        <v>2000000</v>
      </c>
      <c r="E165" s="1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1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5">
        <v>120000</v>
      </c>
      <c r="E166" s="1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0.53333333333333333</v>
      </c>
      <c r="P166" s="1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5">
        <v>17000</v>
      </c>
      <c r="E167" s="1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15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5">
        <v>5000</v>
      </c>
      <c r="E168" s="1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60</v>
      </c>
      <c r="P168" s="1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5">
        <v>110000</v>
      </c>
      <c r="E169" s="1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0.01</v>
      </c>
      <c r="P169" s="1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5">
        <v>8000</v>
      </c>
      <c r="E170" s="1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</v>
      </c>
      <c r="P170" s="1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5">
        <v>2500</v>
      </c>
      <c r="E171" s="1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22.4</v>
      </c>
      <c r="P171" s="15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5">
        <v>10000</v>
      </c>
      <c r="E172" s="1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</v>
      </c>
      <c r="P172" s="1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5">
        <v>50000</v>
      </c>
      <c r="E173" s="1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2E-3</v>
      </c>
      <c r="P173" s="15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5">
        <v>95000</v>
      </c>
      <c r="E174" s="1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15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5">
        <v>1110</v>
      </c>
      <c r="E175" s="1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1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5">
        <v>6000</v>
      </c>
      <c r="E176" s="1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15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5">
        <v>20000</v>
      </c>
      <c r="E177" s="1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6.4850000000000003</v>
      </c>
      <c r="P177" s="1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5">
        <v>1500</v>
      </c>
      <c r="E178" s="1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15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5">
        <v>450</v>
      </c>
      <c r="E179" s="1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40</v>
      </c>
      <c r="P179" s="1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5">
        <v>500000</v>
      </c>
      <c r="E180" s="1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15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5">
        <v>1000</v>
      </c>
      <c r="E181" s="1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20</v>
      </c>
      <c r="P181" s="1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5">
        <v>1200</v>
      </c>
      <c r="E182" s="1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33.416666666666664</v>
      </c>
      <c r="P182" s="1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5">
        <v>3423</v>
      </c>
      <c r="E183" s="1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21.092608822670176</v>
      </c>
      <c r="P183" s="1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5">
        <v>1000</v>
      </c>
      <c r="E184" s="1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15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5">
        <v>12500</v>
      </c>
      <c r="E185" s="1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35.856000000000002</v>
      </c>
      <c r="P185" s="1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5">
        <v>1500</v>
      </c>
      <c r="E186" s="1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</v>
      </c>
      <c r="P186" s="1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5">
        <v>40000</v>
      </c>
      <c r="E187" s="1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</v>
      </c>
      <c r="P187" s="1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5">
        <v>5000</v>
      </c>
      <c r="E188" s="1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15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5">
        <v>5000</v>
      </c>
      <c r="E189" s="1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16</v>
      </c>
      <c r="P189" s="1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5">
        <v>1500</v>
      </c>
      <c r="E190" s="1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15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5">
        <v>500000</v>
      </c>
      <c r="E191" s="1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6.9000000000000006E-2</v>
      </c>
      <c r="P191" s="15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5">
        <v>12000</v>
      </c>
      <c r="E192" s="1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0.41666666666666669</v>
      </c>
      <c r="P192" s="15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5">
        <v>5000</v>
      </c>
      <c r="E193" s="1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5</v>
      </c>
      <c r="P193" s="1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5">
        <v>1000000</v>
      </c>
      <c r="E194" s="1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1.6999999999999999E-3</v>
      </c>
      <c r="P194" s="1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5">
        <v>1000</v>
      </c>
      <c r="E195" s="1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E195/D195%</f>
        <v>0</v>
      </c>
      <c r="P195" s="15">
        <f t="shared" ref="P195:P258" si="19">IFERROR(E195/L195,0)</f>
        <v>0</v>
      </c>
      <c r="Q195" t="str">
        <f t="shared" ref="Q195:Q258" si="20">TRIM(LEFT(N195,FIND("/",N195)-1))</f>
        <v>film &amp; video</v>
      </c>
      <c r="R195" t="str">
        <f t="shared" ref="R195:R258" si="21">TRIM(RIGHT(N195,LEN(N195)-FIND("/",N195)))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5">
        <v>2500</v>
      </c>
      <c r="E196" s="1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0.12</v>
      </c>
      <c r="P196" s="15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5">
        <v>2000000</v>
      </c>
      <c r="E197" s="1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15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5">
        <v>3500</v>
      </c>
      <c r="E198" s="1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41.857142857142854</v>
      </c>
      <c r="P198" s="1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5">
        <v>2500</v>
      </c>
      <c r="E199" s="1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10.48</v>
      </c>
      <c r="P199" s="1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5">
        <v>25000</v>
      </c>
      <c r="E200" s="1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1.1160000000000001</v>
      </c>
      <c r="P200" s="1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5">
        <v>10000</v>
      </c>
      <c r="E201" s="1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15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5">
        <v>6000</v>
      </c>
      <c r="E202" s="1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26.192499999999999</v>
      </c>
      <c r="P202" s="1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5">
        <v>650</v>
      </c>
      <c r="E203" s="1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58.46153846153846</v>
      </c>
      <c r="P203" s="1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5">
        <v>6000</v>
      </c>
      <c r="E204" s="1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15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5">
        <v>2500</v>
      </c>
      <c r="E205" s="1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29.84</v>
      </c>
      <c r="P205" s="1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5">
        <v>300000</v>
      </c>
      <c r="E206" s="1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50.721666666666664</v>
      </c>
      <c r="P206" s="1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5">
        <v>8000</v>
      </c>
      <c r="E207" s="1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16.25</v>
      </c>
      <c r="P207" s="1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5">
        <v>12700</v>
      </c>
      <c r="E208" s="1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15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5">
        <v>14000</v>
      </c>
      <c r="E209" s="1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15.214285714285714</v>
      </c>
      <c r="P209" s="1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5">
        <v>50000</v>
      </c>
      <c r="E210" s="1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15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5">
        <v>25000</v>
      </c>
      <c r="E211" s="1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15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5">
        <v>12000</v>
      </c>
      <c r="E212" s="1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25.25</v>
      </c>
      <c r="P212" s="1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5">
        <v>5000</v>
      </c>
      <c r="E213" s="1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44.6</v>
      </c>
      <c r="P213" s="1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5">
        <v>6300</v>
      </c>
      <c r="E214" s="1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1.5873015873015872E-2</v>
      </c>
      <c r="P214" s="15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5">
        <v>50000</v>
      </c>
      <c r="E215" s="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0.04</v>
      </c>
      <c r="P215" s="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5">
        <v>12500</v>
      </c>
      <c r="E216" s="1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8.0000000000000002E-3</v>
      </c>
      <c r="P216" s="15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5">
        <v>4400</v>
      </c>
      <c r="E217" s="1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0.22727272727272727</v>
      </c>
      <c r="P217" s="15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5">
        <v>50000</v>
      </c>
      <c r="E218" s="1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55.698440000000005</v>
      </c>
      <c r="P218" s="1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5">
        <v>100000</v>
      </c>
      <c r="E219" s="1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11.943</v>
      </c>
      <c r="P219" s="1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5">
        <v>5000</v>
      </c>
      <c r="E220" s="1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2</v>
      </c>
      <c r="P220" s="1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5">
        <v>50000</v>
      </c>
      <c r="E221" s="1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17.63</v>
      </c>
      <c r="P221" s="1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5">
        <v>50000</v>
      </c>
      <c r="E222" s="1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0.72</v>
      </c>
      <c r="P222" s="1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5">
        <v>50000</v>
      </c>
      <c r="E223" s="1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15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5">
        <v>1000</v>
      </c>
      <c r="E224" s="1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13</v>
      </c>
      <c r="P224" s="15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5">
        <v>1500000</v>
      </c>
      <c r="E225" s="1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1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5">
        <v>6000000</v>
      </c>
      <c r="E226" s="1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15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5">
        <v>200</v>
      </c>
      <c r="E227" s="1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15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5">
        <v>29000</v>
      </c>
      <c r="E228" s="1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0.86206896551724133</v>
      </c>
      <c r="P228" s="1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5">
        <v>28000</v>
      </c>
      <c r="E229" s="1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15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5">
        <v>8000</v>
      </c>
      <c r="E230" s="1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15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5">
        <v>3000</v>
      </c>
      <c r="E231" s="1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15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5">
        <v>15000</v>
      </c>
      <c r="E232" s="1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0.4</v>
      </c>
      <c r="P232" s="15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5">
        <v>1500000</v>
      </c>
      <c r="E233" s="1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15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5">
        <v>4000</v>
      </c>
      <c r="E234" s="1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</v>
      </c>
      <c r="P234" s="1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5">
        <v>350000</v>
      </c>
      <c r="E235" s="1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1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5">
        <v>1000</v>
      </c>
      <c r="E236" s="1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40.1</v>
      </c>
      <c r="P236" s="1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5">
        <v>10000</v>
      </c>
      <c r="E237" s="1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15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5">
        <v>150000</v>
      </c>
      <c r="E238" s="1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15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5">
        <v>15000</v>
      </c>
      <c r="E239" s="1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0.33333333333333331</v>
      </c>
      <c r="P239" s="15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5">
        <v>26000</v>
      </c>
      <c r="E240" s="1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15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5">
        <v>1000</v>
      </c>
      <c r="E241" s="1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25</v>
      </c>
      <c r="P241" s="15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5">
        <v>15000</v>
      </c>
      <c r="E242" s="1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107.63413333333334</v>
      </c>
      <c r="P242" s="1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5">
        <v>36400</v>
      </c>
      <c r="E243" s="1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112.63736263736264</v>
      </c>
      <c r="P243" s="1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5">
        <v>13000</v>
      </c>
      <c r="E244" s="1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113.46153846153847</v>
      </c>
      <c r="P244" s="1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5">
        <v>25000</v>
      </c>
      <c r="E245" s="1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102.592</v>
      </c>
      <c r="P245" s="1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5">
        <v>3500</v>
      </c>
      <c r="E246" s="1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113.75714285714285</v>
      </c>
      <c r="P246" s="1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5">
        <v>5000</v>
      </c>
      <c r="E247" s="1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103.72</v>
      </c>
      <c r="P247" s="1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5">
        <v>5000</v>
      </c>
      <c r="E248" s="1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305.45999999999998</v>
      </c>
      <c r="P248" s="1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5">
        <v>5000</v>
      </c>
      <c r="E249" s="1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134.1</v>
      </c>
      <c r="P249" s="1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5">
        <v>85000</v>
      </c>
      <c r="E250" s="1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101.33294117647058</v>
      </c>
      <c r="P250" s="1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5">
        <v>10000</v>
      </c>
      <c r="E251" s="1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112.92</v>
      </c>
      <c r="P251" s="1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5">
        <v>30000</v>
      </c>
      <c r="E252" s="1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105.58333333333333</v>
      </c>
      <c r="P252" s="1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5">
        <v>3500</v>
      </c>
      <c r="E253" s="1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125.57142857142857</v>
      </c>
      <c r="P253" s="1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5">
        <v>5000</v>
      </c>
      <c r="E254" s="1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184.56</v>
      </c>
      <c r="P254" s="1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5">
        <v>1500</v>
      </c>
      <c r="E255" s="1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100.73333333333333</v>
      </c>
      <c r="P255" s="1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5">
        <v>24000</v>
      </c>
      <c r="E256" s="1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116.94725</v>
      </c>
      <c r="P256" s="1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5">
        <v>8000</v>
      </c>
      <c r="E257" s="1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106.73325</v>
      </c>
      <c r="P257" s="1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5">
        <v>13000</v>
      </c>
      <c r="E258" s="1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139.1</v>
      </c>
      <c r="P258" s="1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5">
        <v>35000</v>
      </c>
      <c r="E259" s="1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E259/D259%</f>
        <v>106.7264857142857</v>
      </c>
      <c r="P259" s="15">
        <f t="shared" ref="P259:P322" si="25">IFERROR(E259/L259,0)</f>
        <v>66.70405357142856</v>
      </c>
      <c r="Q259" t="str">
        <f t="shared" ref="Q259:Q322" si="26">TRIM(LEFT(N259,FIND("/",N259)-1))</f>
        <v>film &amp; video</v>
      </c>
      <c r="R259" t="str">
        <f t="shared" ref="R259:R322" si="27">TRIM(RIGHT(N259,LEN(N259)-FIND("/",N259)))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5">
        <v>30000</v>
      </c>
      <c r="E260" s="1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191.14</v>
      </c>
      <c r="P260" s="1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5">
        <v>75000</v>
      </c>
      <c r="E261" s="1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131.93789333333334</v>
      </c>
      <c r="P261" s="1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5">
        <v>10000</v>
      </c>
      <c r="E262" s="1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106.4</v>
      </c>
      <c r="P262" s="1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5">
        <v>20000</v>
      </c>
      <c r="E263" s="1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107.4</v>
      </c>
      <c r="P263" s="1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5">
        <v>2500</v>
      </c>
      <c r="E264" s="1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240</v>
      </c>
      <c r="P264" s="1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5">
        <v>25000</v>
      </c>
      <c r="E265" s="1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118.08108</v>
      </c>
      <c r="P265" s="1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5">
        <v>5000</v>
      </c>
      <c r="E266" s="1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118.2</v>
      </c>
      <c r="P266" s="1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5">
        <v>5000</v>
      </c>
      <c r="E267" s="1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111.1</v>
      </c>
      <c r="P267" s="1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5">
        <v>1000</v>
      </c>
      <c r="E268" s="1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145.5</v>
      </c>
      <c r="P268" s="1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5">
        <v>9850</v>
      </c>
      <c r="E269" s="1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131.62883248730964</v>
      </c>
      <c r="P269" s="1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5">
        <v>5000</v>
      </c>
      <c r="E270" s="1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111.4</v>
      </c>
      <c r="P270" s="1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5">
        <v>100000</v>
      </c>
      <c r="E271" s="1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147.23376999999999</v>
      </c>
      <c r="P271" s="1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5">
        <v>2300</v>
      </c>
      <c r="E272" s="1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152.60869565217391</v>
      </c>
      <c r="P272" s="1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5">
        <v>30000</v>
      </c>
      <c r="E273" s="1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104.68</v>
      </c>
      <c r="P273" s="1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5">
        <v>3000</v>
      </c>
      <c r="E274" s="1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177.43366666666668</v>
      </c>
      <c r="P274" s="1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5">
        <v>5000</v>
      </c>
      <c r="E275" s="1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107.7758</v>
      </c>
      <c r="P275" s="1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5">
        <v>4000</v>
      </c>
      <c r="E276" s="1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156</v>
      </c>
      <c r="P276" s="1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5">
        <v>20000</v>
      </c>
      <c r="E277" s="1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108.395</v>
      </c>
      <c r="P277" s="1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5">
        <v>4000</v>
      </c>
      <c r="E278" s="1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147.6</v>
      </c>
      <c r="P278" s="1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5">
        <v>65000</v>
      </c>
      <c r="E279" s="1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110.38153846153845</v>
      </c>
      <c r="P279" s="1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5">
        <v>27000</v>
      </c>
      <c r="E280" s="1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150.34814814814814</v>
      </c>
      <c r="P280" s="1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5">
        <v>17000</v>
      </c>
      <c r="E281" s="1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157.31829411764707</v>
      </c>
      <c r="P281" s="1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5">
        <v>75000</v>
      </c>
      <c r="E282" s="1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156.14400000000001</v>
      </c>
      <c r="P282" s="1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5">
        <v>5500</v>
      </c>
      <c r="E283" s="1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120.58763636363636</v>
      </c>
      <c r="P283" s="1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5">
        <v>45000</v>
      </c>
      <c r="E284" s="1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101.18888888888888</v>
      </c>
      <c r="P284" s="1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5">
        <v>18000</v>
      </c>
      <c r="E285" s="1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114.27249999999999</v>
      </c>
      <c r="P285" s="1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5">
        <v>40000</v>
      </c>
      <c r="E286" s="1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104.62615</v>
      </c>
      <c r="P286" s="1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5">
        <v>14000</v>
      </c>
      <c r="E287" s="1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228.82507142857142</v>
      </c>
      <c r="P287" s="1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5">
        <v>15000</v>
      </c>
      <c r="E288" s="1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109.15333333333334</v>
      </c>
      <c r="P288" s="1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5">
        <v>15000</v>
      </c>
      <c r="E289" s="1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176.3</v>
      </c>
      <c r="P289" s="1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5">
        <v>50000</v>
      </c>
      <c r="E290" s="1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103.21061999999999</v>
      </c>
      <c r="P290" s="1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5">
        <v>15000</v>
      </c>
      <c r="E291" s="1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104.82</v>
      </c>
      <c r="P291" s="1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5">
        <v>4500</v>
      </c>
      <c r="E292" s="1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106.68444444444445</v>
      </c>
      <c r="P292" s="1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5">
        <v>5000</v>
      </c>
      <c r="E293" s="1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120.02</v>
      </c>
      <c r="P293" s="1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5">
        <v>75000</v>
      </c>
      <c r="E294" s="1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101.50693333333334</v>
      </c>
      <c r="P294" s="1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5">
        <v>26000</v>
      </c>
      <c r="E295" s="1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101.38461538461539</v>
      </c>
      <c r="P295" s="1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5">
        <v>5000</v>
      </c>
      <c r="E296" s="1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100</v>
      </c>
      <c r="P296" s="1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5">
        <v>50000</v>
      </c>
      <c r="E297" s="1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133.10911999999999</v>
      </c>
      <c r="P297" s="1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5">
        <v>25000</v>
      </c>
      <c r="E298" s="1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118.72619999999999</v>
      </c>
      <c r="P298" s="1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5">
        <v>20000</v>
      </c>
      <c r="E299" s="1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100.64</v>
      </c>
      <c r="P299" s="1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5">
        <v>126000</v>
      </c>
      <c r="E300" s="1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108.93241269841269</v>
      </c>
      <c r="P300" s="1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5">
        <v>10000</v>
      </c>
      <c r="E301" s="1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178.95249999999999</v>
      </c>
      <c r="P301" s="1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5">
        <v>25000</v>
      </c>
      <c r="E302" s="1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101.72264</v>
      </c>
      <c r="P302" s="1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5">
        <v>13000</v>
      </c>
      <c r="E303" s="1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118.735</v>
      </c>
      <c r="P303" s="1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5">
        <v>10000</v>
      </c>
      <c r="E304" s="1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100.46</v>
      </c>
      <c r="P304" s="1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5">
        <v>3000</v>
      </c>
      <c r="E305" s="1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137.46666666666667</v>
      </c>
      <c r="P305" s="1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5">
        <v>3400</v>
      </c>
      <c r="E306" s="1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231.64705882352942</v>
      </c>
      <c r="P306" s="1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5">
        <v>7500</v>
      </c>
      <c r="E307" s="1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130.33333333333334</v>
      </c>
      <c r="P307" s="1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5">
        <v>1000</v>
      </c>
      <c r="E308" s="1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292.89999999999998</v>
      </c>
      <c r="P308" s="1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5">
        <v>22000</v>
      </c>
      <c r="E309" s="1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111.31818181818181</v>
      </c>
      <c r="P309" s="1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5">
        <v>12000</v>
      </c>
      <c r="E310" s="1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105.56666666666666</v>
      </c>
      <c r="P310" s="1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5">
        <v>18000</v>
      </c>
      <c r="E311" s="1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118.94444444444444</v>
      </c>
      <c r="P311" s="1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5">
        <v>1000</v>
      </c>
      <c r="E312" s="1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104.12899999999999</v>
      </c>
      <c r="P312" s="1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5">
        <v>20000</v>
      </c>
      <c r="E313" s="1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104.10165000000001</v>
      </c>
      <c r="P313" s="1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5">
        <v>8000</v>
      </c>
      <c r="E314" s="1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111.875</v>
      </c>
      <c r="P314" s="1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5">
        <v>17000</v>
      </c>
      <c r="E315" s="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104.73529411764706</v>
      </c>
      <c r="P315" s="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5">
        <v>1000</v>
      </c>
      <c r="E316" s="1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385.15</v>
      </c>
      <c r="P316" s="1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5">
        <v>25000</v>
      </c>
      <c r="E317" s="1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101.248</v>
      </c>
      <c r="P317" s="1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5">
        <v>15000</v>
      </c>
      <c r="E318" s="1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113.77333333333333</v>
      </c>
      <c r="P318" s="1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5">
        <v>30000</v>
      </c>
      <c r="E319" s="1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100.80333333333333</v>
      </c>
      <c r="P319" s="1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5">
        <v>5000</v>
      </c>
      <c r="E320" s="1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283.32</v>
      </c>
      <c r="P320" s="1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5">
        <v>5000</v>
      </c>
      <c r="E321" s="1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112.68</v>
      </c>
      <c r="P321" s="1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5">
        <v>20000</v>
      </c>
      <c r="E322" s="1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106.58</v>
      </c>
      <c r="P322" s="1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5">
        <v>35000</v>
      </c>
      <c r="E323" s="1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E323/D323%</f>
        <v>102.66285714285715</v>
      </c>
      <c r="P323" s="15">
        <f t="shared" ref="P323:P386" si="31">IFERROR(E323/L323,0)</f>
        <v>106.62314540059347</v>
      </c>
      <c r="Q323" t="str">
        <f t="shared" ref="Q323:Q386" si="32">TRIM(LEFT(N323,FIND("/",N323)-1))</f>
        <v>film &amp; video</v>
      </c>
      <c r="R323" t="str">
        <f t="shared" ref="R323:R386" si="33">TRIM(RIGHT(N323,LEN(N323)-FIND("/",N323)))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5">
        <v>25000</v>
      </c>
      <c r="E324" s="1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107.91200000000001</v>
      </c>
      <c r="P324" s="1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5">
        <v>5400</v>
      </c>
      <c r="E325" s="1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123.07407407407408</v>
      </c>
      <c r="P325" s="1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5">
        <v>8500</v>
      </c>
      <c r="E326" s="1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101.6</v>
      </c>
      <c r="P326" s="1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5">
        <v>50000</v>
      </c>
      <c r="E327" s="1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104.396</v>
      </c>
      <c r="P327" s="1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5">
        <v>150000</v>
      </c>
      <c r="E328" s="1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112.92973333333333</v>
      </c>
      <c r="P328" s="1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5">
        <v>4000</v>
      </c>
      <c r="E329" s="1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136.4</v>
      </c>
      <c r="P329" s="1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5">
        <v>75000</v>
      </c>
      <c r="E330" s="1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103.6144</v>
      </c>
      <c r="P330" s="1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5">
        <v>10000</v>
      </c>
      <c r="E331" s="1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105.5</v>
      </c>
      <c r="P331" s="1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5">
        <v>35000</v>
      </c>
      <c r="E332" s="1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101.82857142857142</v>
      </c>
      <c r="P332" s="1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5">
        <v>40000</v>
      </c>
      <c r="E333" s="1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106.605</v>
      </c>
      <c r="P333" s="1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5">
        <v>100000</v>
      </c>
      <c r="E334" s="1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113.015</v>
      </c>
      <c r="P334" s="1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5">
        <v>40000</v>
      </c>
      <c r="E335" s="1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125.22750000000001</v>
      </c>
      <c r="P335" s="1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5">
        <v>10000</v>
      </c>
      <c r="E336" s="1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101.19</v>
      </c>
      <c r="P336" s="1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5">
        <v>8500</v>
      </c>
      <c r="E337" s="1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102.76470588235294</v>
      </c>
      <c r="P337" s="1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5">
        <v>25000</v>
      </c>
      <c r="E338" s="1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116.83911999999999</v>
      </c>
      <c r="P338" s="1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5">
        <v>3000</v>
      </c>
      <c r="E339" s="1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101.16833333333334</v>
      </c>
      <c r="P339" s="1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5">
        <v>15000</v>
      </c>
      <c r="E340" s="1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110.1336</v>
      </c>
      <c r="P340" s="1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5">
        <v>6000</v>
      </c>
      <c r="E341" s="1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108.08333333333333</v>
      </c>
      <c r="P341" s="1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5">
        <v>35000</v>
      </c>
      <c r="E342" s="1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125.02285714285715</v>
      </c>
      <c r="P342" s="1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5">
        <v>3500</v>
      </c>
      <c r="E343" s="1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106.71428571428571</v>
      </c>
      <c r="P343" s="1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5">
        <v>55000</v>
      </c>
      <c r="E344" s="1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100.3664</v>
      </c>
      <c r="P344" s="1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5">
        <v>30000</v>
      </c>
      <c r="E345" s="1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102.02863333333333</v>
      </c>
      <c r="P345" s="1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5">
        <v>33500</v>
      </c>
      <c r="E346" s="1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102.08358208955224</v>
      </c>
      <c r="P346" s="1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5">
        <v>14500</v>
      </c>
      <c r="E347" s="1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123.27586206896552</v>
      </c>
      <c r="P347" s="1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5">
        <v>10000</v>
      </c>
      <c r="E348" s="1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170.28880000000001</v>
      </c>
      <c r="P348" s="1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5">
        <v>40000</v>
      </c>
      <c r="E349" s="1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111.59049999999999</v>
      </c>
      <c r="P349" s="1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5">
        <v>10000</v>
      </c>
      <c r="E350" s="1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103</v>
      </c>
      <c r="P350" s="1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5">
        <v>11260</v>
      </c>
      <c r="E351" s="1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106.63570159857905</v>
      </c>
      <c r="P351" s="1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5">
        <v>25000</v>
      </c>
      <c r="E352" s="1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114.76</v>
      </c>
      <c r="P352" s="1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5">
        <v>34000</v>
      </c>
      <c r="E353" s="1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127.34117647058824</v>
      </c>
      <c r="P353" s="1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5">
        <v>10000</v>
      </c>
      <c r="E354" s="1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116.56</v>
      </c>
      <c r="P354" s="1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5">
        <v>58425</v>
      </c>
      <c r="E355" s="1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108.61819426615318</v>
      </c>
      <c r="P355" s="1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5">
        <v>3500</v>
      </c>
      <c r="E356" s="1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103.94285714285714</v>
      </c>
      <c r="P356" s="1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5">
        <v>35000</v>
      </c>
      <c r="E357" s="1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116.25714285714285</v>
      </c>
      <c r="P357" s="1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5">
        <v>7500</v>
      </c>
      <c r="E358" s="1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102.69240000000001</v>
      </c>
      <c r="P358" s="1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5">
        <v>15000</v>
      </c>
      <c r="E359" s="1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174</v>
      </c>
      <c r="P359" s="1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5">
        <v>50000</v>
      </c>
      <c r="E360" s="1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103.08799999999999</v>
      </c>
      <c r="P360" s="1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5">
        <v>24200</v>
      </c>
      <c r="E361" s="1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104.85537190082644</v>
      </c>
      <c r="P361" s="1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5">
        <v>12000</v>
      </c>
      <c r="E362" s="1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101.375</v>
      </c>
      <c r="P362" s="1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5">
        <v>35000</v>
      </c>
      <c r="E363" s="1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111.077</v>
      </c>
      <c r="P363" s="1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5">
        <v>9665</v>
      </c>
      <c r="E364" s="1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124.15933781686498</v>
      </c>
      <c r="P364" s="1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5">
        <v>8925</v>
      </c>
      <c r="E365" s="1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101.33333333333333</v>
      </c>
      <c r="P365" s="1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5">
        <v>7000</v>
      </c>
      <c r="E366" s="1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110.16142857142857</v>
      </c>
      <c r="P366" s="1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5">
        <v>15000</v>
      </c>
      <c r="E367" s="1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103.97333333333333</v>
      </c>
      <c r="P367" s="1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5">
        <v>38000</v>
      </c>
      <c r="E368" s="1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101.31578947368421</v>
      </c>
      <c r="P368" s="1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5">
        <v>10000</v>
      </c>
      <c r="E369" s="1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103.3501</v>
      </c>
      <c r="P369" s="1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5">
        <v>12500</v>
      </c>
      <c r="E370" s="1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104.11199999999999</v>
      </c>
      <c r="P370" s="1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5">
        <v>6500</v>
      </c>
      <c r="E371" s="1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110.15569230769231</v>
      </c>
      <c r="P371" s="1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5">
        <v>25000</v>
      </c>
      <c r="E372" s="1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122.02</v>
      </c>
      <c r="P372" s="1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5">
        <v>150000</v>
      </c>
      <c r="E373" s="1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114.16866666666667</v>
      </c>
      <c r="P373" s="1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5">
        <v>300</v>
      </c>
      <c r="E374" s="1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125.33333333333333</v>
      </c>
      <c r="P374" s="1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5">
        <v>7500</v>
      </c>
      <c r="E375" s="1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106.66666666666667</v>
      </c>
      <c r="P375" s="1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5">
        <v>6000</v>
      </c>
      <c r="E376" s="1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130.65</v>
      </c>
      <c r="P376" s="1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5">
        <v>500</v>
      </c>
      <c r="E377" s="1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120</v>
      </c>
      <c r="P377" s="1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5">
        <v>2450</v>
      </c>
      <c r="E378" s="1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105.95918367346938</v>
      </c>
      <c r="P378" s="1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5">
        <v>12000</v>
      </c>
      <c r="E379" s="1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114.4</v>
      </c>
      <c r="P379" s="1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5">
        <v>3000</v>
      </c>
      <c r="E380" s="1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111.76666666666667</v>
      </c>
      <c r="P380" s="1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5">
        <v>15000</v>
      </c>
      <c r="E381" s="1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116.08</v>
      </c>
      <c r="P381" s="1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5">
        <v>4000</v>
      </c>
      <c r="E382" s="1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141.5</v>
      </c>
      <c r="P382" s="1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5">
        <v>25000</v>
      </c>
      <c r="E383" s="1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104.73</v>
      </c>
      <c r="P383" s="1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5">
        <v>600</v>
      </c>
      <c r="E384" s="1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255.83333333333334</v>
      </c>
      <c r="P384" s="1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5">
        <v>999</v>
      </c>
      <c r="E385" s="1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206.70670670670671</v>
      </c>
      <c r="P385" s="1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5">
        <v>20000</v>
      </c>
      <c r="E386" s="1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112.105</v>
      </c>
      <c r="P386" s="1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5">
        <v>25000</v>
      </c>
      <c r="E387" s="1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E387/D387%</f>
        <v>105.982</v>
      </c>
      <c r="P387" s="15">
        <f t="shared" ref="P387:P450" si="37">IFERROR(E387/L387,0)</f>
        <v>111.79535864978902</v>
      </c>
      <c r="Q387" t="str">
        <f t="shared" ref="Q387:Q450" si="38">TRIM(LEFT(N387,FIND("/",N387)-1))</f>
        <v>film &amp; video</v>
      </c>
      <c r="R387" t="str">
        <f t="shared" ref="R387:R450" si="39">TRIM(RIGHT(N387,LEN(N387)-FIND("/",N387)))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5">
        <v>600</v>
      </c>
      <c r="E388" s="1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100.16666666666667</v>
      </c>
      <c r="P388" s="1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5">
        <v>38000</v>
      </c>
      <c r="E389" s="1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213.98947368421054</v>
      </c>
      <c r="P389" s="1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5">
        <v>5000</v>
      </c>
      <c r="E390" s="1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126.16</v>
      </c>
      <c r="P390" s="1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5">
        <v>68000</v>
      </c>
      <c r="E391" s="1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181.53547058823528</v>
      </c>
      <c r="P391" s="1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5">
        <v>1000</v>
      </c>
      <c r="E392" s="1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100</v>
      </c>
      <c r="P392" s="1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5">
        <v>20000</v>
      </c>
      <c r="E393" s="1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100.61</v>
      </c>
      <c r="P393" s="1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5">
        <v>18500</v>
      </c>
      <c r="E394" s="1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100.9027027027027</v>
      </c>
      <c r="P394" s="1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5">
        <v>50000</v>
      </c>
      <c r="E395" s="1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110.446</v>
      </c>
      <c r="P395" s="1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5">
        <v>4700</v>
      </c>
      <c r="E396" s="1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111.8936170212766</v>
      </c>
      <c r="P396" s="1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5">
        <v>10000</v>
      </c>
      <c r="E397" s="1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108.04450000000001</v>
      </c>
      <c r="P397" s="1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5">
        <v>15000</v>
      </c>
      <c r="E398" s="1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106.66666666666667</v>
      </c>
      <c r="P398" s="1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5">
        <v>12444</v>
      </c>
      <c r="E399" s="1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103.90027322404372</v>
      </c>
      <c r="P399" s="1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5">
        <v>7500</v>
      </c>
      <c r="E400" s="1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125.16</v>
      </c>
      <c r="P400" s="1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5">
        <v>20000</v>
      </c>
      <c r="E401" s="1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106.80500000000001</v>
      </c>
      <c r="P401" s="1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5">
        <v>10000</v>
      </c>
      <c r="E402" s="1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112.30249999999999</v>
      </c>
      <c r="P402" s="1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5">
        <v>50000</v>
      </c>
      <c r="E403" s="1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103.812</v>
      </c>
      <c r="P403" s="1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5">
        <v>2000</v>
      </c>
      <c r="E404" s="1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141.65</v>
      </c>
      <c r="P404" s="1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5">
        <v>5000</v>
      </c>
      <c r="E405" s="1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105.26</v>
      </c>
      <c r="P405" s="1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5">
        <v>35000</v>
      </c>
      <c r="E406" s="1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103.09142857142857</v>
      </c>
      <c r="P406" s="1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5">
        <v>2820</v>
      </c>
      <c r="E407" s="1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107.65957446808511</v>
      </c>
      <c r="P407" s="1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5">
        <v>2800</v>
      </c>
      <c r="E408" s="1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107.70464285714286</v>
      </c>
      <c r="P408" s="1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5">
        <v>2000</v>
      </c>
      <c r="E409" s="1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101.55</v>
      </c>
      <c r="P409" s="1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5">
        <v>6000</v>
      </c>
      <c r="E410" s="1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101.43766666666667</v>
      </c>
      <c r="P410" s="1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5">
        <v>500</v>
      </c>
      <c r="E411" s="1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136.80000000000001</v>
      </c>
      <c r="P411" s="1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5">
        <v>1000</v>
      </c>
      <c r="E412" s="1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128.30000000000001</v>
      </c>
      <c r="P412" s="1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5">
        <v>30000</v>
      </c>
      <c r="E413" s="1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101.05</v>
      </c>
      <c r="P413" s="1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5">
        <v>2500</v>
      </c>
      <c r="E414" s="1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126.84</v>
      </c>
      <c r="P414" s="1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5">
        <v>12800</v>
      </c>
      <c r="E415" s="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105.0859375</v>
      </c>
      <c r="P415" s="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5">
        <v>18500</v>
      </c>
      <c r="E416" s="1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102.85405405405406</v>
      </c>
      <c r="P416" s="1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5">
        <v>1400</v>
      </c>
      <c r="E417" s="1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102.14714285714285</v>
      </c>
      <c r="P417" s="1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5">
        <v>1000</v>
      </c>
      <c r="E418" s="1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120.21700000000001</v>
      </c>
      <c r="P418" s="1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5">
        <v>10500</v>
      </c>
      <c r="E419" s="1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100.24761904761905</v>
      </c>
      <c r="P419" s="1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5">
        <v>22400</v>
      </c>
      <c r="E420" s="1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100.63392857142857</v>
      </c>
      <c r="P420" s="1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5">
        <v>8000</v>
      </c>
      <c r="E421" s="1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100.4375</v>
      </c>
      <c r="P421" s="1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5">
        <v>3300</v>
      </c>
      <c r="E422" s="1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0.43939393939393939</v>
      </c>
      <c r="P422" s="1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5">
        <v>15000</v>
      </c>
      <c r="E423" s="1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2.0066666666666668</v>
      </c>
      <c r="P423" s="1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5">
        <v>40000</v>
      </c>
      <c r="E424" s="1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1.075</v>
      </c>
      <c r="P424" s="1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5">
        <v>20000</v>
      </c>
      <c r="E425" s="1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0.76500000000000001</v>
      </c>
      <c r="P425" s="1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5">
        <v>3000</v>
      </c>
      <c r="E426" s="1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6.7966666666666669</v>
      </c>
      <c r="P426" s="1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5">
        <v>50000</v>
      </c>
      <c r="E427" s="1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1.2E-2</v>
      </c>
      <c r="P427" s="1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5">
        <v>10000</v>
      </c>
      <c r="E428" s="1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1.33</v>
      </c>
      <c r="P428" s="1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5">
        <v>6500</v>
      </c>
      <c r="E429" s="1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1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5">
        <v>12000</v>
      </c>
      <c r="E430" s="1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5.6333333333333337</v>
      </c>
      <c r="P430" s="1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5">
        <v>5000</v>
      </c>
      <c r="E431" s="1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1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5">
        <v>1000</v>
      </c>
      <c r="E432" s="1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</v>
      </c>
      <c r="P432" s="1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5">
        <v>3000</v>
      </c>
      <c r="E433" s="1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13.833333333333334</v>
      </c>
      <c r="P433" s="1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5">
        <v>6000</v>
      </c>
      <c r="E434" s="1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</v>
      </c>
      <c r="P434" s="1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5">
        <v>3000</v>
      </c>
      <c r="E435" s="1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1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5">
        <v>2500</v>
      </c>
      <c r="E436" s="1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5</v>
      </c>
      <c r="P436" s="1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5">
        <v>110000</v>
      </c>
      <c r="E437" s="1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2.7272727272727275E-3</v>
      </c>
      <c r="P437" s="1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5">
        <v>1000</v>
      </c>
      <c r="E438" s="1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1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5">
        <v>7000</v>
      </c>
      <c r="E439" s="1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1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5">
        <v>20000</v>
      </c>
      <c r="E440" s="1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9.3800000000000008</v>
      </c>
      <c r="P440" s="1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5">
        <v>450</v>
      </c>
      <c r="E441" s="1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1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5">
        <v>5000</v>
      </c>
      <c r="E442" s="1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0.1</v>
      </c>
      <c r="P442" s="1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5">
        <v>400</v>
      </c>
      <c r="E443" s="1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1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5">
        <v>17000</v>
      </c>
      <c r="E444" s="1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39.358823529411765</v>
      </c>
      <c r="P444" s="1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5">
        <v>10000</v>
      </c>
      <c r="E445" s="1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0.1</v>
      </c>
      <c r="P445" s="1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5">
        <v>1000</v>
      </c>
      <c r="E446" s="1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5</v>
      </c>
      <c r="P446" s="1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5">
        <v>60000</v>
      </c>
      <c r="E447" s="1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3.3333333333333335E-3</v>
      </c>
      <c r="P447" s="1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5">
        <v>10500</v>
      </c>
      <c r="E448" s="1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7.2952380952380951</v>
      </c>
      <c r="P448" s="1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5">
        <v>30000</v>
      </c>
      <c r="E449" s="1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1.6666666666666666E-2</v>
      </c>
      <c r="P449" s="1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5">
        <v>2500</v>
      </c>
      <c r="E450" s="1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3.2804000000000002</v>
      </c>
      <c r="P450" s="1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5">
        <v>2000</v>
      </c>
      <c r="E451" s="1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E451/D451%</f>
        <v>2.25</v>
      </c>
      <c r="P451" s="15">
        <f t="shared" ref="P451:P514" si="43">IFERROR(E451/L451,0)</f>
        <v>9</v>
      </c>
      <c r="Q451" t="str">
        <f t="shared" ref="Q451:Q514" si="44">TRIM(LEFT(N451,FIND("/",N451)-1))</f>
        <v>film &amp; video</v>
      </c>
      <c r="R451" t="str">
        <f t="shared" ref="R451:R514" si="45">TRIM(RIGHT(N451,LEN(N451)-FIND("/",N451)))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5">
        <v>50000</v>
      </c>
      <c r="E452" s="1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0.79200000000000004</v>
      </c>
      <c r="P452" s="1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5">
        <v>20000</v>
      </c>
      <c r="E453" s="1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1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5">
        <v>750</v>
      </c>
      <c r="E454" s="1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64</v>
      </c>
      <c r="P454" s="1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5">
        <v>94875</v>
      </c>
      <c r="E455" s="1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2.7404479578392621E-2</v>
      </c>
      <c r="P455" s="1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5">
        <v>10000</v>
      </c>
      <c r="E456" s="1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0.82</v>
      </c>
      <c r="P456" s="1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5">
        <v>65000</v>
      </c>
      <c r="E457" s="1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6.9230769230769235E-2</v>
      </c>
      <c r="P457" s="1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5">
        <v>8888</v>
      </c>
      <c r="E458" s="1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0.68631863186318631</v>
      </c>
      <c r="P458" s="1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5">
        <v>20000</v>
      </c>
      <c r="E459" s="1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1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5">
        <v>10000</v>
      </c>
      <c r="E460" s="1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8.2100000000000009</v>
      </c>
      <c r="P460" s="1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5">
        <v>39000</v>
      </c>
      <c r="E461" s="1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6.4102564102564097E-2</v>
      </c>
      <c r="P461" s="1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5">
        <v>8500</v>
      </c>
      <c r="E462" s="1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0.29411764705882354</v>
      </c>
      <c r="P462" s="1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5">
        <v>550</v>
      </c>
      <c r="E463" s="1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1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5">
        <v>100000</v>
      </c>
      <c r="E464" s="1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1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5">
        <v>55000</v>
      </c>
      <c r="E465" s="1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2.2727272727272729</v>
      </c>
      <c r="P465" s="1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5">
        <v>1010</v>
      </c>
      <c r="E466" s="1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9.9009900990099015E-2</v>
      </c>
      <c r="P466" s="1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5">
        <v>512</v>
      </c>
      <c r="E467" s="1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26.953125</v>
      </c>
      <c r="P467" s="1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5">
        <v>10000</v>
      </c>
      <c r="E468" s="1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0.76</v>
      </c>
      <c r="P468" s="1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5">
        <v>20000</v>
      </c>
      <c r="E469" s="1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21.574999999999999</v>
      </c>
      <c r="P469" s="1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5">
        <v>7500</v>
      </c>
      <c r="E470" s="1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1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5">
        <v>6000</v>
      </c>
      <c r="E471" s="1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1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5">
        <v>5000</v>
      </c>
      <c r="E472" s="1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</v>
      </c>
      <c r="P472" s="1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5">
        <v>55000</v>
      </c>
      <c r="E473" s="1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11.892727272727273</v>
      </c>
      <c r="P473" s="1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5">
        <v>800</v>
      </c>
      <c r="E474" s="1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17.625</v>
      </c>
      <c r="P474" s="1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5">
        <v>30000</v>
      </c>
      <c r="E475" s="1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</v>
      </c>
      <c r="P475" s="1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5">
        <v>3300</v>
      </c>
      <c r="E476" s="1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3.0303030303030304E-2</v>
      </c>
      <c r="P476" s="1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5">
        <v>2000</v>
      </c>
      <c r="E477" s="1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1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5">
        <v>220000</v>
      </c>
      <c r="E478" s="1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2.230268181818182</v>
      </c>
      <c r="P478" s="1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5">
        <v>1500</v>
      </c>
      <c r="E479" s="1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1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5">
        <v>10000</v>
      </c>
      <c r="E480" s="1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1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5">
        <v>15000</v>
      </c>
      <c r="E481" s="1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32.56</v>
      </c>
      <c r="P481" s="1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5">
        <v>40000</v>
      </c>
      <c r="E482" s="1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19.41</v>
      </c>
      <c r="P482" s="1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5">
        <v>30000</v>
      </c>
      <c r="E483" s="1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6.1</v>
      </c>
      <c r="P483" s="1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5">
        <v>10000</v>
      </c>
      <c r="E484" s="1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0.1</v>
      </c>
      <c r="P484" s="1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5">
        <v>15000</v>
      </c>
      <c r="E485" s="1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50.2</v>
      </c>
      <c r="P485" s="1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5">
        <v>80000</v>
      </c>
      <c r="E486" s="1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0.18625</v>
      </c>
      <c r="P486" s="1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5">
        <v>37956</v>
      </c>
      <c r="E487" s="1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21.906971229845084</v>
      </c>
      <c r="P487" s="1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5">
        <v>550000</v>
      </c>
      <c r="E488" s="1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9.0909090909090905E-3</v>
      </c>
      <c r="P488" s="1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5">
        <v>50000</v>
      </c>
      <c r="E489" s="1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1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5">
        <v>12000</v>
      </c>
      <c r="E490" s="1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1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5">
        <v>74997</v>
      </c>
      <c r="E491" s="1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0.28667813379201834</v>
      </c>
      <c r="P491" s="1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5">
        <v>1000</v>
      </c>
      <c r="E492" s="1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1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5">
        <v>10000</v>
      </c>
      <c r="E493" s="1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1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5">
        <v>10000000</v>
      </c>
      <c r="E494" s="1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1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5">
        <v>30000</v>
      </c>
      <c r="E495" s="1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1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5">
        <v>20000</v>
      </c>
      <c r="E496" s="1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0.155</v>
      </c>
      <c r="P496" s="1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5">
        <v>7000</v>
      </c>
      <c r="E497" s="1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1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5">
        <v>60000</v>
      </c>
      <c r="E498" s="1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1.6666666666666668E-3</v>
      </c>
      <c r="P498" s="1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5">
        <v>4480</v>
      </c>
      <c r="E499" s="1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0.66964285714285721</v>
      </c>
      <c r="P499" s="1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5">
        <v>65108</v>
      </c>
      <c r="E500" s="1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4.5985132395404555</v>
      </c>
      <c r="P500" s="1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5">
        <v>20000</v>
      </c>
      <c r="E501" s="1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9.5500000000000007</v>
      </c>
      <c r="P501" s="1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5">
        <v>6500</v>
      </c>
      <c r="E502" s="1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3.3076923076923075</v>
      </c>
      <c r="P502" s="1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5">
        <v>10000</v>
      </c>
      <c r="E503" s="1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1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5">
        <v>20000</v>
      </c>
      <c r="E504" s="1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1.1499999999999999</v>
      </c>
      <c r="P504" s="1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5">
        <v>6500</v>
      </c>
      <c r="E505" s="1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1.7538461538461538</v>
      </c>
      <c r="P505" s="1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5">
        <v>24500</v>
      </c>
      <c r="E506" s="1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1.3673469387755102</v>
      </c>
      <c r="P506" s="1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5">
        <v>12000</v>
      </c>
      <c r="E507" s="1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0.43333333333333335</v>
      </c>
      <c r="P507" s="1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5">
        <v>200000</v>
      </c>
      <c r="E508" s="1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0.125</v>
      </c>
      <c r="P508" s="1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5">
        <v>20000</v>
      </c>
      <c r="E509" s="1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</v>
      </c>
      <c r="P509" s="1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5">
        <v>50000</v>
      </c>
      <c r="E510" s="1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0.8</v>
      </c>
      <c r="P510" s="1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5">
        <v>5000</v>
      </c>
      <c r="E511" s="1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0.2</v>
      </c>
      <c r="P511" s="1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5">
        <v>14000</v>
      </c>
      <c r="E512" s="1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1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5">
        <v>5000</v>
      </c>
      <c r="E513" s="1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3</v>
      </c>
      <c r="P513" s="1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5">
        <v>8000</v>
      </c>
      <c r="E514" s="1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0.13750000000000001</v>
      </c>
      <c r="P514" s="1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5">
        <v>50000</v>
      </c>
      <c r="E515" s="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E515/D515%</f>
        <v>13.923999999999999</v>
      </c>
      <c r="P515" s="15">
        <f t="shared" ref="P515:P578" si="49">IFERROR(E515/L515,0)</f>
        <v>102.38235294117646</v>
      </c>
      <c r="Q515" t="str">
        <f t="shared" ref="Q515:Q578" si="50">TRIM(LEFT(N515,FIND("/",N515)-1))</f>
        <v>film &amp; video</v>
      </c>
      <c r="R515" t="str">
        <f t="shared" ref="R515:R578" si="51">TRIM(RIGHT(N515,LEN(N515)-FIND("/",N515)))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5">
        <v>1500</v>
      </c>
      <c r="E516" s="1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3.3333333333333335</v>
      </c>
      <c r="P516" s="1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5">
        <v>97000</v>
      </c>
      <c r="E517" s="1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25.41340206185567</v>
      </c>
      <c r="P517" s="1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5">
        <v>5000</v>
      </c>
      <c r="E518" s="1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1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5">
        <v>15000</v>
      </c>
      <c r="E519" s="1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</v>
      </c>
      <c r="P519" s="1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5">
        <v>7175</v>
      </c>
      <c r="E520" s="1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1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5">
        <v>12001</v>
      </c>
      <c r="E521" s="1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22.881426547787683</v>
      </c>
      <c r="P521" s="1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5">
        <v>5000</v>
      </c>
      <c r="E522" s="1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102.1</v>
      </c>
      <c r="P522" s="1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5">
        <v>5000</v>
      </c>
      <c r="E523" s="1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104.64</v>
      </c>
      <c r="P523" s="1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5">
        <v>3000</v>
      </c>
      <c r="E524" s="1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114.66666666666667</v>
      </c>
      <c r="P524" s="1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5">
        <v>5000</v>
      </c>
      <c r="E525" s="1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120.6</v>
      </c>
      <c r="P525" s="1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5">
        <v>3500</v>
      </c>
      <c r="E526" s="1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108.67285714285715</v>
      </c>
      <c r="P526" s="1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5">
        <v>12000</v>
      </c>
      <c r="E527" s="1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100</v>
      </c>
      <c r="P527" s="15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5">
        <v>1500</v>
      </c>
      <c r="E528" s="1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114</v>
      </c>
      <c r="P528" s="1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5">
        <v>10000</v>
      </c>
      <c r="E529" s="1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100.85</v>
      </c>
      <c r="P529" s="1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5">
        <v>1150</v>
      </c>
      <c r="E530" s="1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115.65217391304348</v>
      </c>
      <c r="P530" s="1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5">
        <v>1200</v>
      </c>
      <c r="E531" s="1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130.41666666666666</v>
      </c>
      <c r="P531" s="1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5">
        <v>3405</v>
      </c>
      <c r="E532" s="1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107.7826725403818</v>
      </c>
      <c r="P532" s="1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5">
        <v>4000</v>
      </c>
      <c r="E533" s="1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100</v>
      </c>
      <c r="P533" s="1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5">
        <v>10000</v>
      </c>
      <c r="E534" s="1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123.25</v>
      </c>
      <c r="P534" s="1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5">
        <v>2000</v>
      </c>
      <c r="E535" s="1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100.2</v>
      </c>
      <c r="P535" s="1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5">
        <v>15000</v>
      </c>
      <c r="E536" s="1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104.66666666666667</v>
      </c>
      <c r="P536" s="1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5">
        <v>2000</v>
      </c>
      <c r="E537" s="1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102.5</v>
      </c>
      <c r="P537" s="1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5">
        <v>3300</v>
      </c>
      <c r="E538" s="1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118.25757575757575</v>
      </c>
      <c r="P538" s="1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5">
        <v>2000</v>
      </c>
      <c r="E539" s="1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120.5</v>
      </c>
      <c r="P539" s="1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5">
        <v>5000</v>
      </c>
      <c r="E540" s="1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302.42</v>
      </c>
      <c r="P540" s="1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5">
        <v>500</v>
      </c>
      <c r="E541" s="1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100.64400000000001</v>
      </c>
      <c r="P541" s="1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5">
        <v>15000</v>
      </c>
      <c r="E542" s="1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6.6666666666666671E-3</v>
      </c>
      <c r="P542" s="15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5">
        <v>4500</v>
      </c>
      <c r="E543" s="1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0.55555555555555558</v>
      </c>
      <c r="P543" s="15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5">
        <v>250000</v>
      </c>
      <c r="E544" s="1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4.0000000000000002E-4</v>
      </c>
      <c r="P544" s="15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5">
        <v>22000</v>
      </c>
      <c r="E545" s="1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0.31818181818181818</v>
      </c>
      <c r="P545" s="1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5">
        <v>500</v>
      </c>
      <c r="E546" s="1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</v>
      </c>
      <c r="P546" s="15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5">
        <v>50000</v>
      </c>
      <c r="E547" s="1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27.384</v>
      </c>
      <c r="P547" s="1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5">
        <v>60000</v>
      </c>
      <c r="E548" s="1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8.666666666666667E-2</v>
      </c>
      <c r="P548" s="15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5">
        <v>7500</v>
      </c>
      <c r="E549" s="1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15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5">
        <v>10000</v>
      </c>
      <c r="E550" s="1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0.09</v>
      </c>
      <c r="P550" s="15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5">
        <v>2500</v>
      </c>
      <c r="E551" s="1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2.72</v>
      </c>
      <c r="P551" s="15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5">
        <v>5000</v>
      </c>
      <c r="E552" s="1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0.7</v>
      </c>
      <c r="P552" s="15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5">
        <v>75000</v>
      </c>
      <c r="E553" s="1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5.0413333333333332</v>
      </c>
      <c r="P553" s="1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5">
        <v>45000</v>
      </c>
      <c r="E554" s="1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15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5">
        <v>25000</v>
      </c>
      <c r="E555" s="1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0.49199999999999999</v>
      </c>
      <c r="P555" s="1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5">
        <v>3870</v>
      </c>
      <c r="E556" s="1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36.589147286821699</v>
      </c>
      <c r="P556" s="1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5">
        <v>7500</v>
      </c>
      <c r="E557" s="1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15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5">
        <v>8000</v>
      </c>
      <c r="E558" s="1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</v>
      </c>
      <c r="P558" s="15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5">
        <v>150000</v>
      </c>
      <c r="E559" s="1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0.91066666666666662</v>
      </c>
      <c r="P559" s="15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5">
        <v>750</v>
      </c>
      <c r="E560" s="1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15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5">
        <v>240000</v>
      </c>
      <c r="E561" s="1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2.0833333333333332E-2</v>
      </c>
      <c r="P561" s="15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5">
        <v>100000</v>
      </c>
      <c r="E562" s="1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1.2E-2</v>
      </c>
      <c r="P562" s="15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5">
        <v>15000</v>
      </c>
      <c r="E563" s="1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0.36666666666666664</v>
      </c>
      <c r="P563" s="15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5">
        <v>50000</v>
      </c>
      <c r="E564" s="1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15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5">
        <v>75000</v>
      </c>
      <c r="E565" s="1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9.0666666666666673E-2</v>
      </c>
      <c r="P565" s="1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5">
        <v>18000</v>
      </c>
      <c r="E566" s="1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5.5555555555555558E-3</v>
      </c>
      <c r="P566" s="15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5">
        <v>25000</v>
      </c>
      <c r="E567" s="1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15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5">
        <v>5000</v>
      </c>
      <c r="E568" s="1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0.02</v>
      </c>
      <c r="P568" s="15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5">
        <v>10000</v>
      </c>
      <c r="E569" s="1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15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5">
        <v>24500</v>
      </c>
      <c r="E570" s="1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1</v>
      </c>
      <c r="P570" s="15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5">
        <v>2500</v>
      </c>
      <c r="E571" s="1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0.8</v>
      </c>
      <c r="P571" s="15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5">
        <v>85000</v>
      </c>
      <c r="E572" s="1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0.16705882352941176</v>
      </c>
      <c r="P572" s="15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5">
        <v>25000</v>
      </c>
      <c r="E573" s="1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0.42399999999999999</v>
      </c>
      <c r="P573" s="15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5">
        <v>2500</v>
      </c>
      <c r="E574" s="1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15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5">
        <v>88888</v>
      </c>
      <c r="E575" s="1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0.38925389253892539</v>
      </c>
      <c r="P575" s="1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5">
        <v>11180</v>
      </c>
      <c r="E576" s="1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0.7155635062611807</v>
      </c>
      <c r="P576" s="15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5">
        <v>60000</v>
      </c>
      <c r="E577" s="1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0.43166666666666664</v>
      </c>
      <c r="P577" s="15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5">
        <v>80000</v>
      </c>
      <c r="E578" s="1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1.25E-3</v>
      </c>
      <c r="P578" s="15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5">
        <v>5000</v>
      </c>
      <c r="E579" s="1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E579/D579%</f>
        <v>0.2</v>
      </c>
      <c r="P579" s="15">
        <f t="shared" ref="P579:P642" si="55">IFERROR(E579/L579,0)</f>
        <v>10</v>
      </c>
      <c r="Q579" t="str">
        <f t="shared" ref="Q579:Q642" si="56">TRIM(LEFT(N579,FIND("/",N579)-1))</f>
        <v>technology</v>
      </c>
      <c r="R579" t="str">
        <f t="shared" ref="R579:R642" si="57">TRIM(RIGHT(N579,LEN(N579)-FIND("/",N579)))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5">
        <v>125000</v>
      </c>
      <c r="E580" s="1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1.12E-2</v>
      </c>
      <c r="P580" s="15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5">
        <v>12000</v>
      </c>
      <c r="E581" s="1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1.4583333333333333</v>
      </c>
      <c r="P581" s="15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5">
        <v>3000</v>
      </c>
      <c r="E582" s="1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3.3333333333333333E-2</v>
      </c>
      <c r="P582" s="15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5">
        <v>400</v>
      </c>
      <c r="E583" s="1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15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5">
        <v>100000</v>
      </c>
      <c r="E584" s="1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15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5">
        <v>9000</v>
      </c>
      <c r="E585" s="1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1.1111111111111112E-2</v>
      </c>
      <c r="P585" s="1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5">
        <v>1000</v>
      </c>
      <c r="E586" s="1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1</v>
      </c>
      <c r="P586" s="15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5">
        <v>9000</v>
      </c>
      <c r="E587" s="1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15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5">
        <v>10000</v>
      </c>
      <c r="E588" s="1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0.56000000000000005</v>
      </c>
      <c r="P588" s="15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5">
        <v>30000</v>
      </c>
      <c r="E589" s="1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9.0833333333333339</v>
      </c>
      <c r="P589" s="1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5">
        <v>9000</v>
      </c>
      <c r="E590" s="1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3.3444444444444446</v>
      </c>
      <c r="P590" s="15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5">
        <v>7500</v>
      </c>
      <c r="E591" s="1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1.3333333333333334E-2</v>
      </c>
      <c r="P591" s="15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5">
        <v>5000</v>
      </c>
      <c r="E592" s="1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</v>
      </c>
      <c r="P592" s="1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5">
        <v>100000</v>
      </c>
      <c r="E593" s="1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6.0999999999999999E-2</v>
      </c>
      <c r="P593" s="15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5">
        <v>7500</v>
      </c>
      <c r="E594" s="1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3.3333333333333335</v>
      </c>
      <c r="P594" s="15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5">
        <v>500</v>
      </c>
      <c r="E595" s="1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23</v>
      </c>
      <c r="P595" s="1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5">
        <v>25000</v>
      </c>
      <c r="E596" s="1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0.104</v>
      </c>
      <c r="P596" s="15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5">
        <v>100000</v>
      </c>
      <c r="E597" s="1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0.42599999999999999</v>
      </c>
      <c r="P597" s="15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5">
        <v>20000</v>
      </c>
      <c r="E598" s="1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0.03</v>
      </c>
      <c r="P598" s="15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5">
        <v>7500</v>
      </c>
      <c r="E599" s="1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0.26666666666666666</v>
      </c>
      <c r="P599" s="15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5">
        <v>2500</v>
      </c>
      <c r="E600" s="1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34</v>
      </c>
      <c r="P600" s="1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5">
        <v>50000</v>
      </c>
      <c r="E601" s="1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6.2E-2</v>
      </c>
      <c r="P601" s="15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5">
        <v>5000</v>
      </c>
      <c r="E602" s="1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2</v>
      </c>
      <c r="P602" s="15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5">
        <v>10000</v>
      </c>
      <c r="E603" s="1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</v>
      </c>
      <c r="P603" s="1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5">
        <v>70000</v>
      </c>
      <c r="E604" s="1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15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5">
        <v>15000</v>
      </c>
      <c r="E605" s="1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</v>
      </c>
      <c r="P605" s="1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5">
        <v>1500</v>
      </c>
      <c r="E606" s="1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15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5">
        <v>5000</v>
      </c>
      <c r="E607" s="1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</v>
      </c>
      <c r="P607" s="15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5">
        <v>5000</v>
      </c>
      <c r="E608" s="1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0.2</v>
      </c>
      <c r="P608" s="15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5">
        <v>250</v>
      </c>
      <c r="E609" s="1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15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5">
        <v>150000</v>
      </c>
      <c r="E610" s="1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0.97399999999999998</v>
      </c>
      <c r="P610" s="15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5">
        <v>780</v>
      </c>
      <c r="E611" s="1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0.64102564102564108</v>
      </c>
      <c r="P611" s="15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5">
        <v>13803</v>
      </c>
      <c r="E612" s="1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15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5">
        <v>80000</v>
      </c>
      <c r="E613" s="1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15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5">
        <v>10000</v>
      </c>
      <c r="E614" s="1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15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5">
        <v>60000</v>
      </c>
      <c r="E615" s="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21.363333333333333</v>
      </c>
      <c r="P615" s="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5">
        <v>10000</v>
      </c>
      <c r="E616" s="1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15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5">
        <v>515</v>
      </c>
      <c r="E617" s="1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15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5">
        <v>5000</v>
      </c>
      <c r="E618" s="1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15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5">
        <v>2000</v>
      </c>
      <c r="E619" s="1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3</v>
      </c>
      <c r="P619" s="15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5">
        <v>400</v>
      </c>
      <c r="E620" s="1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15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5">
        <v>2500000</v>
      </c>
      <c r="E621" s="1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4.0000000000000003E-5</v>
      </c>
      <c r="P621" s="15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5">
        <v>30000</v>
      </c>
      <c r="E622" s="1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1</v>
      </c>
      <c r="P622" s="15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5">
        <v>25000</v>
      </c>
      <c r="E623" s="1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</v>
      </c>
      <c r="P623" s="15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5">
        <v>6000</v>
      </c>
      <c r="E624" s="1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5.6833333333333336</v>
      </c>
      <c r="P624" s="1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5">
        <v>75000</v>
      </c>
      <c r="E625" s="1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1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5">
        <v>5000</v>
      </c>
      <c r="E626" s="1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15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5">
        <v>25000</v>
      </c>
      <c r="E627" s="1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15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5">
        <v>25000</v>
      </c>
      <c r="E628" s="1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17.38</v>
      </c>
      <c r="P628" s="1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5">
        <v>450000</v>
      </c>
      <c r="E629" s="1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0.02</v>
      </c>
      <c r="P629" s="15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5">
        <v>5000</v>
      </c>
      <c r="E630" s="1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15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5">
        <v>200000</v>
      </c>
      <c r="E631" s="1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0.17499999999999999</v>
      </c>
      <c r="P631" s="1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5">
        <v>11999</v>
      </c>
      <c r="E632" s="1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8.3340278356529712E-2</v>
      </c>
      <c r="P632" s="15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5">
        <v>50000</v>
      </c>
      <c r="E633" s="1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</v>
      </c>
      <c r="P633" s="1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5">
        <v>20000</v>
      </c>
      <c r="E634" s="1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15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5">
        <v>10000</v>
      </c>
      <c r="E635" s="1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12.45</v>
      </c>
      <c r="P635" s="1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5">
        <v>5000</v>
      </c>
      <c r="E636" s="1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0.02</v>
      </c>
      <c r="P636" s="15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5">
        <v>25000</v>
      </c>
      <c r="E637" s="1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8.0000000000000002E-3</v>
      </c>
      <c r="P637" s="15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5">
        <v>2000</v>
      </c>
      <c r="E638" s="1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0.2</v>
      </c>
      <c r="P638" s="15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5">
        <v>100000</v>
      </c>
      <c r="E639" s="1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15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5">
        <v>200000</v>
      </c>
      <c r="E640" s="1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8.9999999999999993E-3</v>
      </c>
      <c r="P640" s="15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5">
        <v>1000000</v>
      </c>
      <c r="E641" s="1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1E-4</v>
      </c>
      <c r="P641" s="15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5">
        <v>70</v>
      </c>
      <c r="E642" s="1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144.28571428571431</v>
      </c>
      <c r="P642" s="15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5">
        <v>40000</v>
      </c>
      <c r="E643" s="1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E643/D643%</f>
        <v>119.16249999999999</v>
      </c>
      <c r="P643" s="15">
        <f t="shared" ref="P643:P706" si="61">IFERROR(E643/L643,0)</f>
        <v>151.31746031746033</v>
      </c>
      <c r="Q643" t="str">
        <f t="shared" ref="Q643:Q706" si="62">TRIM(LEFT(N643,FIND("/",N643)-1))</f>
        <v>technology</v>
      </c>
      <c r="R643" t="str">
        <f t="shared" ref="R643:R706" si="63">TRIM(RIGHT(N643,LEN(N643)-FIND("/",N643)))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5">
        <v>20000</v>
      </c>
      <c r="E644" s="1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1460.4849999999999</v>
      </c>
      <c r="P644" s="1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5">
        <v>25000</v>
      </c>
      <c r="E645" s="1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105.80800000000001</v>
      </c>
      <c r="P645" s="1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5">
        <v>25000</v>
      </c>
      <c r="E646" s="1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300.11791999999997</v>
      </c>
      <c r="P646" s="1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5">
        <v>2000</v>
      </c>
      <c r="E647" s="1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278.7</v>
      </c>
      <c r="P647" s="1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5">
        <v>800</v>
      </c>
      <c r="E648" s="1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131.87625</v>
      </c>
      <c r="P648" s="1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5">
        <v>2000</v>
      </c>
      <c r="E649" s="1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107.05</v>
      </c>
      <c r="P649" s="1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5">
        <v>35000</v>
      </c>
      <c r="E650" s="1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126.82285714285715</v>
      </c>
      <c r="P650" s="15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5">
        <v>2500</v>
      </c>
      <c r="E651" s="1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139.96</v>
      </c>
      <c r="P651" s="1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5">
        <v>1500</v>
      </c>
      <c r="E652" s="1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112.4</v>
      </c>
      <c r="P652" s="1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5">
        <v>25000</v>
      </c>
      <c r="E653" s="1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100.52800000000001</v>
      </c>
      <c r="P653" s="1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5">
        <v>3000</v>
      </c>
      <c r="E654" s="1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100.46666666666667</v>
      </c>
      <c r="P654" s="1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5">
        <v>75000</v>
      </c>
      <c r="E655" s="1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141.446</v>
      </c>
      <c r="P655" s="1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5">
        <v>12000</v>
      </c>
      <c r="E656" s="1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267.29166666666669</v>
      </c>
      <c r="P656" s="1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5">
        <v>8000</v>
      </c>
      <c r="E657" s="1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146.88749999999999</v>
      </c>
      <c r="P657" s="1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5">
        <v>5000</v>
      </c>
      <c r="E658" s="1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213.56</v>
      </c>
      <c r="P658" s="1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5">
        <v>15000</v>
      </c>
      <c r="E659" s="1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125.7</v>
      </c>
      <c r="P659" s="1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5">
        <v>28888</v>
      </c>
      <c r="E660" s="1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104.46206037108834</v>
      </c>
      <c r="P660" s="1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5">
        <v>3000</v>
      </c>
      <c r="E661" s="1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100.56666666666666</v>
      </c>
      <c r="P661" s="1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5">
        <v>50000</v>
      </c>
      <c r="E662" s="1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3.0579999999999998</v>
      </c>
      <c r="P662" s="1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5">
        <v>10000</v>
      </c>
      <c r="E663" s="1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0.95</v>
      </c>
      <c r="P663" s="1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5">
        <v>39000</v>
      </c>
      <c r="E664" s="1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0.4</v>
      </c>
      <c r="P664" s="15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5">
        <v>200000</v>
      </c>
      <c r="E665" s="1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0.35</v>
      </c>
      <c r="P665" s="1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5">
        <v>12000</v>
      </c>
      <c r="E666" s="1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7.5333333333333332</v>
      </c>
      <c r="P666" s="1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5">
        <v>10000</v>
      </c>
      <c r="E667" s="1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18.64</v>
      </c>
      <c r="P667" s="1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5">
        <v>200000</v>
      </c>
      <c r="E668" s="1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4.0000000000000001E-3</v>
      </c>
      <c r="P668" s="15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5">
        <v>50000</v>
      </c>
      <c r="E669" s="1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10.02</v>
      </c>
      <c r="P669" s="1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5">
        <v>15000</v>
      </c>
      <c r="E670" s="1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4.5599999999999996</v>
      </c>
      <c r="P670" s="1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5">
        <v>200000</v>
      </c>
      <c r="E671" s="1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21.5075</v>
      </c>
      <c r="P671" s="1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5">
        <v>90000</v>
      </c>
      <c r="E672" s="1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29.276666666666667</v>
      </c>
      <c r="P672" s="1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5">
        <v>30000</v>
      </c>
      <c r="E673" s="1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39.426666666666669</v>
      </c>
      <c r="P673" s="1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5">
        <v>50000</v>
      </c>
      <c r="E674" s="1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21.628</v>
      </c>
      <c r="P674" s="1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5">
        <v>100000</v>
      </c>
      <c r="E675" s="1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0.20499999999999999</v>
      </c>
      <c r="P675" s="1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5">
        <v>50000</v>
      </c>
      <c r="E676" s="1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0.03</v>
      </c>
      <c r="P676" s="15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5">
        <v>6000</v>
      </c>
      <c r="E677" s="1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14.85</v>
      </c>
      <c r="P677" s="1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5">
        <v>100000</v>
      </c>
      <c r="E678" s="1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</v>
      </c>
      <c r="P678" s="1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5">
        <v>50000</v>
      </c>
      <c r="E679" s="1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25.584</v>
      </c>
      <c r="P679" s="1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5">
        <v>29000</v>
      </c>
      <c r="E680" s="1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3.8206896551724139</v>
      </c>
      <c r="P680" s="1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5">
        <v>57000</v>
      </c>
      <c r="E681" s="1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15.485964912280702</v>
      </c>
      <c r="P681" s="1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5">
        <v>75000</v>
      </c>
      <c r="E682" s="1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25.911999999999999</v>
      </c>
      <c r="P682" s="1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5">
        <v>2500</v>
      </c>
      <c r="E683" s="1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0.04</v>
      </c>
      <c r="P683" s="15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5">
        <v>50000</v>
      </c>
      <c r="E684" s="1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0.106</v>
      </c>
      <c r="P684" s="1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5">
        <v>35000</v>
      </c>
      <c r="E685" s="1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0.85142857142857142</v>
      </c>
      <c r="P685" s="1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5">
        <v>320000</v>
      </c>
      <c r="E686" s="1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7.4837499999999997</v>
      </c>
      <c r="P686" s="1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5">
        <v>2000</v>
      </c>
      <c r="E687" s="1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27.65</v>
      </c>
      <c r="P687" s="15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5">
        <v>500000</v>
      </c>
      <c r="E688" s="1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15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5">
        <v>100000</v>
      </c>
      <c r="E689" s="1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3.55</v>
      </c>
      <c r="P689" s="1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5">
        <v>20000</v>
      </c>
      <c r="E690" s="1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72.989999999999995</v>
      </c>
      <c r="P690" s="1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5">
        <v>200000</v>
      </c>
      <c r="E691" s="1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57.64875</v>
      </c>
      <c r="P691" s="1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5">
        <v>20000</v>
      </c>
      <c r="E692" s="1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12.34</v>
      </c>
      <c r="P692" s="1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5">
        <v>50000</v>
      </c>
      <c r="E693" s="1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0.52</v>
      </c>
      <c r="P693" s="15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5">
        <v>20000</v>
      </c>
      <c r="E694" s="1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6.53</v>
      </c>
      <c r="P694" s="1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5">
        <v>100000</v>
      </c>
      <c r="E695" s="1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35.338000000000001</v>
      </c>
      <c r="P695" s="1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5">
        <v>150000</v>
      </c>
      <c r="E696" s="1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0.39333333333333331</v>
      </c>
      <c r="P696" s="1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5">
        <v>60000</v>
      </c>
      <c r="E697" s="1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</v>
      </c>
      <c r="P697" s="1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5">
        <v>175000</v>
      </c>
      <c r="E698" s="1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5.7142857142857147E-4</v>
      </c>
      <c r="P698" s="15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5">
        <v>5000</v>
      </c>
      <c r="E699" s="1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46.38</v>
      </c>
      <c r="P699" s="1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5">
        <v>100000</v>
      </c>
      <c r="E700" s="1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15.39</v>
      </c>
      <c r="P700" s="1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5">
        <v>130000</v>
      </c>
      <c r="E701" s="1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82.422107692307691</v>
      </c>
      <c r="P701" s="1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5">
        <v>15000</v>
      </c>
      <c r="E702" s="1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2.6866666666666665</v>
      </c>
      <c r="P702" s="15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5">
        <v>23000</v>
      </c>
      <c r="E703" s="1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26.6</v>
      </c>
      <c r="P703" s="1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5">
        <v>15000</v>
      </c>
      <c r="E704" s="1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30.813400000000001</v>
      </c>
      <c r="P704" s="1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5">
        <v>15000</v>
      </c>
      <c r="E705" s="1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</v>
      </c>
      <c r="P705" s="1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5">
        <v>55000</v>
      </c>
      <c r="E706" s="1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0.87454545454545451</v>
      </c>
      <c r="P706" s="1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5">
        <v>100000</v>
      </c>
      <c r="E707" s="1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E707/D707%</f>
        <v>0.97699999999999998</v>
      </c>
      <c r="P707" s="15">
        <f t="shared" ref="P707:P770" si="67">IFERROR(E707/L707,0)</f>
        <v>195.4</v>
      </c>
      <c r="Q707" t="str">
        <f t="shared" ref="Q707:Q770" si="68">TRIM(LEFT(N707,FIND("/",N707)-1))</f>
        <v>technology</v>
      </c>
      <c r="R707" t="str">
        <f t="shared" ref="R707:R770" si="69">TRIM(RIGHT(N707,LEN(N707)-FIND("/",N707)))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5">
        <v>100000</v>
      </c>
      <c r="E708" s="1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15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5">
        <v>68000</v>
      </c>
      <c r="E709" s="1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78.927352941176466</v>
      </c>
      <c r="P709" s="1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5">
        <v>40000</v>
      </c>
      <c r="E710" s="1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22.092500000000001</v>
      </c>
      <c r="P710" s="1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5">
        <v>15000</v>
      </c>
      <c r="E711" s="1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0.40666666666666668</v>
      </c>
      <c r="P711" s="15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5">
        <v>1200</v>
      </c>
      <c r="E712" s="1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15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5">
        <v>100000</v>
      </c>
      <c r="E713" s="1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33.790999999999997</v>
      </c>
      <c r="P713" s="1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5">
        <v>48500</v>
      </c>
      <c r="E714" s="1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0.21649484536082475</v>
      </c>
      <c r="P714" s="1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5">
        <v>25000</v>
      </c>
      <c r="E715" s="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0.79600000000000004</v>
      </c>
      <c r="P715" s="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5">
        <v>15000</v>
      </c>
      <c r="E716" s="1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14.993333333333334</v>
      </c>
      <c r="P716" s="1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5">
        <v>27500</v>
      </c>
      <c r="E717" s="1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5.0509090909090908</v>
      </c>
      <c r="P717" s="1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5">
        <v>7000</v>
      </c>
      <c r="E718" s="1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10.214285714285714</v>
      </c>
      <c r="P718" s="1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5">
        <v>100000</v>
      </c>
      <c r="E719" s="1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0.30499999999999999</v>
      </c>
      <c r="P719" s="1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5">
        <v>12000</v>
      </c>
      <c r="E720" s="1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0.75</v>
      </c>
      <c r="P720" s="15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5">
        <v>15000</v>
      </c>
      <c r="E721" s="1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1.2933333333333332</v>
      </c>
      <c r="P721" s="1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5">
        <v>1900</v>
      </c>
      <c r="E722" s="1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143.94736842105263</v>
      </c>
      <c r="P722" s="1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5">
        <v>8200</v>
      </c>
      <c r="E723" s="1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122.10975609756098</v>
      </c>
      <c r="P723" s="1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5">
        <v>25000</v>
      </c>
      <c r="E724" s="1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132.024</v>
      </c>
      <c r="P724" s="1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5">
        <v>5000</v>
      </c>
      <c r="E725" s="1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109.38</v>
      </c>
      <c r="P725" s="1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5">
        <v>7000</v>
      </c>
      <c r="E726" s="1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105.47157142857144</v>
      </c>
      <c r="P726" s="1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5">
        <v>20000</v>
      </c>
      <c r="E727" s="1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100.35</v>
      </c>
      <c r="P727" s="1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5">
        <v>2500</v>
      </c>
      <c r="E728" s="1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101.4</v>
      </c>
      <c r="P728" s="1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5">
        <v>3500</v>
      </c>
      <c r="E729" s="1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155.51428571428571</v>
      </c>
      <c r="P729" s="1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5">
        <v>7500</v>
      </c>
      <c r="E730" s="1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105.566</v>
      </c>
      <c r="P730" s="1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5">
        <v>4000</v>
      </c>
      <c r="E731" s="1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130.65</v>
      </c>
      <c r="P731" s="1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5">
        <v>20000</v>
      </c>
      <c r="E732" s="1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132.19</v>
      </c>
      <c r="P732" s="1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5">
        <v>5000</v>
      </c>
      <c r="E733" s="1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126</v>
      </c>
      <c r="P733" s="1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5">
        <v>40</v>
      </c>
      <c r="E734" s="1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160</v>
      </c>
      <c r="P734" s="1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5">
        <v>2500</v>
      </c>
      <c r="E735" s="1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120.48</v>
      </c>
      <c r="P735" s="1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5">
        <v>8500</v>
      </c>
      <c r="E736" s="1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125.52941176470588</v>
      </c>
      <c r="P736" s="1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5">
        <v>47000</v>
      </c>
      <c r="E737" s="1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114.4063829787234</v>
      </c>
      <c r="P737" s="1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5">
        <v>3600</v>
      </c>
      <c r="E738" s="1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315.13888888888891</v>
      </c>
      <c r="P738" s="1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5">
        <v>5000</v>
      </c>
      <c r="E739" s="1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122.4</v>
      </c>
      <c r="P739" s="1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5">
        <v>1500</v>
      </c>
      <c r="E740" s="1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106.73333333333333</v>
      </c>
      <c r="P740" s="1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5">
        <v>6000</v>
      </c>
      <c r="E741" s="1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158.33333333333334</v>
      </c>
      <c r="P741" s="1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5">
        <v>3000</v>
      </c>
      <c r="E742" s="1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107.4</v>
      </c>
      <c r="P742" s="1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5">
        <v>13000</v>
      </c>
      <c r="E743" s="1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102.25999999999999</v>
      </c>
      <c r="P743" s="1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5">
        <v>1400</v>
      </c>
      <c r="E744" s="1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110.71428571428571</v>
      </c>
      <c r="P744" s="1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5">
        <v>550</v>
      </c>
      <c r="E745" s="1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148</v>
      </c>
      <c r="P745" s="1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5">
        <v>5000</v>
      </c>
      <c r="E746" s="1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102.32</v>
      </c>
      <c r="P746" s="1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5">
        <v>2220</v>
      </c>
      <c r="E747" s="1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179.09909909909911</v>
      </c>
      <c r="P747" s="1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5">
        <v>2987</v>
      </c>
      <c r="E748" s="1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111.08135252761969</v>
      </c>
      <c r="P748" s="1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5">
        <v>7000</v>
      </c>
      <c r="E749" s="1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100.04285714285714</v>
      </c>
      <c r="P749" s="1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5">
        <v>2000</v>
      </c>
      <c r="E750" s="1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100.25</v>
      </c>
      <c r="P750" s="1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5">
        <v>10000</v>
      </c>
      <c r="E751" s="1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105.56</v>
      </c>
      <c r="P751" s="1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5">
        <v>4444</v>
      </c>
      <c r="E752" s="1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102.58775877587759</v>
      </c>
      <c r="P752" s="1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5">
        <v>3000</v>
      </c>
      <c r="E753" s="1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118.5</v>
      </c>
      <c r="P753" s="1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5">
        <v>5000</v>
      </c>
      <c r="E754" s="1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111.7</v>
      </c>
      <c r="P754" s="1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5">
        <v>10000</v>
      </c>
      <c r="E755" s="1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128</v>
      </c>
      <c r="P755" s="1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5">
        <v>2000</v>
      </c>
      <c r="E756" s="1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103.75</v>
      </c>
      <c r="P756" s="1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5">
        <v>2500</v>
      </c>
      <c r="E757" s="1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101.9076</v>
      </c>
      <c r="P757" s="1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5">
        <v>700</v>
      </c>
      <c r="E758" s="1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117.71428571428571</v>
      </c>
      <c r="P758" s="1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5">
        <v>250</v>
      </c>
      <c r="E759" s="1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238</v>
      </c>
      <c r="P759" s="1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5">
        <v>2500</v>
      </c>
      <c r="E760" s="1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102</v>
      </c>
      <c r="P760" s="1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5">
        <v>5000</v>
      </c>
      <c r="E761" s="1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101.92</v>
      </c>
      <c r="P761" s="1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5">
        <v>2200</v>
      </c>
      <c r="E762" s="1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15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5">
        <v>5000</v>
      </c>
      <c r="E763" s="1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</v>
      </c>
      <c r="P763" s="1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5">
        <v>3500</v>
      </c>
      <c r="E764" s="1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15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5">
        <v>4290</v>
      </c>
      <c r="E765" s="1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0.11655011655011656</v>
      </c>
      <c r="P765" s="1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5">
        <v>5000</v>
      </c>
      <c r="E766" s="1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15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5">
        <v>7000</v>
      </c>
      <c r="E767" s="1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36.014285714285712</v>
      </c>
      <c r="P767" s="1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5">
        <v>4000</v>
      </c>
      <c r="E768" s="1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15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5">
        <v>5000</v>
      </c>
      <c r="E769" s="1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</v>
      </c>
      <c r="P769" s="15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5">
        <v>2500</v>
      </c>
      <c r="E770" s="1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15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5">
        <v>4000</v>
      </c>
      <c r="E771" s="1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E771/D771%</f>
        <v>41.4</v>
      </c>
      <c r="P771" s="15">
        <f t="shared" ref="P771:P834" si="73">IFERROR(E771/L771,0)</f>
        <v>31.846153846153847</v>
      </c>
      <c r="Q771" t="str">
        <f t="shared" ref="Q771:Q834" si="74">TRIM(LEFT(N771,FIND("/",N771)-1))</f>
        <v>publishing</v>
      </c>
      <c r="R771" t="str">
        <f t="shared" ref="R771:R834" si="75">TRIM(RIGHT(N771,LEN(N771)-FIND("/",N771)))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5">
        <v>17500</v>
      </c>
      <c r="E772" s="1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15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5">
        <v>38000</v>
      </c>
      <c r="E773" s="1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2.6315789473684209E-2</v>
      </c>
      <c r="P773" s="15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5">
        <v>1500</v>
      </c>
      <c r="E774" s="1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3.3333333333333335</v>
      </c>
      <c r="P774" s="15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5">
        <v>3759</v>
      </c>
      <c r="E775" s="1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0.85129023676509707</v>
      </c>
      <c r="P775" s="1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5">
        <v>500</v>
      </c>
      <c r="E776" s="1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70.2</v>
      </c>
      <c r="P776" s="15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5">
        <v>10000</v>
      </c>
      <c r="E777" s="1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</v>
      </c>
      <c r="P777" s="15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5">
        <v>7000</v>
      </c>
      <c r="E778" s="1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51.4</v>
      </c>
      <c r="P778" s="1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5">
        <v>3000</v>
      </c>
      <c r="E779" s="1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0.7</v>
      </c>
      <c r="P779" s="15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5">
        <v>500</v>
      </c>
      <c r="E780" s="1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0.4</v>
      </c>
      <c r="P780" s="15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5">
        <v>15000</v>
      </c>
      <c r="E781" s="1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2.6666666666666665</v>
      </c>
      <c r="P781" s="1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5">
        <v>1000</v>
      </c>
      <c r="E782" s="1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104</v>
      </c>
      <c r="P782" s="1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5">
        <v>800</v>
      </c>
      <c r="E783" s="1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133.15375</v>
      </c>
      <c r="P783" s="1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5">
        <v>700</v>
      </c>
      <c r="E784" s="1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100</v>
      </c>
      <c r="P784" s="15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5">
        <v>1500</v>
      </c>
      <c r="E785" s="1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148.13333333333333</v>
      </c>
      <c r="P785" s="1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5">
        <v>1000</v>
      </c>
      <c r="E786" s="1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102.5</v>
      </c>
      <c r="P786" s="15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5">
        <v>500</v>
      </c>
      <c r="E787" s="1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180.62799999999999</v>
      </c>
      <c r="P787" s="1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5">
        <v>5000</v>
      </c>
      <c r="E788" s="1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142.80000000000001</v>
      </c>
      <c r="P788" s="1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5">
        <v>1200</v>
      </c>
      <c r="E789" s="1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114.16666666666667</v>
      </c>
      <c r="P789" s="1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5">
        <v>1000</v>
      </c>
      <c r="E790" s="1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203.505</v>
      </c>
      <c r="P790" s="1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5">
        <v>1700</v>
      </c>
      <c r="E791" s="1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109.41176470588235</v>
      </c>
      <c r="P791" s="1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5">
        <v>10000</v>
      </c>
      <c r="E792" s="1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144.37459999999999</v>
      </c>
      <c r="P792" s="1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5">
        <v>7500</v>
      </c>
      <c r="E793" s="1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103.86666666666666</v>
      </c>
      <c r="P793" s="15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5">
        <v>2500</v>
      </c>
      <c r="E794" s="1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100.4444</v>
      </c>
      <c r="P794" s="1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5">
        <v>2750</v>
      </c>
      <c r="E795" s="1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102.77927272727273</v>
      </c>
      <c r="P795" s="1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5">
        <v>8000</v>
      </c>
      <c r="E796" s="1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105.3125</v>
      </c>
      <c r="P796" s="1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5">
        <v>14000</v>
      </c>
      <c r="E797" s="1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111.78571428571429</v>
      </c>
      <c r="P797" s="1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5">
        <v>10000</v>
      </c>
      <c r="E798" s="1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101.35</v>
      </c>
      <c r="P798" s="1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5">
        <v>3000</v>
      </c>
      <c r="E799" s="1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107.53333333333333</v>
      </c>
      <c r="P799" s="1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5">
        <v>3500</v>
      </c>
      <c r="E800" s="1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114.88571428571429</v>
      </c>
      <c r="P800" s="1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5">
        <v>5000</v>
      </c>
      <c r="E801" s="1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100.02</v>
      </c>
      <c r="P801" s="1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5">
        <v>1500</v>
      </c>
      <c r="E802" s="1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152.13333333333333</v>
      </c>
      <c r="P802" s="15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5">
        <v>2000</v>
      </c>
      <c r="E803" s="1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111.52149999999999</v>
      </c>
      <c r="P803" s="1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5">
        <v>6000</v>
      </c>
      <c r="E804" s="1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101.33333333333333</v>
      </c>
      <c r="P804" s="1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5">
        <v>2300</v>
      </c>
      <c r="E805" s="1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123.26086956521739</v>
      </c>
      <c r="P805" s="1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5">
        <v>5500</v>
      </c>
      <c r="E806" s="1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100</v>
      </c>
      <c r="P806" s="1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5">
        <v>3000</v>
      </c>
      <c r="E807" s="1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105</v>
      </c>
      <c r="P807" s="1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5">
        <v>8000</v>
      </c>
      <c r="E808" s="1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104.4375</v>
      </c>
      <c r="P808" s="1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5">
        <v>4000</v>
      </c>
      <c r="E809" s="1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105.125</v>
      </c>
      <c r="P809" s="1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5">
        <v>4500</v>
      </c>
      <c r="E810" s="1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100</v>
      </c>
      <c r="P810" s="1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5">
        <v>4000</v>
      </c>
      <c r="E811" s="1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103.77500000000001</v>
      </c>
      <c r="P811" s="1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5">
        <v>1500</v>
      </c>
      <c r="E812" s="1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105</v>
      </c>
      <c r="P812" s="1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5">
        <v>1000</v>
      </c>
      <c r="E813" s="1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104</v>
      </c>
      <c r="P813" s="1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5">
        <v>600</v>
      </c>
      <c r="E814" s="1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151.83333333333334</v>
      </c>
      <c r="P814" s="1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5">
        <v>1500</v>
      </c>
      <c r="E815" s="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159.99600000000001</v>
      </c>
      <c r="P815" s="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5">
        <v>1000</v>
      </c>
      <c r="E816" s="1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127.3</v>
      </c>
      <c r="P816" s="1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5">
        <v>4000</v>
      </c>
      <c r="E817" s="1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107</v>
      </c>
      <c r="P817" s="1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5">
        <v>7000</v>
      </c>
      <c r="E818" s="1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115.12214285714286</v>
      </c>
      <c r="P818" s="15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5">
        <v>1500</v>
      </c>
      <c r="E819" s="1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137.11066666666665</v>
      </c>
      <c r="P819" s="1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5">
        <v>350</v>
      </c>
      <c r="E820" s="1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155.71428571428572</v>
      </c>
      <c r="P820" s="1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5">
        <v>400</v>
      </c>
      <c r="E821" s="1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108.75</v>
      </c>
      <c r="P821" s="1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5">
        <v>2000</v>
      </c>
      <c r="E822" s="1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134.05000000000001</v>
      </c>
      <c r="P822" s="1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5">
        <v>17482</v>
      </c>
      <c r="E823" s="1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100</v>
      </c>
      <c r="P823" s="1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5">
        <v>3000</v>
      </c>
      <c r="E824" s="1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119.16666666666667</v>
      </c>
      <c r="P824" s="1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5">
        <v>800</v>
      </c>
      <c r="E825" s="1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179.5</v>
      </c>
      <c r="P825" s="1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5">
        <v>1600</v>
      </c>
      <c r="E826" s="1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134.38124999999999</v>
      </c>
      <c r="P826" s="1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5">
        <v>12500</v>
      </c>
      <c r="E827" s="1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100.432</v>
      </c>
      <c r="P827" s="1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5">
        <v>5500</v>
      </c>
      <c r="E828" s="1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101.45454545454545</v>
      </c>
      <c r="P828" s="1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5">
        <v>300</v>
      </c>
      <c r="E829" s="1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103.33333333333333</v>
      </c>
      <c r="P829" s="1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5">
        <v>1300</v>
      </c>
      <c r="E830" s="1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107</v>
      </c>
      <c r="P830" s="1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5">
        <v>500</v>
      </c>
      <c r="E831" s="1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104</v>
      </c>
      <c r="P831" s="15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5">
        <v>1800</v>
      </c>
      <c r="E832" s="1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107.83333333333333</v>
      </c>
      <c r="P832" s="15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5">
        <v>1500</v>
      </c>
      <c r="E833" s="1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233.33333333333334</v>
      </c>
      <c r="P833" s="15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5">
        <v>15000</v>
      </c>
      <c r="E834" s="1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100.60706666666667</v>
      </c>
      <c r="P834" s="1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5">
        <v>6000</v>
      </c>
      <c r="E835" s="1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E835/D835%</f>
        <v>101.66666666666667</v>
      </c>
      <c r="P835" s="15">
        <f t="shared" ref="P835:P898" si="79">IFERROR(E835/L835,0)</f>
        <v>148.78048780487805</v>
      </c>
      <c r="Q835" t="str">
        <f t="shared" ref="Q835:Q898" si="80">TRIM(LEFT(N835,FIND("/",N835)-1))</f>
        <v>music</v>
      </c>
      <c r="R835" t="str">
        <f t="shared" ref="R835:R898" si="81">TRIM(RIGHT(N835,LEN(N835)-FIND("/",N835)))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5">
        <v>5500</v>
      </c>
      <c r="E836" s="1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131.01818181818183</v>
      </c>
      <c r="P836" s="15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5">
        <v>2000</v>
      </c>
      <c r="E837" s="1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117.25</v>
      </c>
      <c r="P837" s="15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5">
        <v>5000</v>
      </c>
      <c r="E838" s="1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100.93040000000001</v>
      </c>
      <c r="P838" s="1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5">
        <v>2500</v>
      </c>
      <c r="E839" s="1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121.8</v>
      </c>
      <c r="P839" s="1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5">
        <v>2000</v>
      </c>
      <c r="E840" s="1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145.4</v>
      </c>
      <c r="P840" s="1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5">
        <v>5000</v>
      </c>
      <c r="E841" s="1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116.61660000000001</v>
      </c>
      <c r="P841" s="1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5">
        <v>10000</v>
      </c>
      <c r="E842" s="1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120.4166</v>
      </c>
      <c r="P842" s="1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5">
        <v>5000</v>
      </c>
      <c r="E843" s="1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101.32</v>
      </c>
      <c r="P843" s="1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5">
        <v>2500</v>
      </c>
      <c r="E844" s="1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104.32</v>
      </c>
      <c r="P844" s="1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5">
        <v>3000</v>
      </c>
      <c r="E845" s="1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267.13333333333333</v>
      </c>
      <c r="P845" s="1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5">
        <v>3000</v>
      </c>
      <c r="E846" s="1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194.13333333333333</v>
      </c>
      <c r="P846" s="1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5">
        <v>5000</v>
      </c>
      <c r="E847" s="1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120.3802</v>
      </c>
      <c r="P847" s="1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5">
        <v>1100</v>
      </c>
      <c r="E848" s="1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122.00090909090909</v>
      </c>
      <c r="P848" s="1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5">
        <v>10</v>
      </c>
      <c r="E849" s="1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100</v>
      </c>
      <c r="P849" s="15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5">
        <v>300</v>
      </c>
      <c r="E850" s="1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100</v>
      </c>
      <c r="P850" s="15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5">
        <v>4000</v>
      </c>
      <c r="E851" s="1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119.9</v>
      </c>
      <c r="P851" s="1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5">
        <v>4000</v>
      </c>
      <c r="E852" s="1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155.17500000000001</v>
      </c>
      <c r="P852" s="1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5">
        <v>2000</v>
      </c>
      <c r="E853" s="1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130.44999999999999</v>
      </c>
      <c r="P853" s="1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5">
        <v>3500</v>
      </c>
      <c r="E854" s="1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104.97142857142858</v>
      </c>
      <c r="P854" s="1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5">
        <v>300</v>
      </c>
      <c r="E855" s="1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100</v>
      </c>
      <c r="P855" s="1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5">
        <v>27800</v>
      </c>
      <c r="E856" s="1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118.22050359712232</v>
      </c>
      <c r="P856" s="1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5">
        <v>1450</v>
      </c>
      <c r="E857" s="1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103.44827586206897</v>
      </c>
      <c r="P857" s="1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5">
        <v>250</v>
      </c>
      <c r="E858" s="1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218</v>
      </c>
      <c r="P858" s="1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5">
        <v>1200</v>
      </c>
      <c r="E859" s="1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100</v>
      </c>
      <c r="P859" s="15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5">
        <v>1200</v>
      </c>
      <c r="E860" s="1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144.00583333333333</v>
      </c>
      <c r="P860" s="1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5">
        <v>4000</v>
      </c>
      <c r="E861" s="1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104.675</v>
      </c>
      <c r="P861" s="1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5">
        <v>14000</v>
      </c>
      <c r="E862" s="1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18.142857142857142</v>
      </c>
      <c r="P862" s="1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5">
        <v>4500</v>
      </c>
      <c r="E863" s="1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2.2444444444444445</v>
      </c>
      <c r="P863" s="15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5">
        <v>50000</v>
      </c>
      <c r="E864" s="1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0.34</v>
      </c>
      <c r="P864" s="15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5">
        <v>2000</v>
      </c>
      <c r="E865" s="1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4.5</v>
      </c>
      <c r="P865" s="1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5">
        <v>6500</v>
      </c>
      <c r="E866" s="1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41.53846153846154</v>
      </c>
      <c r="P866" s="1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5">
        <v>2200</v>
      </c>
      <c r="E867" s="1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</v>
      </c>
      <c r="P867" s="15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5">
        <v>3500</v>
      </c>
      <c r="E868" s="1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18.285714285714285</v>
      </c>
      <c r="P868" s="1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5">
        <v>5000</v>
      </c>
      <c r="E869" s="1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24.02</v>
      </c>
      <c r="P869" s="1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5">
        <v>45000</v>
      </c>
      <c r="E870" s="1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0.1111111111111111</v>
      </c>
      <c r="P870" s="15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5">
        <v>8800</v>
      </c>
      <c r="E871" s="1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11.818181818181818</v>
      </c>
      <c r="P871" s="1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5">
        <v>20000</v>
      </c>
      <c r="E872" s="1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0.31</v>
      </c>
      <c r="P872" s="15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5">
        <v>6000</v>
      </c>
      <c r="E873" s="1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5.416666666666667</v>
      </c>
      <c r="P873" s="1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5">
        <v>8000</v>
      </c>
      <c r="E874" s="1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0.8125</v>
      </c>
      <c r="P874" s="15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5">
        <v>3500</v>
      </c>
      <c r="E875" s="1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1.2857142857142858</v>
      </c>
      <c r="P875" s="1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5">
        <v>3000</v>
      </c>
      <c r="E876" s="1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24.333333333333332</v>
      </c>
      <c r="P876" s="1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5">
        <v>5000</v>
      </c>
      <c r="E877" s="1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15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5">
        <v>3152</v>
      </c>
      <c r="E878" s="1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40.799492385786806</v>
      </c>
      <c r="P878" s="1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5">
        <v>2000</v>
      </c>
      <c r="E879" s="1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67.55</v>
      </c>
      <c r="P879" s="1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5">
        <v>5000</v>
      </c>
      <c r="E880" s="1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1.3</v>
      </c>
      <c r="P880" s="15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5">
        <v>2100</v>
      </c>
      <c r="E881" s="1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30.666666666666668</v>
      </c>
      <c r="P881" s="1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5">
        <v>3780</v>
      </c>
      <c r="E882" s="1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2.9894179894179898</v>
      </c>
      <c r="P882" s="15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5">
        <v>3750</v>
      </c>
      <c r="E883" s="1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0.8</v>
      </c>
      <c r="P883" s="15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5">
        <v>1500</v>
      </c>
      <c r="E884" s="1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20.133333333333333</v>
      </c>
      <c r="P884" s="1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5">
        <v>5000</v>
      </c>
      <c r="E885" s="1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40.020000000000003</v>
      </c>
      <c r="P885" s="1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5">
        <v>2000</v>
      </c>
      <c r="E886" s="1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1</v>
      </c>
      <c r="P886" s="15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5">
        <v>1000</v>
      </c>
      <c r="E887" s="1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75</v>
      </c>
      <c r="P887" s="1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5">
        <v>500</v>
      </c>
      <c r="E888" s="1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41</v>
      </c>
      <c r="P888" s="1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5">
        <v>1000</v>
      </c>
      <c r="E889" s="1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15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5">
        <v>1000</v>
      </c>
      <c r="E890" s="1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7.2</v>
      </c>
      <c r="P890" s="15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5">
        <v>25000</v>
      </c>
      <c r="E891" s="1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9.4412800000000008</v>
      </c>
      <c r="P891" s="1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5">
        <v>3000</v>
      </c>
      <c r="E892" s="1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4.166666666666667</v>
      </c>
      <c r="P892" s="15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5">
        <v>8000</v>
      </c>
      <c r="E893" s="1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</v>
      </c>
      <c r="P893" s="1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5">
        <v>6000</v>
      </c>
      <c r="E894" s="1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40.75</v>
      </c>
      <c r="P894" s="1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5">
        <v>2000</v>
      </c>
      <c r="E895" s="1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10</v>
      </c>
      <c r="P895" s="1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5">
        <v>20000</v>
      </c>
      <c r="E896" s="1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39.17</v>
      </c>
      <c r="P896" s="1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5">
        <v>8000</v>
      </c>
      <c r="E897" s="1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</v>
      </c>
      <c r="P897" s="1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5">
        <v>8000</v>
      </c>
      <c r="E898" s="1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40</v>
      </c>
      <c r="P898" s="1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5">
        <v>3000</v>
      </c>
      <c r="E899" s="1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E899/D899%</f>
        <v>0</v>
      </c>
      <c r="P899" s="15">
        <f t="shared" ref="P899:P962" si="85">IFERROR(E899/L899,0)</f>
        <v>0</v>
      </c>
      <c r="Q899" t="str">
        <f t="shared" ref="Q899:Q962" si="86">TRIM(LEFT(N899,FIND("/",N899)-1))</f>
        <v>music</v>
      </c>
      <c r="R899" t="str">
        <f t="shared" ref="R899:R962" si="87">TRIM(RIGHT(N899,LEN(N899)-FIND("/",N899)))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5">
        <v>2500</v>
      </c>
      <c r="E900" s="1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</v>
      </c>
      <c r="P900" s="15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5">
        <v>750</v>
      </c>
      <c r="E901" s="1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37.333333333333336</v>
      </c>
      <c r="P901" s="15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5">
        <v>5000</v>
      </c>
      <c r="E902" s="1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0.42</v>
      </c>
      <c r="P902" s="15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5">
        <v>6500</v>
      </c>
      <c r="E903" s="1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15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5">
        <v>30000</v>
      </c>
      <c r="E904" s="1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0.3</v>
      </c>
      <c r="P904" s="15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5">
        <v>5000</v>
      </c>
      <c r="E905" s="1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</v>
      </c>
      <c r="P905" s="1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5">
        <v>50000</v>
      </c>
      <c r="E906" s="1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0.30199999999999999</v>
      </c>
      <c r="P906" s="1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5">
        <v>6500</v>
      </c>
      <c r="E907" s="1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</v>
      </c>
      <c r="P907" s="1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5">
        <v>15000</v>
      </c>
      <c r="E908" s="1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15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5">
        <v>2900</v>
      </c>
      <c r="E909" s="1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15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5">
        <v>2500</v>
      </c>
      <c r="E910" s="1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15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5">
        <v>16000</v>
      </c>
      <c r="E911" s="1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</v>
      </c>
      <c r="P911" s="15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5">
        <v>550</v>
      </c>
      <c r="E912" s="1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22.363636363636363</v>
      </c>
      <c r="P912" s="15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5">
        <v>100000</v>
      </c>
      <c r="E913" s="1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15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5">
        <v>3500</v>
      </c>
      <c r="E914" s="1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0.8571428571428571</v>
      </c>
      <c r="P914" s="15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5">
        <v>30000</v>
      </c>
      <c r="E915" s="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6.6066666666666665</v>
      </c>
      <c r="P915" s="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5">
        <v>1500</v>
      </c>
      <c r="E916" s="1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15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5">
        <v>6500</v>
      </c>
      <c r="E917" s="1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5.7692307692307692</v>
      </c>
      <c r="P917" s="1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5">
        <v>3300</v>
      </c>
      <c r="E918" s="1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15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5">
        <v>5000</v>
      </c>
      <c r="E919" s="1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0.6</v>
      </c>
      <c r="P919" s="15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5">
        <v>3900</v>
      </c>
      <c r="E920" s="1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</v>
      </c>
      <c r="P920" s="1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5">
        <v>20000</v>
      </c>
      <c r="E921" s="1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0.5</v>
      </c>
      <c r="P921" s="15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5">
        <v>5500</v>
      </c>
      <c r="E922" s="1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15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5">
        <v>15000</v>
      </c>
      <c r="E923" s="1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30.9</v>
      </c>
      <c r="P923" s="15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5">
        <v>27000</v>
      </c>
      <c r="E924" s="1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21.037037037037038</v>
      </c>
      <c r="P924" s="1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5">
        <v>15000</v>
      </c>
      <c r="E925" s="1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2.2000000000000002</v>
      </c>
      <c r="P925" s="1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5">
        <v>3000</v>
      </c>
      <c r="E926" s="1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10.9</v>
      </c>
      <c r="P926" s="15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5">
        <v>6000</v>
      </c>
      <c r="E927" s="1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2.6666666666666665</v>
      </c>
      <c r="P927" s="15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5">
        <v>7000</v>
      </c>
      <c r="E928" s="1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15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5">
        <v>20000</v>
      </c>
      <c r="E929" s="1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15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5">
        <v>14500</v>
      </c>
      <c r="E930" s="1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10.862068965517242</v>
      </c>
      <c r="P930" s="15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5">
        <v>500</v>
      </c>
      <c r="E931" s="1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15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5">
        <v>900</v>
      </c>
      <c r="E932" s="1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38.333333333333336</v>
      </c>
      <c r="P932" s="15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5">
        <v>2000</v>
      </c>
      <c r="E933" s="1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</v>
      </c>
      <c r="P933" s="1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5">
        <v>9500</v>
      </c>
      <c r="E934" s="1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14.536842105263158</v>
      </c>
      <c r="P934" s="1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5">
        <v>2000</v>
      </c>
      <c r="E935" s="1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6</v>
      </c>
      <c r="P935" s="1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5">
        <v>5000</v>
      </c>
      <c r="E936" s="1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30.4</v>
      </c>
      <c r="P936" s="1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5">
        <v>3500</v>
      </c>
      <c r="E937" s="1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1.4285714285714286</v>
      </c>
      <c r="P937" s="15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5">
        <v>1400</v>
      </c>
      <c r="E938" s="1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15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5">
        <v>3500</v>
      </c>
      <c r="E939" s="1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1.1428571428571428</v>
      </c>
      <c r="P939" s="15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5">
        <v>7000</v>
      </c>
      <c r="E940" s="1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0.35714285714285715</v>
      </c>
      <c r="P940" s="15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5">
        <v>2750</v>
      </c>
      <c r="E941" s="1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1.4545454545454546</v>
      </c>
      <c r="P941" s="15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5">
        <v>9000</v>
      </c>
      <c r="E942" s="1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17.155555555555555</v>
      </c>
      <c r="P942" s="1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5">
        <v>50000</v>
      </c>
      <c r="E943" s="1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</v>
      </c>
      <c r="P943" s="1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5">
        <v>7500</v>
      </c>
      <c r="E944" s="1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8.9066666666666663</v>
      </c>
      <c r="P944" s="1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5">
        <v>3000</v>
      </c>
      <c r="E945" s="1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9.6333333333333329</v>
      </c>
      <c r="P945" s="1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5">
        <v>50000</v>
      </c>
      <c r="E946" s="1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13.326000000000001</v>
      </c>
      <c r="P946" s="1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5">
        <v>100000</v>
      </c>
      <c r="E947" s="1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</v>
      </c>
      <c r="P947" s="1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5">
        <v>15000</v>
      </c>
      <c r="E948" s="1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1.9066666666666667</v>
      </c>
      <c r="P948" s="15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5">
        <v>850</v>
      </c>
      <c r="E949" s="1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15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5">
        <v>4000</v>
      </c>
      <c r="E950" s="1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12</v>
      </c>
      <c r="P950" s="15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5">
        <v>20000</v>
      </c>
      <c r="E951" s="1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</v>
      </c>
      <c r="P951" s="15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5">
        <v>5000</v>
      </c>
      <c r="E952" s="1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28.04</v>
      </c>
      <c r="P952" s="1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5">
        <v>50000</v>
      </c>
      <c r="E953" s="1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38.39</v>
      </c>
      <c r="P953" s="1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5">
        <v>49000</v>
      </c>
      <c r="E954" s="1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39.942857142857143</v>
      </c>
      <c r="P954" s="1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5">
        <v>15000</v>
      </c>
      <c r="E955" s="1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0.84</v>
      </c>
      <c r="P955" s="1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5">
        <v>15000</v>
      </c>
      <c r="E956" s="1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43.406666666666666</v>
      </c>
      <c r="P956" s="1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5">
        <v>300000</v>
      </c>
      <c r="E957" s="1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5.6613333333333333</v>
      </c>
      <c r="P957" s="1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5">
        <v>50000</v>
      </c>
      <c r="E958" s="1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1.722</v>
      </c>
      <c r="P958" s="1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5">
        <v>12000</v>
      </c>
      <c r="E959" s="1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1.9416666666666667</v>
      </c>
      <c r="P959" s="1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5">
        <v>7777</v>
      </c>
      <c r="E960" s="1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11.328275684711329</v>
      </c>
      <c r="P960" s="1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5">
        <v>50000</v>
      </c>
      <c r="E961" s="1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38.86</v>
      </c>
      <c r="P961" s="1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5">
        <v>55650</v>
      </c>
      <c r="E962" s="1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46.100628930817614</v>
      </c>
      <c r="P962" s="1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5">
        <v>95000</v>
      </c>
      <c r="E963" s="1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E963/D963%</f>
        <v>42.188421052631575</v>
      </c>
      <c r="P963" s="15">
        <f t="shared" ref="P963:P1026" si="91">IFERROR(E963/L963,0)</f>
        <v>364.35454545454547</v>
      </c>
      <c r="Q963" t="str">
        <f t="shared" ref="Q963:Q1026" si="92">TRIM(LEFT(N963,FIND("/",N963)-1))</f>
        <v>technology</v>
      </c>
      <c r="R963" t="str">
        <f t="shared" ref="R963:R1026" si="93">TRIM(RIGHT(N963,LEN(N963)-FIND("/",N963)))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5">
        <v>2500</v>
      </c>
      <c r="E964" s="1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28.48</v>
      </c>
      <c r="P964" s="1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5">
        <v>35000</v>
      </c>
      <c r="E965" s="1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1.0771428571428572</v>
      </c>
      <c r="P965" s="1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5">
        <v>110000</v>
      </c>
      <c r="E966" s="1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0.79909090909090907</v>
      </c>
      <c r="P966" s="1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5">
        <v>25000</v>
      </c>
      <c r="E967" s="1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1.1919999999999999</v>
      </c>
      <c r="P967" s="1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5">
        <v>12000</v>
      </c>
      <c r="E968" s="1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14.8</v>
      </c>
      <c r="P968" s="15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5">
        <v>20000</v>
      </c>
      <c r="E969" s="1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17.809999999999999</v>
      </c>
      <c r="P969" s="1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5">
        <v>8000</v>
      </c>
      <c r="E970" s="1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</v>
      </c>
      <c r="P970" s="15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5">
        <v>30000</v>
      </c>
      <c r="E971" s="1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46.666666666666664</v>
      </c>
      <c r="P971" s="1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5">
        <v>5000</v>
      </c>
      <c r="E972" s="1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45.92</v>
      </c>
      <c r="P972" s="15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5">
        <v>100000</v>
      </c>
      <c r="E973" s="1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0.22600000000000001</v>
      </c>
      <c r="P973" s="15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5">
        <v>20000</v>
      </c>
      <c r="E974" s="1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34.625</v>
      </c>
      <c r="P974" s="1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5">
        <v>20000</v>
      </c>
      <c r="E975" s="1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2.0550000000000002</v>
      </c>
      <c r="P975" s="1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5">
        <v>50000</v>
      </c>
      <c r="E976" s="1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0.56000000000000005</v>
      </c>
      <c r="P976" s="1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5">
        <v>100000</v>
      </c>
      <c r="E977" s="1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2.6070000000000002</v>
      </c>
      <c r="P977" s="1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5">
        <v>150000</v>
      </c>
      <c r="E978" s="1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</v>
      </c>
      <c r="P978" s="1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5">
        <v>2700</v>
      </c>
      <c r="E979" s="1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33.666666666666664</v>
      </c>
      <c r="P979" s="1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5">
        <v>172889</v>
      </c>
      <c r="E980" s="1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56.263267182990241</v>
      </c>
      <c r="P980" s="1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5">
        <v>35000</v>
      </c>
      <c r="E981" s="1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82.817599999999999</v>
      </c>
      <c r="P981" s="1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5">
        <v>10000</v>
      </c>
      <c r="E982" s="1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14.86</v>
      </c>
      <c r="P982" s="1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5">
        <v>88888</v>
      </c>
      <c r="E983" s="1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1.2375123751237513E-2</v>
      </c>
      <c r="P983" s="15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5">
        <v>17500</v>
      </c>
      <c r="E984" s="1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1.7142857142857144E-2</v>
      </c>
      <c r="P984" s="15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5">
        <v>104219</v>
      </c>
      <c r="E985" s="1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29.506136117214709</v>
      </c>
      <c r="P985" s="1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5">
        <v>10000</v>
      </c>
      <c r="E986" s="1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</v>
      </c>
      <c r="P986" s="1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5">
        <v>30000</v>
      </c>
      <c r="E987" s="1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6.293333333333333</v>
      </c>
      <c r="P987" s="1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5">
        <v>20000</v>
      </c>
      <c r="E988" s="1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12.75</v>
      </c>
      <c r="P988" s="1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5">
        <v>50000</v>
      </c>
      <c r="E989" s="1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13.22</v>
      </c>
      <c r="P989" s="1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5">
        <v>5000</v>
      </c>
      <c r="E990" s="1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15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5">
        <v>10000</v>
      </c>
      <c r="E991" s="1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16.77</v>
      </c>
      <c r="P991" s="1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5">
        <v>25000</v>
      </c>
      <c r="E992" s="1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0.104</v>
      </c>
      <c r="P992" s="15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5">
        <v>5000</v>
      </c>
      <c r="E993" s="1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</v>
      </c>
      <c r="P993" s="1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5">
        <v>100000</v>
      </c>
      <c r="E994" s="1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0.46700000000000003</v>
      </c>
      <c r="P994" s="1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5">
        <v>70000</v>
      </c>
      <c r="E995" s="1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25.087142857142858</v>
      </c>
      <c r="P995" s="1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5">
        <v>200000</v>
      </c>
      <c r="E996" s="1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2.3344999999999998</v>
      </c>
      <c r="P996" s="1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5">
        <v>10000</v>
      </c>
      <c r="E997" s="1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7.26</v>
      </c>
      <c r="P997" s="1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5">
        <v>4000</v>
      </c>
      <c r="E998" s="1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</v>
      </c>
      <c r="P998" s="15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5">
        <v>5000</v>
      </c>
      <c r="E999" s="1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1.3</v>
      </c>
      <c r="P999" s="1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5">
        <v>60000</v>
      </c>
      <c r="E1000" s="1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58.55833333333333</v>
      </c>
      <c r="P1000" s="1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5">
        <v>150000</v>
      </c>
      <c r="E1001" s="1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7.7886666666666668</v>
      </c>
      <c r="P1001" s="1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5">
        <v>894700</v>
      </c>
      <c r="E1002" s="1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2.2157147647256061</v>
      </c>
      <c r="P1002" s="1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5">
        <v>5000</v>
      </c>
      <c r="E1003" s="1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104</v>
      </c>
      <c r="P1003" s="1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5">
        <v>9999</v>
      </c>
      <c r="E1004" s="1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29.602960296029604</v>
      </c>
      <c r="P1004" s="1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5">
        <v>20000</v>
      </c>
      <c r="E1005" s="1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16.055</v>
      </c>
      <c r="P1005" s="1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5">
        <v>25000</v>
      </c>
      <c r="E1006" s="1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82.207999999999998</v>
      </c>
      <c r="P1006" s="1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5">
        <v>200000</v>
      </c>
      <c r="E1007" s="1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75.051000000000002</v>
      </c>
      <c r="P1007" s="1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5">
        <v>4000</v>
      </c>
      <c r="E1008" s="1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</v>
      </c>
      <c r="P1008" s="1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5">
        <v>30000</v>
      </c>
      <c r="E1009" s="1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44.32</v>
      </c>
      <c r="P1009" s="1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5">
        <v>93500</v>
      </c>
      <c r="E1010" s="1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0.26737967914438504</v>
      </c>
      <c r="P1010" s="1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5">
        <v>50000</v>
      </c>
      <c r="E1011" s="1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13.13</v>
      </c>
      <c r="P1011" s="1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5">
        <v>115250</v>
      </c>
      <c r="E1012" s="1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0.19088937093275488</v>
      </c>
      <c r="P1012" s="1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5">
        <v>20000</v>
      </c>
      <c r="E1013" s="1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0.375</v>
      </c>
      <c r="P1013" s="1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5">
        <v>5000</v>
      </c>
      <c r="E1014" s="1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21535.021000000001</v>
      </c>
      <c r="P1014" s="1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5">
        <v>25000</v>
      </c>
      <c r="E1015" s="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34.527999999999999</v>
      </c>
      <c r="P1015" s="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5">
        <v>10000</v>
      </c>
      <c r="E1016" s="1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30.6</v>
      </c>
      <c r="P1016" s="1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5">
        <v>9000</v>
      </c>
      <c r="E1017" s="1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2.6666666666666665</v>
      </c>
      <c r="P1017" s="1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5">
        <v>100000</v>
      </c>
      <c r="E1018" s="1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</v>
      </c>
      <c r="P1018" s="1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5">
        <v>250000</v>
      </c>
      <c r="E1019" s="1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22.878799999999998</v>
      </c>
      <c r="P1019" s="1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5">
        <v>20000</v>
      </c>
      <c r="E1020" s="1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</v>
      </c>
      <c r="P1020" s="1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5">
        <v>45000</v>
      </c>
      <c r="E1021" s="1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47.333333333333336</v>
      </c>
      <c r="P1021" s="1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5">
        <v>1550</v>
      </c>
      <c r="E1022" s="1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205.54838709677421</v>
      </c>
      <c r="P1022" s="1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5">
        <v>3000</v>
      </c>
      <c r="E1023" s="1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351.80366666666669</v>
      </c>
      <c r="P1023" s="1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5">
        <v>2000</v>
      </c>
      <c r="E1024" s="1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114.9</v>
      </c>
      <c r="P1024" s="1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5">
        <v>2000</v>
      </c>
      <c r="E1025" s="1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237.15</v>
      </c>
      <c r="P1025" s="1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5">
        <v>20000</v>
      </c>
      <c r="E1026" s="1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118.63775</v>
      </c>
      <c r="P1026" s="1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5">
        <v>70000</v>
      </c>
      <c r="E1027" s="1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E1027/D1027%</f>
        <v>109.92831428571429</v>
      </c>
      <c r="P1027" s="15">
        <f t="shared" ref="P1027:P1090" si="97">IFERROR(E1027/L1027,0)</f>
        <v>71.848571428571432</v>
      </c>
      <c r="Q1027" t="str">
        <f t="shared" ref="Q1027:Q1090" si="98">TRIM(LEFT(N1027,FIND("/",N1027)-1))</f>
        <v>music</v>
      </c>
      <c r="R1027" t="str">
        <f t="shared" ref="R1027:R1090" si="99">TRIM(RIGHT(N1027,LEN(N1027)-FIND("/",N1027)))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5">
        <v>7000</v>
      </c>
      <c r="E1028" s="1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100.00828571428572</v>
      </c>
      <c r="P1028" s="1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5">
        <v>7501</v>
      </c>
      <c r="E1029" s="1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103.09292094387415</v>
      </c>
      <c r="P1029" s="1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5">
        <v>10000</v>
      </c>
      <c r="E1030" s="1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117.27</v>
      </c>
      <c r="P1030" s="1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5">
        <v>10000</v>
      </c>
      <c r="E1031" s="1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111.76</v>
      </c>
      <c r="P1031" s="1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5">
        <v>2000</v>
      </c>
      <c r="E1032" s="1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342.1</v>
      </c>
      <c r="P1032" s="1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5">
        <v>10000</v>
      </c>
      <c r="E1033" s="1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107.4</v>
      </c>
      <c r="P1033" s="1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5">
        <v>5400</v>
      </c>
      <c r="E1034" s="1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108.49703703703705</v>
      </c>
      <c r="P1034" s="1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5">
        <v>1328</v>
      </c>
      <c r="E1035" s="1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102.86144578313254</v>
      </c>
      <c r="P1035" s="1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5">
        <v>5000</v>
      </c>
      <c r="E1036" s="1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130.0018</v>
      </c>
      <c r="P1036" s="1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5">
        <v>4600</v>
      </c>
      <c r="E1037" s="1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107.65217391304348</v>
      </c>
      <c r="P1037" s="1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5">
        <v>4500</v>
      </c>
      <c r="E1038" s="1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112.36044444444445</v>
      </c>
      <c r="P1038" s="1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5">
        <v>1000</v>
      </c>
      <c r="E1039" s="1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102.1</v>
      </c>
      <c r="P1039" s="1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5">
        <v>1500</v>
      </c>
      <c r="E1040" s="1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145.33333333333334</v>
      </c>
      <c r="P1040" s="1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5">
        <v>500</v>
      </c>
      <c r="E1041" s="1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128.19999999999999</v>
      </c>
      <c r="P1041" s="1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5">
        <v>85000</v>
      </c>
      <c r="E1042" s="1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0.29411764705882354</v>
      </c>
      <c r="P1042" s="15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5">
        <v>50</v>
      </c>
      <c r="E1043" s="1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15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5">
        <v>650</v>
      </c>
      <c r="E1044" s="1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</v>
      </c>
      <c r="P1044" s="15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5">
        <v>100000</v>
      </c>
      <c r="E1045" s="1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8.5370000000000008</v>
      </c>
      <c r="P1045" s="1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5">
        <v>7000</v>
      </c>
      <c r="E1046" s="1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8.5714285714285715E-2</v>
      </c>
      <c r="P1046" s="15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5">
        <v>10000</v>
      </c>
      <c r="E1047" s="1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2.66</v>
      </c>
      <c r="P1047" s="15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5">
        <v>3000</v>
      </c>
      <c r="E1048" s="1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15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5">
        <v>2000</v>
      </c>
      <c r="E1049" s="1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0.05</v>
      </c>
      <c r="P1049" s="15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5">
        <v>15000</v>
      </c>
      <c r="E1050" s="1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</v>
      </c>
      <c r="P1050" s="15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5">
        <v>12000</v>
      </c>
      <c r="E1051" s="1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15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5">
        <v>2500</v>
      </c>
      <c r="E1052" s="1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15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5">
        <v>500</v>
      </c>
      <c r="E1053" s="1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15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5">
        <v>4336</v>
      </c>
      <c r="E1054" s="1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15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5">
        <v>1500</v>
      </c>
      <c r="E1055" s="1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1</v>
      </c>
      <c r="P1055" s="1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5">
        <v>2500</v>
      </c>
      <c r="E1056" s="1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15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5">
        <v>3500</v>
      </c>
      <c r="E1057" s="1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15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5">
        <v>10000</v>
      </c>
      <c r="E1058" s="1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15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5">
        <v>10000</v>
      </c>
      <c r="E1059" s="1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15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5">
        <v>40000</v>
      </c>
      <c r="E1060" s="1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15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5">
        <v>1100</v>
      </c>
      <c r="E1061" s="1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15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5">
        <v>5000</v>
      </c>
      <c r="E1062" s="1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1</v>
      </c>
      <c r="P1062" s="15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5">
        <v>4000</v>
      </c>
      <c r="E1063" s="1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15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5">
        <v>199</v>
      </c>
      <c r="E1064" s="1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95.477386934673362</v>
      </c>
      <c r="P1064" s="15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5">
        <v>1000</v>
      </c>
      <c r="E1065" s="1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1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5">
        <v>90000</v>
      </c>
      <c r="E1066" s="1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</v>
      </c>
      <c r="P1066" s="1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5">
        <v>3000</v>
      </c>
      <c r="E1067" s="1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</v>
      </c>
      <c r="P1067" s="15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5">
        <v>150000</v>
      </c>
      <c r="E1068" s="1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</v>
      </c>
      <c r="P1068" s="1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5">
        <v>500</v>
      </c>
      <c r="E1069" s="1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26</v>
      </c>
      <c r="P1069" s="15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5">
        <v>30000</v>
      </c>
      <c r="E1070" s="1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0.15</v>
      </c>
      <c r="P1070" s="1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5">
        <v>2200</v>
      </c>
      <c r="E1071" s="1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38.636363636363633</v>
      </c>
      <c r="P1071" s="1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5">
        <v>10000</v>
      </c>
      <c r="E1072" s="1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0.7</v>
      </c>
      <c r="P1072" s="15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5">
        <v>100</v>
      </c>
      <c r="E1073" s="1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15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5">
        <v>75000</v>
      </c>
      <c r="E1074" s="1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6.8000000000000005E-2</v>
      </c>
      <c r="P1074" s="1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5">
        <v>750</v>
      </c>
      <c r="E1075" s="1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1.3333333333333333</v>
      </c>
      <c r="P1075" s="1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5">
        <v>54000</v>
      </c>
      <c r="E1076" s="1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6.3092592592592593</v>
      </c>
      <c r="P1076" s="1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5">
        <v>1000</v>
      </c>
      <c r="E1077" s="1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4.5</v>
      </c>
      <c r="P1077" s="15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5">
        <v>75000</v>
      </c>
      <c r="E1078" s="1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62.765333333333331</v>
      </c>
      <c r="P1078" s="1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5">
        <v>25000</v>
      </c>
      <c r="E1079" s="1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29.376000000000001</v>
      </c>
      <c r="P1079" s="1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5">
        <v>600</v>
      </c>
      <c r="E1080" s="1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7.5</v>
      </c>
      <c r="P1080" s="15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5">
        <v>26000</v>
      </c>
      <c r="E1081" s="1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2.6076923076923078</v>
      </c>
      <c r="P1081" s="1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5">
        <v>20000</v>
      </c>
      <c r="E1082" s="1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9.1050000000000004</v>
      </c>
      <c r="P1082" s="1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5">
        <v>68000</v>
      </c>
      <c r="E1083" s="1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1.7647058823529412E-2</v>
      </c>
      <c r="P1083" s="15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5">
        <v>10000</v>
      </c>
      <c r="E1084" s="1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0.56000000000000005</v>
      </c>
      <c r="P1084" s="1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5">
        <v>50000</v>
      </c>
      <c r="E1085" s="1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0.82</v>
      </c>
      <c r="P1085" s="1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5">
        <v>550</v>
      </c>
      <c r="E1086" s="1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15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5">
        <v>30000</v>
      </c>
      <c r="E1087" s="1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</v>
      </c>
      <c r="P1087" s="15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5">
        <v>18000</v>
      </c>
      <c r="E1088" s="1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8.3333333333333329E-2</v>
      </c>
      <c r="P1088" s="15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5">
        <v>1100</v>
      </c>
      <c r="E1089" s="1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15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5">
        <v>45000</v>
      </c>
      <c r="E1090" s="1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14.182977777777777</v>
      </c>
      <c r="P1090" s="1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5">
        <v>15000</v>
      </c>
      <c r="E1091" s="1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E1091/D1091%</f>
        <v>7.8266666666666671</v>
      </c>
      <c r="P1091" s="15">
        <f t="shared" ref="P1091:P1154" si="103">IFERROR(E1091/L1091,0)</f>
        <v>23.959183673469386</v>
      </c>
      <c r="Q1091" t="str">
        <f t="shared" ref="Q1091:Q1154" si="104">TRIM(LEFT(N1091,FIND("/",N1091)-1))</f>
        <v>games</v>
      </c>
      <c r="R1091" t="str">
        <f t="shared" ref="R1091:R1154" si="105">TRIM(RIGHT(N1091,LEN(N1091)-FIND("/",N1091)))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5">
        <v>12999</v>
      </c>
      <c r="E1092" s="1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3.8464497269020688E-2</v>
      </c>
      <c r="P1092" s="15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5">
        <v>200</v>
      </c>
      <c r="E1093" s="1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12.5</v>
      </c>
      <c r="P1093" s="1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5">
        <v>2000</v>
      </c>
      <c r="E1094" s="1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</v>
      </c>
      <c r="P1094" s="15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5">
        <v>300</v>
      </c>
      <c r="E1095" s="1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14.083333333333334</v>
      </c>
      <c r="P1095" s="1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5">
        <v>18000</v>
      </c>
      <c r="E1096" s="1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18.300055555555556</v>
      </c>
      <c r="P1096" s="1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5">
        <v>500000</v>
      </c>
      <c r="E1097" s="1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</v>
      </c>
      <c r="P1097" s="1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5">
        <v>12000</v>
      </c>
      <c r="E1098" s="1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17.933333333333334</v>
      </c>
      <c r="P1098" s="1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5">
        <v>100000</v>
      </c>
      <c r="E1099" s="1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4.7E-2</v>
      </c>
      <c r="P1099" s="1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5">
        <v>25000</v>
      </c>
      <c r="E1100" s="1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7.2119999999999997</v>
      </c>
      <c r="P1100" s="1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5">
        <v>5000</v>
      </c>
      <c r="E1101" s="1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0.5</v>
      </c>
      <c r="P1101" s="1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5">
        <v>4000</v>
      </c>
      <c r="E1102" s="1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</v>
      </c>
      <c r="P1102" s="1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5">
        <v>100000</v>
      </c>
      <c r="E1103" s="1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4.1000000000000002E-2</v>
      </c>
      <c r="P1103" s="1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5">
        <v>8000</v>
      </c>
      <c r="E1104" s="1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5.3125</v>
      </c>
      <c r="P1104" s="1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5">
        <v>15000</v>
      </c>
      <c r="E1105" s="1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1.62</v>
      </c>
      <c r="P1105" s="1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5">
        <v>60000</v>
      </c>
      <c r="E1106" s="1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4.9516666666666671</v>
      </c>
      <c r="P1106" s="1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5">
        <v>900000</v>
      </c>
      <c r="E1107" s="1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0.159</v>
      </c>
      <c r="P1107" s="1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5">
        <v>400</v>
      </c>
      <c r="E1108" s="1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41.25</v>
      </c>
      <c r="P1108" s="1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5">
        <v>10000</v>
      </c>
      <c r="E1109" s="1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15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5">
        <v>25000</v>
      </c>
      <c r="E1110" s="1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</v>
      </c>
      <c r="P1110" s="1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5">
        <v>10000</v>
      </c>
      <c r="E1111" s="1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0.45</v>
      </c>
      <c r="P1111" s="1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5">
        <v>50000</v>
      </c>
      <c r="E1112" s="1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0.51</v>
      </c>
      <c r="P1112" s="1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5">
        <v>2500</v>
      </c>
      <c r="E1113" s="1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0.04</v>
      </c>
      <c r="P1113" s="15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5">
        <v>88000</v>
      </c>
      <c r="E1114" s="1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35.537409090909087</v>
      </c>
      <c r="P1114" s="1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5">
        <v>1000</v>
      </c>
      <c r="E1115" s="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0.5</v>
      </c>
      <c r="P1115" s="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5">
        <v>6000</v>
      </c>
      <c r="E1116" s="1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0.16666666666666666</v>
      </c>
      <c r="P1116" s="1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5">
        <v>40000</v>
      </c>
      <c r="E1117" s="1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0.13250000000000001</v>
      </c>
      <c r="P1117" s="1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5">
        <v>500000</v>
      </c>
      <c r="E1118" s="1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3.5704E-2</v>
      </c>
      <c r="P1118" s="1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5">
        <v>1000</v>
      </c>
      <c r="E1119" s="1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8.3000000000000007</v>
      </c>
      <c r="P1119" s="1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5">
        <v>4500</v>
      </c>
      <c r="E1120" s="1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</v>
      </c>
      <c r="P1120" s="1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5">
        <v>2100</v>
      </c>
      <c r="E1121" s="1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0.23809523809523808</v>
      </c>
      <c r="P1121" s="15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5">
        <v>25000</v>
      </c>
      <c r="E1122" s="1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15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5">
        <v>250000</v>
      </c>
      <c r="E1123" s="1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1.1599999999999999E-2</v>
      </c>
      <c r="P1123" s="1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5">
        <v>3200</v>
      </c>
      <c r="E1124" s="1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15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5">
        <v>5000</v>
      </c>
      <c r="E1125" s="1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0.22</v>
      </c>
      <c r="P1125" s="1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5">
        <v>90000</v>
      </c>
      <c r="E1126" s="1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0.47222222222222221</v>
      </c>
      <c r="P1126" s="1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5">
        <v>3000</v>
      </c>
      <c r="E1127" s="1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1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5">
        <v>2000</v>
      </c>
      <c r="E1128" s="1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0.5</v>
      </c>
      <c r="P1128" s="1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5">
        <v>35000</v>
      </c>
      <c r="E1129" s="1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1.6714285714285715</v>
      </c>
      <c r="P1129" s="1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5">
        <v>1000</v>
      </c>
      <c r="E1130" s="1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0.1</v>
      </c>
      <c r="P1130" s="1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5">
        <v>20000</v>
      </c>
      <c r="E1131" s="1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0.105</v>
      </c>
      <c r="P1131" s="1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5">
        <v>5000</v>
      </c>
      <c r="E1132" s="1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0.22</v>
      </c>
      <c r="P1132" s="1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5">
        <v>40000</v>
      </c>
      <c r="E1133" s="1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1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5">
        <v>10000</v>
      </c>
      <c r="E1134" s="1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14.38</v>
      </c>
      <c r="P1134" s="1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5">
        <v>3000</v>
      </c>
      <c r="E1135" s="1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0.66666666666666663</v>
      </c>
      <c r="P1135" s="1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5">
        <v>25000</v>
      </c>
      <c r="E1136" s="1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4.0000000000000001E-3</v>
      </c>
      <c r="P1136" s="1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5">
        <v>1000</v>
      </c>
      <c r="E1137" s="1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5</v>
      </c>
      <c r="P1137" s="1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5">
        <v>4190</v>
      </c>
      <c r="E1138" s="1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6.4439140811455848</v>
      </c>
      <c r="P1138" s="1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5">
        <v>25000</v>
      </c>
      <c r="E1139" s="1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39.5</v>
      </c>
      <c r="P1139" s="1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5">
        <v>35000</v>
      </c>
      <c r="E1140" s="1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0.35714285714285715</v>
      </c>
      <c r="P1140" s="1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5">
        <v>8000</v>
      </c>
      <c r="E1141" s="1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6.25E-2</v>
      </c>
      <c r="P1141" s="1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5">
        <v>5000</v>
      </c>
      <c r="E1142" s="1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1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5">
        <v>500</v>
      </c>
      <c r="E1143" s="1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1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5">
        <v>4000</v>
      </c>
      <c r="E1144" s="1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1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5">
        <v>45000</v>
      </c>
      <c r="E1145" s="1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0.41333333333333333</v>
      </c>
      <c r="P1145" s="1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5">
        <v>9300</v>
      </c>
      <c r="E1146" s="1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15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5">
        <v>80000</v>
      </c>
      <c r="E1147" s="1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0.125</v>
      </c>
      <c r="P1147" s="1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5">
        <v>6000</v>
      </c>
      <c r="E1148" s="1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8.8333333333333339</v>
      </c>
      <c r="P1148" s="1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5">
        <v>25000</v>
      </c>
      <c r="E1149" s="1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15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5">
        <v>15000</v>
      </c>
      <c r="E1150" s="1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0.48666666666666669</v>
      </c>
      <c r="P1150" s="1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5">
        <v>50000</v>
      </c>
      <c r="E1151" s="1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0.15</v>
      </c>
      <c r="P1151" s="1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5">
        <v>2500</v>
      </c>
      <c r="E1152" s="1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10.08</v>
      </c>
      <c r="P1152" s="15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5">
        <v>25000</v>
      </c>
      <c r="E1153" s="1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15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5">
        <v>16000</v>
      </c>
      <c r="E1154" s="1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5.6937499999999996</v>
      </c>
      <c r="P1154" s="1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5">
        <v>8000</v>
      </c>
      <c r="E1155" s="1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E1155/D1155%</f>
        <v>0.625</v>
      </c>
      <c r="P1155" s="15">
        <f t="shared" ref="P1155:P1218" si="109">IFERROR(E1155/L1155,0)</f>
        <v>50</v>
      </c>
      <c r="Q1155" t="str">
        <f t="shared" ref="Q1155:Q1218" si="110">TRIM(LEFT(N1155,FIND("/",N1155)-1))</f>
        <v>food</v>
      </c>
      <c r="R1155" t="str">
        <f t="shared" ref="R1155:R1218" si="111">TRIM(RIGHT(N1155,LEN(N1155)-FIND("/",N1155)))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5">
        <v>5000</v>
      </c>
      <c r="E1156" s="1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</v>
      </c>
      <c r="P1156" s="1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5">
        <v>25000</v>
      </c>
      <c r="E1157" s="1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0.752</v>
      </c>
      <c r="P1157" s="1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5">
        <v>6500</v>
      </c>
      <c r="E1158" s="1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15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5">
        <v>10000</v>
      </c>
      <c r="E1159" s="1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</v>
      </c>
      <c r="P1159" s="1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5">
        <v>7500</v>
      </c>
      <c r="E1160" s="1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0.46666666666666667</v>
      </c>
      <c r="P1160" s="1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5">
        <v>6750</v>
      </c>
      <c r="E1161" s="1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15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5">
        <v>30000</v>
      </c>
      <c r="E1162" s="1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</v>
      </c>
      <c r="P1162" s="1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5">
        <v>18000</v>
      </c>
      <c r="E1163" s="1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15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5">
        <v>60000</v>
      </c>
      <c r="E1164" s="1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5.8333333333333334E-2</v>
      </c>
      <c r="P1164" s="1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5">
        <v>5200</v>
      </c>
      <c r="E1165" s="1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1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5">
        <v>10000</v>
      </c>
      <c r="E1166" s="1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15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5">
        <v>10000</v>
      </c>
      <c r="E1167" s="1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20.704999999999998</v>
      </c>
      <c r="P1167" s="1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5">
        <v>15000</v>
      </c>
      <c r="E1168" s="1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19.14</v>
      </c>
      <c r="P1168" s="1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5">
        <v>60000</v>
      </c>
      <c r="E1169" s="1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1.6316666666666666</v>
      </c>
      <c r="P1169" s="1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5">
        <v>18000</v>
      </c>
      <c r="E1170" s="1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5.666666666666667</v>
      </c>
      <c r="P1170" s="1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5">
        <v>10000</v>
      </c>
      <c r="E1171" s="1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0.17</v>
      </c>
      <c r="P1171" s="1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5">
        <v>25000</v>
      </c>
      <c r="E1172" s="1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0.4</v>
      </c>
      <c r="P1172" s="15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5">
        <v>25000</v>
      </c>
      <c r="E1173" s="1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0.1</v>
      </c>
      <c r="P1173" s="15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5">
        <v>9000</v>
      </c>
      <c r="E1174" s="1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15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5">
        <v>125000</v>
      </c>
      <c r="E1175" s="1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2.4E-2</v>
      </c>
      <c r="P1175" s="1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5">
        <v>15000</v>
      </c>
      <c r="E1176" s="1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5.9066666666666663</v>
      </c>
      <c r="P1176" s="1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5">
        <v>20000</v>
      </c>
      <c r="E1177" s="1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2.9249999999999998</v>
      </c>
      <c r="P1177" s="15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5">
        <v>175000</v>
      </c>
      <c r="E1178" s="1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5.7142857142857143E-3</v>
      </c>
      <c r="P1178" s="15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5">
        <v>6000</v>
      </c>
      <c r="E1179" s="1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15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5">
        <v>75000</v>
      </c>
      <c r="E1180" s="1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6.6666666666666671E-3</v>
      </c>
      <c r="P1180" s="15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5">
        <v>60000</v>
      </c>
      <c r="E1181" s="1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</v>
      </c>
      <c r="P1181" s="1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5">
        <v>50000</v>
      </c>
      <c r="E1182" s="1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11.75</v>
      </c>
      <c r="P1182" s="1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5">
        <v>50000</v>
      </c>
      <c r="E1183" s="1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8.0000000000000002E-3</v>
      </c>
      <c r="P1183" s="1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5">
        <v>1000</v>
      </c>
      <c r="E1184" s="1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</v>
      </c>
      <c r="P1184" s="1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5">
        <v>2500</v>
      </c>
      <c r="E1185" s="1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4</v>
      </c>
      <c r="P1185" s="1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5">
        <v>22000</v>
      </c>
      <c r="E1186" s="1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104.93636363636364</v>
      </c>
      <c r="P1186" s="1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5">
        <v>12500</v>
      </c>
      <c r="E1187" s="1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105.44</v>
      </c>
      <c r="P1187" s="1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5">
        <v>7500</v>
      </c>
      <c r="E1188" s="1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106.73333333333333</v>
      </c>
      <c r="P1188" s="1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5">
        <v>8750</v>
      </c>
      <c r="E1189" s="1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104.12571428571428</v>
      </c>
      <c r="P1189" s="1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5">
        <v>2000</v>
      </c>
      <c r="E1190" s="1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160.55000000000001</v>
      </c>
      <c r="P1190" s="1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5">
        <v>9000</v>
      </c>
      <c r="E1191" s="1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107.77777777777777</v>
      </c>
      <c r="P1191" s="1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5">
        <v>500</v>
      </c>
      <c r="E1192" s="1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135</v>
      </c>
      <c r="P1192" s="1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5">
        <v>2700</v>
      </c>
      <c r="E1193" s="1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109.07407407407408</v>
      </c>
      <c r="P1193" s="1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5">
        <v>100</v>
      </c>
      <c r="E1194" s="1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290</v>
      </c>
      <c r="P1194" s="1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5">
        <v>21000</v>
      </c>
      <c r="E1195" s="1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103.95714285714286</v>
      </c>
      <c r="P1195" s="1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5">
        <v>12500</v>
      </c>
      <c r="E1196" s="1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322.24</v>
      </c>
      <c r="P1196" s="1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5">
        <v>10000</v>
      </c>
      <c r="E1197" s="1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135</v>
      </c>
      <c r="P1197" s="1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5">
        <v>14500</v>
      </c>
      <c r="E1198" s="1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269.91034482758619</v>
      </c>
      <c r="P1198" s="1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5">
        <v>15000</v>
      </c>
      <c r="E1199" s="1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253.29333333333332</v>
      </c>
      <c r="P1199" s="1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5">
        <v>3500</v>
      </c>
      <c r="E1200" s="1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260.60000000000002</v>
      </c>
      <c r="P1200" s="1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5">
        <v>2658</v>
      </c>
      <c r="E1201" s="1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101.31677953348382</v>
      </c>
      <c r="P1201" s="1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5">
        <v>4800</v>
      </c>
      <c r="E1202" s="1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125.60416666666667</v>
      </c>
      <c r="P1202" s="1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5">
        <v>6000</v>
      </c>
      <c r="E1203" s="1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102.43783333333334</v>
      </c>
      <c r="P1203" s="1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5">
        <v>25000</v>
      </c>
      <c r="E1204" s="1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199.244</v>
      </c>
      <c r="P1204" s="1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5">
        <v>16300</v>
      </c>
      <c r="E1205" s="1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102.45398773006134</v>
      </c>
      <c r="P1205" s="1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5">
        <v>13000</v>
      </c>
      <c r="E1206" s="1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102.94615384615385</v>
      </c>
      <c r="P1206" s="1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5">
        <v>13000</v>
      </c>
      <c r="E1207" s="1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100.86153846153846</v>
      </c>
      <c r="P1207" s="1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5">
        <v>900</v>
      </c>
      <c r="E1208" s="1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115</v>
      </c>
      <c r="P1208" s="1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5">
        <v>16700</v>
      </c>
      <c r="E1209" s="1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104.16766467065868</v>
      </c>
      <c r="P1209" s="1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5">
        <v>10000</v>
      </c>
      <c r="E1210" s="1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155.30000000000001</v>
      </c>
      <c r="P1210" s="1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5">
        <v>6000</v>
      </c>
      <c r="E1211" s="1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106</v>
      </c>
      <c r="P1211" s="1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5">
        <v>20000</v>
      </c>
      <c r="E1212" s="1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254.315</v>
      </c>
      <c r="P1212" s="1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5">
        <v>1000</v>
      </c>
      <c r="E1213" s="1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101.1</v>
      </c>
      <c r="P1213" s="1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5">
        <v>2500</v>
      </c>
      <c r="E1214" s="1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129.04</v>
      </c>
      <c r="P1214" s="1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5">
        <v>6500</v>
      </c>
      <c r="E1215" s="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102.23076923076923</v>
      </c>
      <c r="P1215" s="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5">
        <v>2000</v>
      </c>
      <c r="E1216" s="1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131.80000000000001</v>
      </c>
      <c r="P1216" s="1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5">
        <v>5000</v>
      </c>
      <c r="E1217" s="1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786.08019999999999</v>
      </c>
      <c r="P1217" s="1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5">
        <v>14000</v>
      </c>
      <c r="E1218" s="1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145.69999999999999</v>
      </c>
      <c r="P1218" s="1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5">
        <v>26500</v>
      </c>
      <c r="E1219" s="1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E1219/D1219%</f>
        <v>102.6</v>
      </c>
      <c r="P1219" s="15">
        <f t="shared" ref="P1219:P1282" si="115">IFERROR(E1219/L1219,0)</f>
        <v>148.57377049180329</v>
      </c>
      <c r="Q1219" t="str">
        <f t="shared" ref="Q1219:Q1282" si="116">TRIM(LEFT(N1219,FIND("/",N1219)-1))</f>
        <v>photography</v>
      </c>
      <c r="R1219" t="str">
        <f t="shared" ref="R1219:R1282" si="117">TRIM(RIGHT(N1219,LEN(N1219)-FIND("/",N1219)))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5">
        <v>9000</v>
      </c>
      <c r="E1220" s="1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172.27777777777777</v>
      </c>
      <c r="P1220" s="1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5">
        <v>16350</v>
      </c>
      <c r="E1221" s="1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159.16819571865443</v>
      </c>
      <c r="P1221" s="1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5">
        <v>15000</v>
      </c>
      <c r="E1222" s="1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103.76666666666667</v>
      </c>
      <c r="P1222" s="1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5">
        <v>2200</v>
      </c>
      <c r="E1223" s="1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111.40954545454547</v>
      </c>
      <c r="P1223" s="1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5">
        <v>4000</v>
      </c>
      <c r="E1224" s="1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280.375</v>
      </c>
      <c r="P1224" s="1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5">
        <v>19800</v>
      </c>
      <c r="E1225" s="1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112.10606060606061</v>
      </c>
      <c r="P1225" s="1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5">
        <v>15000</v>
      </c>
      <c r="E1226" s="1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7.0666666666666664</v>
      </c>
      <c r="P1226" s="1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5">
        <v>3000</v>
      </c>
      <c r="E1227" s="1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4.4000000000000004</v>
      </c>
      <c r="P1227" s="1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5">
        <v>50000</v>
      </c>
      <c r="E1228" s="1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3.8740000000000001</v>
      </c>
      <c r="P1228" s="1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5">
        <v>2000</v>
      </c>
      <c r="E1229" s="1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15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5">
        <v>5000</v>
      </c>
      <c r="E1230" s="1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29.3</v>
      </c>
      <c r="P1230" s="1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5">
        <v>2750</v>
      </c>
      <c r="E1231" s="1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0.90909090909090906</v>
      </c>
      <c r="P1231" s="1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5">
        <v>500000</v>
      </c>
      <c r="E1232" s="1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15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5">
        <v>5000</v>
      </c>
      <c r="E1233" s="1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15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5">
        <v>5000</v>
      </c>
      <c r="E1234" s="1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0.8</v>
      </c>
      <c r="P1234" s="1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5">
        <v>1000</v>
      </c>
      <c r="E1235" s="1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11.6</v>
      </c>
      <c r="P1235" s="1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5">
        <v>50000</v>
      </c>
      <c r="E1236" s="1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15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5">
        <v>7534</v>
      </c>
      <c r="E1237" s="1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2.7873639500929119</v>
      </c>
      <c r="P1237" s="1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5">
        <v>2500</v>
      </c>
      <c r="E1238" s="1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15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5">
        <v>25000</v>
      </c>
      <c r="E1239" s="1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15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5">
        <v>1000</v>
      </c>
      <c r="E1240" s="1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17.8</v>
      </c>
      <c r="P1240" s="1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5">
        <v>2500</v>
      </c>
      <c r="E1241" s="1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15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5">
        <v>8000</v>
      </c>
      <c r="E1242" s="1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3.0125000000000002</v>
      </c>
      <c r="P1242" s="1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5">
        <v>5000</v>
      </c>
      <c r="E1243" s="1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50.74</v>
      </c>
      <c r="P1243" s="1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5">
        <v>911</v>
      </c>
      <c r="E1244" s="1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0.54884742041712409</v>
      </c>
      <c r="P1244" s="15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5">
        <v>12000</v>
      </c>
      <c r="E1245" s="1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14.091666666666667</v>
      </c>
      <c r="P1245" s="1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5">
        <v>2000</v>
      </c>
      <c r="E1246" s="1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103.8</v>
      </c>
      <c r="P1246" s="1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5">
        <v>2000</v>
      </c>
      <c r="E1247" s="1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120.25</v>
      </c>
      <c r="P1247" s="1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5">
        <v>2000</v>
      </c>
      <c r="E1248" s="1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117</v>
      </c>
      <c r="P1248" s="1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5">
        <v>3500</v>
      </c>
      <c r="E1249" s="1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122.14285714285714</v>
      </c>
      <c r="P1249" s="15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5">
        <v>2500</v>
      </c>
      <c r="E1250" s="1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151.63999999999999</v>
      </c>
      <c r="P1250" s="1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5">
        <v>5000</v>
      </c>
      <c r="E1251" s="1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104.44</v>
      </c>
      <c r="P1251" s="1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5">
        <v>30000</v>
      </c>
      <c r="E1252" s="1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200.15333333333334</v>
      </c>
      <c r="P1252" s="1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5">
        <v>6000</v>
      </c>
      <c r="E1253" s="1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101.8</v>
      </c>
      <c r="P1253" s="1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5">
        <v>3500</v>
      </c>
      <c r="E1254" s="1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137.65714285714284</v>
      </c>
      <c r="P1254" s="1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5">
        <v>10</v>
      </c>
      <c r="E1255" s="1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303833.19999999995</v>
      </c>
      <c r="P1255" s="1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5">
        <v>6700</v>
      </c>
      <c r="E1256" s="1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198.85074626865671</v>
      </c>
      <c r="P1256" s="1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5">
        <v>3000</v>
      </c>
      <c r="E1257" s="1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202.36666666666667</v>
      </c>
      <c r="P1257" s="1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5">
        <v>30000</v>
      </c>
      <c r="E1258" s="1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117.96376666666666</v>
      </c>
      <c r="P1258" s="1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5">
        <v>5500</v>
      </c>
      <c r="E1259" s="1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294.72727272727275</v>
      </c>
      <c r="P1259" s="1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5">
        <v>12000</v>
      </c>
      <c r="E1260" s="1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213.14633333333333</v>
      </c>
      <c r="P1260" s="1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5">
        <v>2500</v>
      </c>
      <c r="E1261" s="1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104.24</v>
      </c>
      <c r="P1261" s="1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5">
        <v>3300</v>
      </c>
      <c r="E1262" s="1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113.66666666666667</v>
      </c>
      <c r="P1262" s="1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5">
        <v>2000</v>
      </c>
      <c r="E1263" s="1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101.25</v>
      </c>
      <c r="P1263" s="1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5">
        <v>6500</v>
      </c>
      <c r="E1264" s="1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125.41538461538461</v>
      </c>
      <c r="P1264" s="1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5">
        <v>1500</v>
      </c>
      <c r="E1265" s="1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119</v>
      </c>
      <c r="P1265" s="1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5">
        <v>650</v>
      </c>
      <c r="E1266" s="1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166.46153846153845</v>
      </c>
      <c r="P1266" s="1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5">
        <v>3500</v>
      </c>
      <c r="E1267" s="1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119.14771428571429</v>
      </c>
      <c r="P1267" s="1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5">
        <v>9500</v>
      </c>
      <c r="E1268" s="1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100.47368421052632</v>
      </c>
      <c r="P1268" s="15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5">
        <v>22000</v>
      </c>
      <c r="E1269" s="1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101.8</v>
      </c>
      <c r="P1269" s="1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5">
        <v>12000</v>
      </c>
      <c r="E1270" s="1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116.66666666666667</v>
      </c>
      <c r="P1270" s="1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5">
        <v>18800</v>
      </c>
      <c r="E1271" s="1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108.64893617021276</v>
      </c>
      <c r="P1271" s="1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5">
        <v>10000</v>
      </c>
      <c r="E1272" s="1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114.72</v>
      </c>
      <c r="P1272" s="1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5">
        <v>7500</v>
      </c>
      <c r="E1273" s="1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101.8</v>
      </c>
      <c r="P1273" s="1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5">
        <v>5000</v>
      </c>
      <c r="E1274" s="1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106</v>
      </c>
      <c r="P1274" s="1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5">
        <v>4000</v>
      </c>
      <c r="E1275" s="1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103.5</v>
      </c>
      <c r="P1275" s="1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5">
        <v>25000</v>
      </c>
      <c r="E1276" s="1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154.97535999999999</v>
      </c>
      <c r="P1276" s="1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5">
        <v>15000</v>
      </c>
      <c r="E1277" s="1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162.14066666666665</v>
      </c>
      <c r="P1277" s="1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5">
        <v>3000</v>
      </c>
      <c r="E1278" s="1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104.42100000000001</v>
      </c>
      <c r="P1278" s="1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5">
        <v>15000</v>
      </c>
      <c r="E1279" s="1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106.12433333333333</v>
      </c>
      <c r="P1279" s="1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5">
        <v>6500</v>
      </c>
      <c r="E1280" s="1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154.93846153846152</v>
      </c>
      <c r="P1280" s="1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5">
        <v>12516</v>
      </c>
      <c r="E1281" s="1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110.77157238734421</v>
      </c>
      <c r="P1281" s="1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5">
        <v>15000</v>
      </c>
      <c r="E1282" s="1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110.91186666666665</v>
      </c>
      <c r="P1282" s="1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5">
        <v>7000</v>
      </c>
      <c r="E1283" s="1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E1283/D1283%</f>
        <v>110.71428571428571</v>
      </c>
      <c r="P1283" s="15">
        <f t="shared" ref="P1283:P1346" si="121">IFERROR(E1283/L1283,0)</f>
        <v>104.72972972972973</v>
      </c>
      <c r="Q1283" t="str">
        <f t="shared" ref="Q1283:Q1346" si="122">TRIM(LEFT(N1283,FIND("/",N1283)-1))</f>
        <v>music</v>
      </c>
      <c r="R1283" t="str">
        <f t="shared" ref="R1283:R1346" si="123">TRIM(RIGHT(N1283,LEN(N1283)-FIND("/",N1283)))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5">
        <v>15000</v>
      </c>
      <c r="E1284" s="1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123.61333333333333</v>
      </c>
      <c r="P1284" s="1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5">
        <v>1000</v>
      </c>
      <c r="E1285" s="1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211.05</v>
      </c>
      <c r="P1285" s="1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5">
        <v>2000</v>
      </c>
      <c r="E1286" s="1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101</v>
      </c>
      <c r="P1286" s="1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5">
        <v>2000</v>
      </c>
      <c r="E1287" s="1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101.65</v>
      </c>
      <c r="P1287" s="1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5">
        <v>1500</v>
      </c>
      <c r="E1288" s="1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108.33333333333333</v>
      </c>
      <c r="P1288" s="15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5">
        <v>250</v>
      </c>
      <c r="E1289" s="1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242</v>
      </c>
      <c r="P1289" s="15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5">
        <v>4000</v>
      </c>
      <c r="E1290" s="1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100.45</v>
      </c>
      <c r="P1290" s="1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5">
        <v>1500</v>
      </c>
      <c r="E1291" s="1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125.06666666666666</v>
      </c>
      <c r="P1291" s="1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5">
        <v>3500</v>
      </c>
      <c r="E1292" s="1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108.57142857142857</v>
      </c>
      <c r="P1292" s="1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5">
        <v>3000</v>
      </c>
      <c r="E1293" s="1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145.69999999999999</v>
      </c>
      <c r="P1293" s="1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5">
        <v>1700</v>
      </c>
      <c r="E1294" s="1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110</v>
      </c>
      <c r="P1294" s="1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5">
        <v>15000</v>
      </c>
      <c r="E1295" s="1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102.23333333333333</v>
      </c>
      <c r="P1295" s="1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5">
        <v>500</v>
      </c>
      <c r="E1296" s="1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122</v>
      </c>
      <c r="P1296" s="1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5">
        <v>2500</v>
      </c>
      <c r="E1297" s="1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101.96</v>
      </c>
      <c r="P1297" s="1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5">
        <v>850</v>
      </c>
      <c r="E1298" s="1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141.1764705882353</v>
      </c>
      <c r="P1298" s="1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5">
        <v>20000</v>
      </c>
      <c r="E1299" s="1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109.52500000000001</v>
      </c>
      <c r="P1299" s="1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5">
        <v>2000</v>
      </c>
      <c r="E1300" s="1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104.65</v>
      </c>
      <c r="P1300" s="1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5">
        <v>3500</v>
      </c>
      <c r="E1301" s="1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124</v>
      </c>
      <c r="P1301" s="1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5">
        <v>3000</v>
      </c>
      <c r="E1302" s="1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135</v>
      </c>
      <c r="P1302" s="1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5">
        <v>2000</v>
      </c>
      <c r="E1303" s="1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102.75</v>
      </c>
      <c r="P1303" s="1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5">
        <v>2500</v>
      </c>
      <c r="E1304" s="1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100</v>
      </c>
      <c r="P1304" s="15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5">
        <v>3500</v>
      </c>
      <c r="E1305" s="1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130.26085714285713</v>
      </c>
      <c r="P1305" s="1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5">
        <v>40000</v>
      </c>
      <c r="E1306" s="1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39.627499999999998</v>
      </c>
      <c r="P1306" s="1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5">
        <v>30000</v>
      </c>
      <c r="E1307" s="1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25.976666666666667</v>
      </c>
      <c r="P1307" s="1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5">
        <v>110000</v>
      </c>
      <c r="E1308" s="1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65.24636363636364</v>
      </c>
      <c r="P1308" s="1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5">
        <v>50000</v>
      </c>
      <c r="E1309" s="1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11.513999999999999</v>
      </c>
      <c r="P1309" s="1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5">
        <v>10000</v>
      </c>
      <c r="E1310" s="1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11.36</v>
      </c>
      <c r="P1310" s="1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5">
        <v>11500</v>
      </c>
      <c r="E1311" s="1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111.99130434782609</v>
      </c>
      <c r="P1311" s="1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5">
        <v>20000</v>
      </c>
      <c r="E1312" s="1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15.5</v>
      </c>
      <c r="P1312" s="1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5">
        <v>250000</v>
      </c>
      <c r="E1313" s="1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32.027999999999999</v>
      </c>
      <c r="P1313" s="1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5">
        <v>4600</v>
      </c>
      <c r="E1314" s="1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0.60869565217391308</v>
      </c>
      <c r="P1314" s="1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5">
        <v>40000</v>
      </c>
      <c r="E1315" s="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31.114999999999998</v>
      </c>
      <c r="P1315" s="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5">
        <v>180000</v>
      </c>
      <c r="E1316" s="1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1.1266666666666667</v>
      </c>
      <c r="P1316" s="1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5">
        <v>100000</v>
      </c>
      <c r="E1317" s="1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40.404000000000003</v>
      </c>
      <c r="P1317" s="1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5">
        <v>75000</v>
      </c>
      <c r="E1318" s="1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1.3333333333333333E-3</v>
      </c>
      <c r="P1318" s="1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5">
        <v>200000</v>
      </c>
      <c r="E1319" s="1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5.7335000000000003</v>
      </c>
      <c r="P1319" s="1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5">
        <v>40000</v>
      </c>
      <c r="E1320" s="1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15.324999999999999</v>
      </c>
      <c r="P1320" s="1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5">
        <v>5800</v>
      </c>
      <c r="E1321" s="1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15.103448275862069</v>
      </c>
      <c r="P1321" s="1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5">
        <v>100000</v>
      </c>
      <c r="E1322" s="1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0.503</v>
      </c>
      <c r="P1322" s="1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5">
        <v>462000</v>
      </c>
      <c r="E1323" s="1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1.3028138528138529</v>
      </c>
      <c r="P1323" s="1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5">
        <v>35000</v>
      </c>
      <c r="E1324" s="1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0.30285714285714288</v>
      </c>
      <c r="P1324" s="1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5">
        <v>15000</v>
      </c>
      <c r="E1325" s="1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8.8800000000000008</v>
      </c>
      <c r="P1325" s="1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5">
        <v>50000</v>
      </c>
      <c r="E1326" s="1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</v>
      </c>
      <c r="P1326" s="1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5">
        <v>20000</v>
      </c>
      <c r="E1327" s="1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2.4300000000000002</v>
      </c>
      <c r="P1327" s="1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5">
        <v>100000</v>
      </c>
      <c r="E1328" s="1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</v>
      </c>
      <c r="P1328" s="1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5">
        <v>48000</v>
      </c>
      <c r="E1329" s="1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</v>
      </c>
      <c r="P1329" s="1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5">
        <v>75000</v>
      </c>
      <c r="E1330" s="1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</v>
      </c>
      <c r="P1330" s="1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5">
        <v>50000</v>
      </c>
      <c r="E1331" s="1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0.81599999999999995</v>
      </c>
      <c r="P1331" s="1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5">
        <v>35000</v>
      </c>
      <c r="E1332" s="1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22.494285714285713</v>
      </c>
      <c r="P1332" s="1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5">
        <v>250000</v>
      </c>
      <c r="E1333" s="1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</v>
      </c>
      <c r="P1333" s="1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5">
        <v>10115</v>
      </c>
      <c r="E1334" s="1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1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5">
        <v>2500</v>
      </c>
      <c r="E1335" s="1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1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5">
        <v>133000</v>
      </c>
      <c r="E1336" s="1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10.754135338345865</v>
      </c>
      <c r="P1336" s="1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5">
        <v>25000</v>
      </c>
      <c r="E1337" s="1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19.760000000000002</v>
      </c>
      <c r="P1337" s="1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5">
        <v>100000</v>
      </c>
      <c r="E1338" s="1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84.947000000000003</v>
      </c>
      <c r="P1338" s="1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5">
        <v>50000</v>
      </c>
      <c r="E1339" s="1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49.381999999999998</v>
      </c>
      <c r="P1339" s="1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5">
        <v>30000</v>
      </c>
      <c r="E1340" s="1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3.3033333333333332</v>
      </c>
      <c r="P1340" s="1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5">
        <v>50000</v>
      </c>
      <c r="E1341" s="1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6.6340000000000003</v>
      </c>
      <c r="P1341" s="1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5">
        <v>1680</v>
      </c>
      <c r="E1342" s="1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1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5">
        <v>25000</v>
      </c>
      <c r="E1343" s="1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70.36</v>
      </c>
      <c r="P1343" s="1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5">
        <v>50000</v>
      </c>
      <c r="E1344" s="1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0.2</v>
      </c>
      <c r="P1344" s="1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5">
        <v>50000</v>
      </c>
      <c r="E1345" s="1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102.298</v>
      </c>
      <c r="P1345" s="1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5">
        <v>1500</v>
      </c>
      <c r="E1346" s="1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377.73333333333335</v>
      </c>
      <c r="P1346" s="1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5">
        <v>300</v>
      </c>
      <c r="E1347" s="1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E1347/D1347%</f>
        <v>125</v>
      </c>
      <c r="P1347" s="15">
        <f t="shared" ref="P1347:P1410" si="127">IFERROR(E1347/L1347,0)</f>
        <v>53.571428571428569</v>
      </c>
      <c r="Q1347" t="str">
        <f t="shared" ref="Q1347:Q1410" si="128">TRIM(LEFT(N1347,FIND("/",N1347)-1))</f>
        <v>publishing</v>
      </c>
      <c r="R1347" t="str">
        <f t="shared" ref="R1347:R1410" si="129">TRIM(RIGHT(N1347,LEN(N1347)-FIND("/",N1347)))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5">
        <v>4900</v>
      </c>
      <c r="E1348" s="1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147.32653061224491</v>
      </c>
      <c r="P1348" s="1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5">
        <v>2500</v>
      </c>
      <c r="E1349" s="1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102.2</v>
      </c>
      <c r="P1349" s="1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5">
        <v>5875</v>
      </c>
      <c r="E1350" s="1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101.87234042553192</v>
      </c>
      <c r="P1350" s="1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5">
        <v>5000</v>
      </c>
      <c r="E1351" s="1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204.2</v>
      </c>
      <c r="P1351" s="1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5">
        <v>5000</v>
      </c>
      <c r="E1352" s="1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104.05</v>
      </c>
      <c r="P1352" s="1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5">
        <v>20000</v>
      </c>
      <c r="E1353" s="1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101.265</v>
      </c>
      <c r="P1353" s="1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5">
        <v>10000</v>
      </c>
      <c r="E1354" s="1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136.13999999999999</v>
      </c>
      <c r="P1354" s="1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5">
        <v>1000</v>
      </c>
      <c r="E1355" s="1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133.6</v>
      </c>
      <c r="P1355" s="1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5">
        <v>1200</v>
      </c>
      <c r="E1356" s="1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130.25</v>
      </c>
      <c r="P1356" s="1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5">
        <v>2500</v>
      </c>
      <c r="E1357" s="1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122.68</v>
      </c>
      <c r="P1357" s="1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5">
        <v>3400</v>
      </c>
      <c r="E1358" s="1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182.81058823529412</v>
      </c>
      <c r="P1358" s="1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5">
        <v>2000</v>
      </c>
      <c r="E1359" s="1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125.3</v>
      </c>
      <c r="P1359" s="1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5">
        <v>3000</v>
      </c>
      <c r="E1360" s="1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111.66666666666667</v>
      </c>
      <c r="P1360" s="1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5">
        <v>660</v>
      </c>
      <c r="E1361" s="1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115.75757575757576</v>
      </c>
      <c r="P1361" s="1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5">
        <v>1500</v>
      </c>
      <c r="E1362" s="1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173.2</v>
      </c>
      <c r="P1362" s="1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5">
        <v>6000</v>
      </c>
      <c r="E1363" s="1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125.98333333333333</v>
      </c>
      <c r="P1363" s="1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5">
        <v>1000</v>
      </c>
      <c r="E1364" s="1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109.1</v>
      </c>
      <c r="P1364" s="1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5">
        <v>200</v>
      </c>
      <c r="E1365" s="1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100</v>
      </c>
      <c r="P1365" s="1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5">
        <v>42000</v>
      </c>
      <c r="E1366" s="1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118.64285714285714</v>
      </c>
      <c r="P1366" s="1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5">
        <v>7500</v>
      </c>
      <c r="E1367" s="1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100.26666666666667</v>
      </c>
      <c r="P1367" s="1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5">
        <v>7500</v>
      </c>
      <c r="E1368" s="1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126.48920000000001</v>
      </c>
      <c r="P1368" s="1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5">
        <v>5000</v>
      </c>
      <c r="E1369" s="1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114.26</v>
      </c>
      <c r="P1369" s="1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5">
        <v>5000</v>
      </c>
      <c r="E1370" s="1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110.7</v>
      </c>
      <c r="P1370" s="1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5">
        <v>32360</v>
      </c>
      <c r="E1371" s="1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105.34805315203954</v>
      </c>
      <c r="P1371" s="1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5">
        <v>1500</v>
      </c>
      <c r="E1372" s="1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103.66666666666667</v>
      </c>
      <c r="P1372" s="15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5">
        <v>6999</v>
      </c>
      <c r="E1373" s="1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107.08672667523933</v>
      </c>
      <c r="P1373" s="1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5">
        <v>500</v>
      </c>
      <c r="E1374" s="1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124</v>
      </c>
      <c r="P1374" s="15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5">
        <v>10000</v>
      </c>
      <c r="E1375" s="1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105.01</v>
      </c>
      <c r="P1375" s="1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5">
        <v>1500</v>
      </c>
      <c r="E1376" s="1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189.46666666666667</v>
      </c>
      <c r="P1376" s="1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5">
        <v>4000</v>
      </c>
      <c r="E1377" s="1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171.32499999999999</v>
      </c>
      <c r="P1377" s="1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5">
        <v>3700</v>
      </c>
      <c r="E1378" s="1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252.48648648648648</v>
      </c>
      <c r="P1378" s="1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5">
        <v>1300</v>
      </c>
      <c r="E1379" s="1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116.15384615384616</v>
      </c>
      <c r="P1379" s="1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5">
        <v>2000</v>
      </c>
      <c r="E1380" s="1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203.35</v>
      </c>
      <c r="P1380" s="1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5">
        <v>10000</v>
      </c>
      <c r="E1381" s="1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111.6</v>
      </c>
      <c r="P1381" s="1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5">
        <v>25</v>
      </c>
      <c r="E1382" s="1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424</v>
      </c>
      <c r="P1382" s="15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5">
        <v>5000</v>
      </c>
      <c r="E1383" s="1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107.1</v>
      </c>
      <c r="P1383" s="1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5">
        <v>8000</v>
      </c>
      <c r="E1384" s="1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104.3625</v>
      </c>
      <c r="P1384" s="1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5">
        <v>2200</v>
      </c>
      <c r="E1385" s="1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212.40909090909091</v>
      </c>
      <c r="P1385" s="1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5">
        <v>3500</v>
      </c>
      <c r="E1386" s="1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124.08571428571429</v>
      </c>
      <c r="P1386" s="1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5">
        <v>8000</v>
      </c>
      <c r="E1387" s="1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110.406125</v>
      </c>
      <c r="P1387" s="1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5">
        <v>400</v>
      </c>
      <c r="E1388" s="1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218.75</v>
      </c>
      <c r="P1388" s="15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5">
        <v>4000</v>
      </c>
      <c r="E1389" s="1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136.625</v>
      </c>
      <c r="P1389" s="1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5">
        <v>5000</v>
      </c>
      <c r="E1390" s="1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134.8074</v>
      </c>
      <c r="P1390" s="1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5">
        <v>500</v>
      </c>
      <c r="E1391" s="1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145.4</v>
      </c>
      <c r="P1391" s="1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5">
        <v>2800</v>
      </c>
      <c r="E1392" s="1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109.10714285714286</v>
      </c>
      <c r="P1392" s="1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5">
        <v>500</v>
      </c>
      <c r="E1393" s="1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110.2</v>
      </c>
      <c r="P1393" s="1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5">
        <v>2500</v>
      </c>
      <c r="E1394" s="1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113.64</v>
      </c>
      <c r="P1394" s="1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5">
        <v>10000</v>
      </c>
      <c r="E1395" s="1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102.35</v>
      </c>
      <c r="P1395" s="1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5">
        <v>750</v>
      </c>
      <c r="E1396" s="1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122.13333333333334</v>
      </c>
      <c r="P1396" s="1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5">
        <v>3500</v>
      </c>
      <c r="E1397" s="1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111.88571428571429</v>
      </c>
      <c r="P1397" s="1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5">
        <v>6000</v>
      </c>
      <c r="E1398" s="1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107.3</v>
      </c>
      <c r="P1398" s="1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5">
        <v>10000</v>
      </c>
      <c r="E1399" s="1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113.85</v>
      </c>
      <c r="P1399" s="1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5">
        <v>4400</v>
      </c>
      <c r="E1400" s="1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109.68181818181819</v>
      </c>
      <c r="P1400" s="1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5">
        <v>9000</v>
      </c>
      <c r="E1401" s="1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126.14444444444445</v>
      </c>
      <c r="P1401" s="1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5">
        <v>350</v>
      </c>
      <c r="E1402" s="1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167.42857142857142</v>
      </c>
      <c r="P1402" s="1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5">
        <v>2500</v>
      </c>
      <c r="E1403" s="1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496.52</v>
      </c>
      <c r="P1403" s="1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5">
        <v>2500</v>
      </c>
      <c r="E1404" s="1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109.16</v>
      </c>
      <c r="P1404" s="1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5">
        <v>4000</v>
      </c>
      <c r="E1405" s="1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102.575</v>
      </c>
      <c r="P1405" s="1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5">
        <v>14500</v>
      </c>
      <c r="E1406" s="1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</v>
      </c>
      <c r="P1406" s="1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5">
        <v>25000</v>
      </c>
      <c r="E1407" s="1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0.42</v>
      </c>
      <c r="P1407" s="1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5">
        <v>12000</v>
      </c>
      <c r="E1408" s="1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0.125</v>
      </c>
      <c r="P1408" s="1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5">
        <v>3000</v>
      </c>
      <c r="E1409" s="1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0.5</v>
      </c>
      <c r="P1409" s="1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5">
        <v>1000</v>
      </c>
      <c r="E1410" s="1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7.2</v>
      </c>
      <c r="P1410" s="1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5">
        <v>4000</v>
      </c>
      <c r="E1411" s="1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E1411/D1411%</f>
        <v>0</v>
      </c>
      <c r="P1411" s="15">
        <f t="shared" ref="P1411:P1474" si="133">IFERROR(E1411/L1411,0)</f>
        <v>0</v>
      </c>
      <c r="Q1411" t="str">
        <f t="shared" ref="Q1411:Q1474" si="134">TRIM(LEFT(N1411,FIND("/",N1411)-1))</f>
        <v>publishing</v>
      </c>
      <c r="R1411" t="str">
        <f t="shared" ref="R1411:R1474" si="135">TRIM(RIGHT(N1411,LEN(N1411)-FIND("/",N1411)))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5">
        <v>6000</v>
      </c>
      <c r="E1412" s="1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1.6666666666666666E-2</v>
      </c>
      <c r="P1412" s="1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5">
        <v>3000</v>
      </c>
      <c r="E1413" s="1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0.23333333333333334</v>
      </c>
      <c r="P1413" s="1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5">
        <v>7000</v>
      </c>
      <c r="E1414" s="1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4.5714285714285712</v>
      </c>
      <c r="P1414" s="1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5">
        <v>2000</v>
      </c>
      <c r="E1415" s="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5</v>
      </c>
      <c r="P1415" s="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5">
        <v>500</v>
      </c>
      <c r="E1416" s="1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0.2</v>
      </c>
      <c r="P1416" s="1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5">
        <v>4400</v>
      </c>
      <c r="E1417" s="1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18.181818181818183</v>
      </c>
      <c r="P1417" s="1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5">
        <v>50000</v>
      </c>
      <c r="E1418" s="1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1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5">
        <v>4500</v>
      </c>
      <c r="E1419" s="1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</v>
      </c>
      <c r="P1419" s="1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5">
        <v>3000</v>
      </c>
      <c r="E1420" s="1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0.2</v>
      </c>
      <c r="P1420" s="1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5">
        <v>6300</v>
      </c>
      <c r="E1421" s="1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7.0634920634920633</v>
      </c>
      <c r="P1421" s="1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5">
        <v>110</v>
      </c>
      <c r="E1422" s="1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</v>
      </c>
      <c r="P1422" s="1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5">
        <v>200000</v>
      </c>
      <c r="E1423" s="1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0.1</v>
      </c>
      <c r="P1423" s="1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5">
        <v>25000</v>
      </c>
      <c r="E1424" s="1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0.104</v>
      </c>
      <c r="P1424" s="1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5">
        <v>30000</v>
      </c>
      <c r="E1425" s="1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0.33333333333333331</v>
      </c>
      <c r="P1425" s="1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5">
        <v>7500</v>
      </c>
      <c r="E1426" s="1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20.36</v>
      </c>
      <c r="P1426" s="1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5">
        <v>13000</v>
      </c>
      <c r="E1427" s="1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1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5">
        <v>1000</v>
      </c>
      <c r="E1428" s="1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1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5">
        <v>5000</v>
      </c>
      <c r="E1429" s="1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8.3800000000000008</v>
      </c>
      <c r="P1429" s="1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5">
        <v>1000</v>
      </c>
      <c r="E1430" s="1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4.5</v>
      </c>
      <c r="P1430" s="1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5">
        <v>10000</v>
      </c>
      <c r="E1431" s="1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1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5">
        <v>5000</v>
      </c>
      <c r="E1432" s="1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</v>
      </c>
      <c r="P1432" s="1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5">
        <v>17000</v>
      </c>
      <c r="E1433" s="1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31.94705882352941</v>
      </c>
      <c r="P1433" s="1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5">
        <v>40000</v>
      </c>
      <c r="E1434" s="1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1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5">
        <v>12000</v>
      </c>
      <c r="E1435" s="1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6.708333333333333</v>
      </c>
      <c r="P1435" s="1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5">
        <v>82000</v>
      </c>
      <c r="E1436" s="1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9.9878048780487809</v>
      </c>
      <c r="P1436" s="1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5">
        <v>15000</v>
      </c>
      <c r="E1437" s="1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0.1</v>
      </c>
      <c r="P1437" s="1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5">
        <v>10000</v>
      </c>
      <c r="E1438" s="1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0.77</v>
      </c>
      <c r="P1438" s="1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5">
        <v>3000</v>
      </c>
      <c r="E1439" s="1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26.9</v>
      </c>
      <c r="P1439" s="1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5">
        <v>20000</v>
      </c>
      <c r="E1440" s="1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3</v>
      </c>
      <c r="P1440" s="1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5">
        <v>2725</v>
      </c>
      <c r="E1441" s="1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</v>
      </c>
      <c r="P1441" s="1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5">
        <v>13000</v>
      </c>
      <c r="E1442" s="1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7.6923076923076927E-3</v>
      </c>
      <c r="P1442" s="1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5">
        <v>180000</v>
      </c>
      <c r="E1443" s="1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</v>
      </c>
      <c r="P1443" s="1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5">
        <v>1500</v>
      </c>
      <c r="E1444" s="1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1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5">
        <v>13000</v>
      </c>
      <c r="E1445" s="1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1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5">
        <v>4950</v>
      </c>
      <c r="E1446" s="1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1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5">
        <v>130000</v>
      </c>
      <c r="E1447" s="1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1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5">
        <v>900</v>
      </c>
      <c r="E1448" s="1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1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5">
        <v>500000</v>
      </c>
      <c r="E1449" s="1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1.4999999999999999E-2</v>
      </c>
      <c r="P1449" s="1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5">
        <v>200000</v>
      </c>
      <c r="E1450" s="1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1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5">
        <v>8888</v>
      </c>
      <c r="E1451" s="1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1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5">
        <v>100000</v>
      </c>
      <c r="E1452" s="1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1E-3</v>
      </c>
      <c r="P1452" s="1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5">
        <v>18950</v>
      </c>
      <c r="E1453" s="1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1.0554089709762533E-2</v>
      </c>
      <c r="P1453" s="1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5">
        <v>14000</v>
      </c>
      <c r="E1454" s="1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1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5">
        <v>25000</v>
      </c>
      <c r="E1455" s="1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1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5">
        <v>1750</v>
      </c>
      <c r="E1456" s="1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0.8571428571428571</v>
      </c>
      <c r="P1456" s="1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5">
        <v>15000</v>
      </c>
      <c r="E1457" s="1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10.5</v>
      </c>
      <c r="P1457" s="1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5">
        <v>5000</v>
      </c>
      <c r="E1458" s="1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</v>
      </c>
      <c r="P1458" s="1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5">
        <v>6000</v>
      </c>
      <c r="E1459" s="1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1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5">
        <v>5000</v>
      </c>
      <c r="E1460" s="1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1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5">
        <v>37000</v>
      </c>
      <c r="E1461" s="1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1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5">
        <v>25000000</v>
      </c>
      <c r="E1462" s="1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1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5">
        <v>15000</v>
      </c>
      <c r="E1463" s="1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101.24460000000001</v>
      </c>
      <c r="P1463" s="1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5">
        <v>4000</v>
      </c>
      <c r="E1464" s="1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108.5175</v>
      </c>
      <c r="P1464" s="1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5">
        <v>600</v>
      </c>
      <c r="E1465" s="1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147.66666666666666</v>
      </c>
      <c r="P1465" s="1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5">
        <v>5000</v>
      </c>
      <c r="E1466" s="1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163.19999999999999</v>
      </c>
      <c r="P1466" s="1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5">
        <v>30000</v>
      </c>
      <c r="E1467" s="1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456.41450000000003</v>
      </c>
      <c r="P1467" s="1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5">
        <v>16000</v>
      </c>
      <c r="E1468" s="1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107.87731249999999</v>
      </c>
      <c r="P1468" s="1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5">
        <v>40000</v>
      </c>
      <c r="E1469" s="1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115.08</v>
      </c>
      <c r="P1469" s="1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5">
        <v>9500</v>
      </c>
      <c r="E1470" s="1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102.36842105263158</v>
      </c>
      <c r="P1470" s="1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5">
        <v>44250</v>
      </c>
      <c r="E1471" s="1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108.42485875706215</v>
      </c>
      <c r="P1471" s="1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5">
        <v>1500</v>
      </c>
      <c r="E1472" s="1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125.13333333333334</v>
      </c>
      <c r="P1472" s="1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5">
        <v>32000</v>
      </c>
      <c r="E1473" s="1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103.840625</v>
      </c>
      <c r="P1473" s="1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5">
        <v>25000</v>
      </c>
      <c r="E1474" s="1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138.70400000000001</v>
      </c>
      <c r="P1474" s="1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5">
        <v>1500</v>
      </c>
      <c r="E1475" s="1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E1475/D1475%</f>
        <v>120.51600000000001</v>
      </c>
      <c r="P1475" s="15">
        <f t="shared" ref="P1475:P1538" si="139">IFERROR(E1475/L1475,0)</f>
        <v>38.462553191489363</v>
      </c>
      <c r="Q1475" t="str">
        <f t="shared" ref="Q1475:Q1538" si="140">TRIM(LEFT(N1475,FIND("/",N1475)-1))</f>
        <v>publishing</v>
      </c>
      <c r="R1475" t="str">
        <f t="shared" ref="R1475:R1538" si="141">TRIM(RIGHT(N1475,LEN(N1475)-FIND("/",N1475)))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5">
        <v>3000</v>
      </c>
      <c r="E1476" s="1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112.26666666666667</v>
      </c>
      <c r="P1476" s="1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5">
        <v>15000</v>
      </c>
      <c r="E1477" s="1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188.66966666666667</v>
      </c>
      <c r="P1477" s="1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5">
        <v>6000</v>
      </c>
      <c r="E1478" s="1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661.55466666666666</v>
      </c>
      <c r="P1478" s="1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5">
        <v>30000</v>
      </c>
      <c r="E1479" s="1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111.31</v>
      </c>
      <c r="P1479" s="1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5">
        <v>50000</v>
      </c>
      <c r="E1480" s="1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1181.6142199999999</v>
      </c>
      <c r="P1480" s="1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5">
        <v>1600</v>
      </c>
      <c r="E1481" s="1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137.375</v>
      </c>
      <c r="P1481" s="1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5">
        <v>50000</v>
      </c>
      <c r="E1482" s="1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117.04039999999999</v>
      </c>
      <c r="P1482" s="1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5">
        <v>5000</v>
      </c>
      <c r="E1483" s="1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</v>
      </c>
      <c r="P1483" s="1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5">
        <v>5000</v>
      </c>
      <c r="E1484" s="1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0.1</v>
      </c>
      <c r="P1484" s="1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5">
        <v>7000</v>
      </c>
      <c r="E1485" s="1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0.7142857142857143</v>
      </c>
      <c r="P1485" s="1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5">
        <v>2000</v>
      </c>
      <c r="E1486" s="1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1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5">
        <v>6700</v>
      </c>
      <c r="E1487" s="1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2.2388059701492535</v>
      </c>
      <c r="P1487" s="1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5">
        <v>20000</v>
      </c>
      <c r="E1488" s="1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0.24</v>
      </c>
      <c r="P1488" s="1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5">
        <v>10000</v>
      </c>
      <c r="E1489" s="1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1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5">
        <v>15000</v>
      </c>
      <c r="E1490" s="1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</v>
      </c>
      <c r="P1490" s="1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5">
        <v>5000</v>
      </c>
      <c r="E1491" s="1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1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5">
        <v>2900</v>
      </c>
      <c r="E1492" s="1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30.862068965517242</v>
      </c>
      <c r="P1492" s="1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5">
        <v>1200</v>
      </c>
      <c r="E1493" s="1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8.3333333333333339</v>
      </c>
      <c r="P1493" s="1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5">
        <v>4000</v>
      </c>
      <c r="E1494" s="1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0.75</v>
      </c>
      <c r="P1494" s="1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5">
        <v>2400</v>
      </c>
      <c r="E1495" s="1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1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5">
        <v>5000</v>
      </c>
      <c r="E1496" s="1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8.9</v>
      </c>
      <c r="P1496" s="1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5">
        <v>2000</v>
      </c>
      <c r="E1497" s="1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1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5">
        <v>1500</v>
      </c>
      <c r="E1498" s="1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1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5">
        <v>15000</v>
      </c>
      <c r="E1499" s="1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6.6666666666666671E-3</v>
      </c>
      <c r="P1499" s="1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5">
        <v>3000</v>
      </c>
      <c r="E1500" s="1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</v>
      </c>
      <c r="P1500" s="1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5">
        <v>2000</v>
      </c>
      <c r="E1501" s="1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0.25</v>
      </c>
      <c r="P1501" s="1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5">
        <v>2800</v>
      </c>
      <c r="E1502" s="1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25.035714285714285</v>
      </c>
      <c r="P1502" s="1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5">
        <v>52000</v>
      </c>
      <c r="E1503" s="1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166.33076923076922</v>
      </c>
      <c r="P1503" s="1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5">
        <v>22000</v>
      </c>
      <c r="E1504" s="1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101.44545454545455</v>
      </c>
      <c r="P1504" s="1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5">
        <v>3750</v>
      </c>
      <c r="E1505" s="1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107.89146666666666</v>
      </c>
      <c r="P1505" s="1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5">
        <v>6500</v>
      </c>
      <c r="E1506" s="1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277.93846153846152</v>
      </c>
      <c r="P1506" s="1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5">
        <v>16000</v>
      </c>
      <c r="E1507" s="1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103.58125</v>
      </c>
      <c r="P1507" s="1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5">
        <v>1500</v>
      </c>
      <c r="E1508" s="1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111.4</v>
      </c>
      <c r="P1508" s="1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5">
        <v>1200</v>
      </c>
      <c r="E1509" s="1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215</v>
      </c>
      <c r="P1509" s="1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5">
        <v>18500</v>
      </c>
      <c r="E1510" s="1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110.76216216216216</v>
      </c>
      <c r="P1510" s="1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5">
        <v>17500</v>
      </c>
      <c r="E1511" s="1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123.64125714285714</v>
      </c>
      <c r="P1511" s="1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5">
        <v>16000</v>
      </c>
      <c r="E1512" s="1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101.035</v>
      </c>
      <c r="P1512" s="1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5">
        <v>14000</v>
      </c>
      <c r="E1513" s="1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111.79285714285714</v>
      </c>
      <c r="P1513" s="1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5">
        <v>3500</v>
      </c>
      <c r="E1514" s="1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558.7714285714286</v>
      </c>
      <c r="P1514" s="1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5">
        <v>8000</v>
      </c>
      <c r="E1515" s="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150.01875000000001</v>
      </c>
      <c r="P1515" s="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5">
        <v>25000</v>
      </c>
      <c r="E1516" s="1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106.476</v>
      </c>
      <c r="P1516" s="1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5">
        <v>300000</v>
      </c>
      <c r="E1517" s="1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157.18899999999999</v>
      </c>
      <c r="P1517" s="1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5">
        <v>17000</v>
      </c>
      <c r="E1518" s="1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108.65882352941176</v>
      </c>
      <c r="P1518" s="1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5">
        <v>15000</v>
      </c>
      <c r="E1519" s="1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161.97999999999999</v>
      </c>
      <c r="P1519" s="1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5">
        <v>15000</v>
      </c>
      <c r="E1520" s="1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205.36666666666667</v>
      </c>
      <c r="P1520" s="1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5">
        <v>9000</v>
      </c>
      <c r="E1521" s="1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103.36388888888889</v>
      </c>
      <c r="P1521" s="1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5">
        <v>18000</v>
      </c>
      <c r="E1522" s="1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103.47222222222223</v>
      </c>
      <c r="P1522" s="1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5">
        <v>37500</v>
      </c>
      <c r="E1523" s="1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106.81333333333333</v>
      </c>
      <c r="P1523" s="1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5">
        <v>43500</v>
      </c>
      <c r="E1524" s="1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138.96574712643678</v>
      </c>
      <c r="P1524" s="1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5">
        <v>18500</v>
      </c>
      <c r="E1525" s="1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124.84324324324324</v>
      </c>
      <c r="P1525" s="1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5">
        <v>3000</v>
      </c>
      <c r="E1526" s="1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207</v>
      </c>
      <c r="P1526" s="1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5">
        <v>2600</v>
      </c>
      <c r="E1527" s="1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174.0057692307692</v>
      </c>
      <c r="P1527" s="1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5">
        <v>23000</v>
      </c>
      <c r="E1528" s="1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120.32608695652173</v>
      </c>
      <c r="P1528" s="1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5">
        <v>3500</v>
      </c>
      <c r="E1529" s="1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110.44428571428573</v>
      </c>
      <c r="P1529" s="1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5">
        <v>3000</v>
      </c>
      <c r="E1530" s="1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281.56666666666666</v>
      </c>
      <c r="P1530" s="1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5">
        <v>19000</v>
      </c>
      <c r="E1531" s="1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100.67894736842105</v>
      </c>
      <c r="P1531" s="1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5">
        <v>35000</v>
      </c>
      <c r="E1532" s="1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134.8257142857143</v>
      </c>
      <c r="P1532" s="1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5">
        <v>2350</v>
      </c>
      <c r="E1533" s="1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175.95744680851064</v>
      </c>
      <c r="P1533" s="1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5">
        <v>5000</v>
      </c>
      <c r="E1534" s="1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484.02</v>
      </c>
      <c r="P1534" s="1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5">
        <v>45000</v>
      </c>
      <c r="E1535" s="1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145.13999999999999</v>
      </c>
      <c r="P1535" s="1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5">
        <v>7500</v>
      </c>
      <c r="E1536" s="1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417.73333333333335</v>
      </c>
      <c r="P1536" s="1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5">
        <v>4000</v>
      </c>
      <c r="E1537" s="1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132.42500000000001</v>
      </c>
      <c r="P1537" s="1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5">
        <v>12000</v>
      </c>
      <c r="E1538" s="1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250.30841666666666</v>
      </c>
      <c r="P1538" s="1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5">
        <v>12000</v>
      </c>
      <c r="E1539" s="1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E1539/D1539%</f>
        <v>179.9</v>
      </c>
      <c r="P1539" s="15">
        <f t="shared" ref="P1539:P1602" si="145">IFERROR(E1539/L1539,0)</f>
        <v>96.375</v>
      </c>
      <c r="Q1539" t="str">
        <f t="shared" ref="Q1539:Q1602" si="146">TRIM(LEFT(N1539,FIND("/",N1539)-1))</f>
        <v>photography</v>
      </c>
      <c r="R1539" t="str">
        <f t="shared" ref="R1539:R1602" si="147">TRIM(RIGHT(N1539,LEN(N1539)-FIND("/",N1539)))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5">
        <v>7000</v>
      </c>
      <c r="E1540" s="1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102.62857142857143</v>
      </c>
      <c r="P1540" s="1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5">
        <v>20000</v>
      </c>
      <c r="E1541" s="1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135.98609999999999</v>
      </c>
      <c r="P1541" s="1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5">
        <v>15000</v>
      </c>
      <c r="E1542" s="1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117.86666666666666</v>
      </c>
      <c r="P1542" s="1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5">
        <v>18000</v>
      </c>
      <c r="E1543" s="1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3.3333333333333333E-2</v>
      </c>
      <c r="P1543" s="1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5">
        <v>500</v>
      </c>
      <c r="E1544" s="1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4</v>
      </c>
      <c r="P1544" s="1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5">
        <v>2250</v>
      </c>
      <c r="E1545" s="1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0.44444444444444442</v>
      </c>
      <c r="P1545" s="1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5">
        <v>1000</v>
      </c>
      <c r="E1546" s="1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1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5">
        <v>3000</v>
      </c>
      <c r="E1547" s="1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3.3333333333333333E-2</v>
      </c>
      <c r="P1547" s="1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5">
        <v>1000</v>
      </c>
      <c r="E1548" s="1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28.9</v>
      </c>
      <c r="P1548" s="1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5">
        <v>20</v>
      </c>
      <c r="E1549" s="1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1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5">
        <v>700</v>
      </c>
      <c r="E1550" s="1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8.5714285714285712</v>
      </c>
      <c r="P1550" s="1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5">
        <v>500</v>
      </c>
      <c r="E1551" s="1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34</v>
      </c>
      <c r="P1551" s="1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5">
        <v>750</v>
      </c>
      <c r="E1552" s="1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13.466666666666667</v>
      </c>
      <c r="P1552" s="1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5">
        <v>3500</v>
      </c>
      <c r="E1553" s="1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1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5">
        <v>4300</v>
      </c>
      <c r="E1554" s="1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49.186046511627907</v>
      </c>
      <c r="P1554" s="1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5">
        <v>6000</v>
      </c>
      <c r="E1555" s="1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1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5">
        <v>20000</v>
      </c>
      <c r="E1556" s="1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1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5">
        <v>750</v>
      </c>
      <c r="E1557" s="1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1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5">
        <v>1500</v>
      </c>
      <c r="E1558" s="1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45.133333333333333</v>
      </c>
      <c r="P1558" s="1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5">
        <v>2500</v>
      </c>
      <c r="E1559" s="1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4</v>
      </c>
      <c r="P1559" s="1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5">
        <v>750</v>
      </c>
      <c r="E1560" s="1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4.666666666666667</v>
      </c>
      <c r="P1560" s="1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5">
        <v>15000</v>
      </c>
      <c r="E1561" s="1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0.33333333333333331</v>
      </c>
      <c r="P1561" s="1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5">
        <v>2500</v>
      </c>
      <c r="E1562" s="1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</v>
      </c>
      <c r="P1562" s="1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5">
        <v>10000</v>
      </c>
      <c r="E1563" s="1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0.67</v>
      </c>
      <c r="P1563" s="1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5">
        <v>4000</v>
      </c>
      <c r="E1564" s="1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1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5">
        <v>6000</v>
      </c>
      <c r="E1565" s="1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1.4166666666666667</v>
      </c>
      <c r="P1565" s="1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5">
        <v>10000</v>
      </c>
      <c r="E1566" s="1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0.1</v>
      </c>
      <c r="P1566" s="1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5">
        <v>4000</v>
      </c>
      <c r="E1567" s="1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</v>
      </c>
      <c r="P1567" s="1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5">
        <v>30000</v>
      </c>
      <c r="E1568" s="1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21.25</v>
      </c>
      <c r="P1568" s="1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5">
        <v>8500</v>
      </c>
      <c r="E1569" s="1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</v>
      </c>
      <c r="P1569" s="1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5">
        <v>25000</v>
      </c>
      <c r="E1570" s="1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13.64</v>
      </c>
      <c r="P1570" s="1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5">
        <v>30000</v>
      </c>
      <c r="E1571" s="1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1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5">
        <v>6000</v>
      </c>
      <c r="E1572" s="1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41.4</v>
      </c>
      <c r="P1572" s="1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5">
        <v>12100</v>
      </c>
      <c r="E1573" s="1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0.66115702479338845</v>
      </c>
      <c r="P1573" s="1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5">
        <v>2500</v>
      </c>
      <c r="E1574" s="1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5</v>
      </c>
      <c r="P1574" s="1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5">
        <v>9000</v>
      </c>
      <c r="E1575" s="1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2.4777777777777779</v>
      </c>
      <c r="P1575" s="1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5">
        <v>10000</v>
      </c>
      <c r="E1576" s="1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5.0599999999999996</v>
      </c>
      <c r="P1576" s="1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5">
        <v>10000</v>
      </c>
      <c r="E1577" s="1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22.91</v>
      </c>
      <c r="P1577" s="1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5">
        <v>5000</v>
      </c>
      <c r="E1578" s="1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13</v>
      </c>
      <c r="P1578" s="1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5">
        <v>10000</v>
      </c>
      <c r="E1579" s="1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0.55000000000000004</v>
      </c>
      <c r="P1579" s="1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5">
        <v>1897</v>
      </c>
      <c r="E1580" s="1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10.80653663679494</v>
      </c>
      <c r="P1580" s="1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5">
        <v>3333</v>
      </c>
      <c r="E1581" s="1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0.84008400840084008</v>
      </c>
      <c r="P1581" s="1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5">
        <v>1750</v>
      </c>
      <c r="E1582" s="1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1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5">
        <v>1000</v>
      </c>
      <c r="E1583" s="1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0.5</v>
      </c>
      <c r="P1583" s="1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5">
        <v>1000</v>
      </c>
      <c r="E1584" s="1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9.3000000000000007</v>
      </c>
      <c r="P1584" s="1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5">
        <v>20000</v>
      </c>
      <c r="E1585" s="1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7.4999999999999997E-2</v>
      </c>
      <c r="P1585" s="1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5">
        <v>1200</v>
      </c>
      <c r="E1586" s="1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1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5">
        <v>2000</v>
      </c>
      <c r="E1587" s="1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79</v>
      </c>
      <c r="P1587" s="1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5">
        <v>1500</v>
      </c>
      <c r="E1588" s="1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1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5">
        <v>7500</v>
      </c>
      <c r="E1589" s="1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1.3333333333333334E-2</v>
      </c>
      <c r="P1589" s="1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5">
        <v>516</v>
      </c>
      <c r="E1590" s="1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1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5">
        <v>1200</v>
      </c>
      <c r="E1591" s="1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1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5">
        <v>60000</v>
      </c>
      <c r="E1592" s="1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</v>
      </c>
      <c r="P1592" s="1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5">
        <v>14000</v>
      </c>
      <c r="E1593" s="1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29.228571428571428</v>
      </c>
      <c r="P1593" s="1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5">
        <v>25</v>
      </c>
      <c r="E1594" s="1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1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5">
        <v>22000</v>
      </c>
      <c r="E1595" s="1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1.3636363636363636E-2</v>
      </c>
      <c r="P1595" s="1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5">
        <v>1000</v>
      </c>
      <c r="E1596" s="1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20.5</v>
      </c>
      <c r="P1596" s="1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5">
        <v>100000</v>
      </c>
      <c r="E1597" s="1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0.28000000000000003</v>
      </c>
      <c r="P1597" s="1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5">
        <v>3250</v>
      </c>
      <c r="E1598" s="1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2.3076923076923075</v>
      </c>
      <c r="P1598" s="1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5">
        <v>15000</v>
      </c>
      <c r="E1599" s="1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1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5">
        <v>800</v>
      </c>
      <c r="E1600" s="1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0.125</v>
      </c>
      <c r="P1600" s="1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5">
        <v>500</v>
      </c>
      <c r="E1601" s="1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1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5">
        <v>5000</v>
      </c>
      <c r="E1602" s="1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</v>
      </c>
      <c r="P1602" s="1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5">
        <v>2500</v>
      </c>
      <c r="E1603" s="1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E1603/D1603%</f>
        <v>108.2492</v>
      </c>
      <c r="P1603" s="15">
        <f t="shared" ref="P1603:P1666" si="151">IFERROR(E1603/L1603,0)</f>
        <v>48.325535714285714</v>
      </c>
      <c r="Q1603" t="str">
        <f t="shared" ref="Q1603:Q1666" si="152">TRIM(LEFT(N1603,FIND("/",N1603)-1))</f>
        <v>music</v>
      </c>
      <c r="R1603" t="str">
        <f t="shared" ref="R1603:R1666" si="153">TRIM(RIGHT(N1603,LEN(N1603)-FIND("/",N1603)))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5">
        <v>1500</v>
      </c>
      <c r="E1604" s="1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100.16666666666667</v>
      </c>
      <c r="P1604" s="1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5">
        <v>2000</v>
      </c>
      <c r="E1605" s="1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100.033</v>
      </c>
      <c r="P1605" s="1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5">
        <v>2800</v>
      </c>
      <c r="E1606" s="1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122.10714285714286</v>
      </c>
      <c r="P1606" s="1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5">
        <v>6000</v>
      </c>
      <c r="E1607" s="1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100.69333333333334</v>
      </c>
      <c r="P1607" s="1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5">
        <v>8000</v>
      </c>
      <c r="E1608" s="1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101.004125</v>
      </c>
      <c r="P1608" s="1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5">
        <v>10000</v>
      </c>
      <c r="E1609" s="1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145.11000000000001</v>
      </c>
      <c r="P1609" s="1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5">
        <v>1200</v>
      </c>
      <c r="E1610" s="1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101.25</v>
      </c>
      <c r="P1610" s="1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5">
        <v>1500</v>
      </c>
      <c r="E1611" s="1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118.33333333333333</v>
      </c>
      <c r="P1611" s="15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5">
        <v>2000</v>
      </c>
      <c r="E1612" s="1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271.85000000000002</v>
      </c>
      <c r="P1612" s="1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5">
        <v>800</v>
      </c>
      <c r="E1613" s="1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125.125</v>
      </c>
      <c r="P1613" s="1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5">
        <v>500</v>
      </c>
      <c r="E1614" s="1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110</v>
      </c>
      <c r="P1614" s="15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5">
        <v>1000</v>
      </c>
      <c r="E1615" s="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101.5</v>
      </c>
      <c r="P1615" s="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5">
        <v>5000</v>
      </c>
      <c r="E1616" s="1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102.7</v>
      </c>
      <c r="P1616" s="1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5">
        <v>8000</v>
      </c>
      <c r="E1617" s="1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114.125</v>
      </c>
      <c r="P1617" s="1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5">
        <v>10000</v>
      </c>
      <c r="E1618" s="1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104.2</v>
      </c>
      <c r="P1618" s="1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5">
        <v>7000</v>
      </c>
      <c r="E1619" s="1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145.85714285714286</v>
      </c>
      <c r="P1619" s="1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5">
        <v>1500</v>
      </c>
      <c r="E1620" s="1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105.06666666666666</v>
      </c>
      <c r="P1620" s="1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5">
        <v>1500</v>
      </c>
      <c r="E1621" s="1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133.33333333333334</v>
      </c>
      <c r="P1621" s="1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5">
        <v>1000</v>
      </c>
      <c r="E1622" s="1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113</v>
      </c>
      <c r="P1622" s="1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5">
        <v>5000</v>
      </c>
      <c r="E1623" s="1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121.2</v>
      </c>
      <c r="P1623" s="1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5">
        <v>6900</v>
      </c>
      <c r="E1624" s="1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101.72463768115942</v>
      </c>
      <c r="P1624" s="1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5">
        <v>750</v>
      </c>
      <c r="E1625" s="1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101.06666666666666</v>
      </c>
      <c r="P1625" s="1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5">
        <v>1000</v>
      </c>
      <c r="E1626" s="1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118</v>
      </c>
      <c r="P1626" s="15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5">
        <v>7500</v>
      </c>
      <c r="E1627" s="1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155.33333333333334</v>
      </c>
      <c r="P1627" s="1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5">
        <v>8000</v>
      </c>
      <c r="E1628" s="1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101.1875</v>
      </c>
      <c r="P1628" s="1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5">
        <v>2000</v>
      </c>
      <c r="E1629" s="1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117</v>
      </c>
      <c r="P1629" s="1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5">
        <v>4000</v>
      </c>
      <c r="E1630" s="1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100.925</v>
      </c>
      <c r="P1630" s="15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5">
        <v>6000</v>
      </c>
      <c r="E1631" s="1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103.66666666666667</v>
      </c>
      <c r="P1631" s="1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5">
        <v>4000</v>
      </c>
      <c r="E1632" s="1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265.25</v>
      </c>
      <c r="P1632" s="1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5">
        <v>10000</v>
      </c>
      <c r="E1633" s="1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155.91</v>
      </c>
      <c r="P1633" s="1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5">
        <v>4000</v>
      </c>
      <c r="E1634" s="1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101.625</v>
      </c>
      <c r="P1634" s="1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5">
        <v>10000</v>
      </c>
      <c r="E1635" s="1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100</v>
      </c>
      <c r="P1635" s="1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5">
        <v>2000</v>
      </c>
      <c r="E1636" s="1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100.5</v>
      </c>
      <c r="P1636" s="15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5">
        <v>2000</v>
      </c>
      <c r="E1637" s="1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125.3</v>
      </c>
      <c r="P1637" s="1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5">
        <v>4500</v>
      </c>
      <c r="E1638" s="1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103.55555555555556</v>
      </c>
      <c r="P1638" s="1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5">
        <v>500</v>
      </c>
      <c r="E1639" s="1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103.8</v>
      </c>
      <c r="P1639" s="15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5">
        <v>1000</v>
      </c>
      <c r="E1640" s="1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105</v>
      </c>
      <c r="P1640" s="1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5">
        <v>1800</v>
      </c>
      <c r="E1641" s="1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100</v>
      </c>
      <c r="P1641" s="1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5">
        <v>400</v>
      </c>
      <c r="E1642" s="1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169.86</v>
      </c>
      <c r="P1642" s="1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5">
        <v>2500</v>
      </c>
      <c r="E1643" s="1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101.4</v>
      </c>
      <c r="P1643" s="15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5">
        <v>1200</v>
      </c>
      <c r="E1644" s="1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100</v>
      </c>
      <c r="P1644" s="1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5">
        <v>5000</v>
      </c>
      <c r="E1645" s="1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124.7</v>
      </c>
      <c r="P1645" s="1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5">
        <v>10000</v>
      </c>
      <c r="E1646" s="1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109.5</v>
      </c>
      <c r="P1646" s="15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5">
        <v>5000</v>
      </c>
      <c r="E1647" s="1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110.8</v>
      </c>
      <c r="P1647" s="15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5">
        <v>2000</v>
      </c>
      <c r="E1648" s="1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110.2</v>
      </c>
      <c r="P1648" s="1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5">
        <v>5000</v>
      </c>
      <c r="E1649" s="1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104.72</v>
      </c>
      <c r="P1649" s="1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5">
        <v>2300</v>
      </c>
      <c r="E1650" s="1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125.26086956521739</v>
      </c>
      <c r="P1650" s="1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5">
        <v>3800</v>
      </c>
      <c r="E1651" s="1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100.58763157894737</v>
      </c>
      <c r="P1651" s="1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5">
        <v>2000</v>
      </c>
      <c r="E1652" s="1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141.55000000000001</v>
      </c>
      <c r="P1652" s="15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5">
        <v>2000</v>
      </c>
      <c r="E1653" s="1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100.75</v>
      </c>
      <c r="P1653" s="15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5">
        <v>4500</v>
      </c>
      <c r="E1654" s="1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100.66666666666667</v>
      </c>
      <c r="P1654" s="1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5">
        <v>5000</v>
      </c>
      <c r="E1655" s="1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174.2304</v>
      </c>
      <c r="P1655" s="1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5">
        <v>1100</v>
      </c>
      <c r="E1656" s="1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119.90909090909091</v>
      </c>
      <c r="P1656" s="1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5">
        <v>1500</v>
      </c>
      <c r="E1657" s="1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142.86666666666667</v>
      </c>
      <c r="P1657" s="1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5">
        <v>7500</v>
      </c>
      <c r="E1658" s="1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100.33493333333332</v>
      </c>
      <c r="P1658" s="1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5">
        <v>25000</v>
      </c>
      <c r="E1659" s="1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104.93380000000001</v>
      </c>
      <c r="P1659" s="1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5">
        <v>6000</v>
      </c>
      <c r="E1660" s="1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132.23333333333332</v>
      </c>
      <c r="P1660" s="1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5">
        <v>500</v>
      </c>
      <c r="E1661" s="1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112.8</v>
      </c>
      <c r="P1661" s="1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5">
        <v>80</v>
      </c>
      <c r="E1662" s="1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1253.75</v>
      </c>
      <c r="P1662" s="1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5">
        <v>7900</v>
      </c>
      <c r="E1663" s="1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102.50632911392405</v>
      </c>
      <c r="P1663" s="1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5">
        <v>8000</v>
      </c>
      <c r="E1664" s="1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102.6375</v>
      </c>
      <c r="P1664" s="1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5">
        <v>1000</v>
      </c>
      <c r="E1665" s="1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108</v>
      </c>
      <c r="P1665" s="1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5">
        <v>2500</v>
      </c>
      <c r="E1666" s="1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122.40879999999999</v>
      </c>
      <c r="P1666" s="1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5">
        <v>3500</v>
      </c>
      <c r="E1667" s="1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E1667/D1667%</f>
        <v>119.45714285714286</v>
      </c>
      <c r="P1667" s="15">
        <f t="shared" ref="P1667:P1730" si="157">IFERROR(E1667/L1667,0)</f>
        <v>44.956989247311824</v>
      </c>
      <c r="Q1667" t="str">
        <f t="shared" ref="Q1667:Q1730" si="158">TRIM(LEFT(N1667,FIND("/",N1667)-1))</f>
        <v>music</v>
      </c>
      <c r="R1667" t="str">
        <f t="shared" ref="R1667:R1730" si="159">TRIM(RIGHT(N1667,LEN(N1667)-FIND("/",N1667)))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5">
        <v>2500</v>
      </c>
      <c r="E1668" s="1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160.88</v>
      </c>
      <c r="P1668" s="1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5">
        <v>3400</v>
      </c>
      <c r="E1669" s="1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126.85294117647059</v>
      </c>
      <c r="P1669" s="1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5">
        <v>8000</v>
      </c>
      <c r="E1670" s="1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102.6375</v>
      </c>
      <c r="P1670" s="1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5">
        <v>2000</v>
      </c>
      <c r="E1671" s="1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139.75</v>
      </c>
      <c r="P1671" s="15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5">
        <v>1000</v>
      </c>
      <c r="E1672" s="1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102.6</v>
      </c>
      <c r="P1672" s="1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5">
        <v>2000</v>
      </c>
      <c r="E1673" s="1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100.6735</v>
      </c>
      <c r="P1673" s="1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5">
        <v>1700</v>
      </c>
      <c r="E1674" s="1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112.94117647058823</v>
      </c>
      <c r="P1674" s="1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5">
        <v>2100</v>
      </c>
      <c r="E1675" s="1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128.0952380952381</v>
      </c>
      <c r="P1675" s="1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5">
        <v>5000</v>
      </c>
      <c r="E1676" s="1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201.7</v>
      </c>
      <c r="P1676" s="1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5">
        <v>1000</v>
      </c>
      <c r="E1677" s="1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137.416</v>
      </c>
      <c r="P1677" s="1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5">
        <v>3000</v>
      </c>
      <c r="E1678" s="1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115.33333333333333</v>
      </c>
      <c r="P1678" s="1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5">
        <v>6000</v>
      </c>
      <c r="E1679" s="1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111.66666666666667</v>
      </c>
      <c r="P1679" s="1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5">
        <v>1500</v>
      </c>
      <c r="E1680" s="1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118.4</v>
      </c>
      <c r="P1680" s="1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5">
        <v>2000</v>
      </c>
      <c r="E1681" s="1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175</v>
      </c>
      <c r="P1681" s="15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5">
        <v>1000</v>
      </c>
      <c r="E1682" s="1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117.5</v>
      </c>
      <c r="P1682" s="15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5">
        <v>65000</v>
      </c>
      <c r="E1683" s="1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101.42212307692309</v>
      </c>
      <c r="P1683" s="1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5">
        <v>6000</v>
      </c>
      <c r="E1684" s="1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15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5">
        <v>3500</v>
      </c>
      <c r="E1685" s="1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21.714285714285715</v>
      </c>
      <c r="P1685" s="1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5">
        <v>8000</v>
      </c>
      <c r="E1686" s="1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109.125</v>
      </c>
      <c r="P1686" s="1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5">
        <v>350</v>
      </c>
      <c r="E1687" s="1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102.85714285714286</v>
      </c>
      <c r="P1687" s="15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5">
        <v>5000</v>
      </c>
      <c r="E1688" s="1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0.36</v>
      </c>
      <c r="P1688" s="15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5">
        <v>10000</v>
      </c>
      <c r="E1689" s="1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31.25</v>
      </c>
      <c r="P1689" s="1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5">
        <v>4000</v>
      </c>
      <c r="E1690" s="1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44.3</v>
      </c>
      <c r="P1690" s="1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5">
        <v>2400</v>
      </c>
      <c r="E1691" s="1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100</v>
      </c>
      <c r="P1691" s="1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5">
        <v>2500</v>
      </c>
      <c r="E1692" s="1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25.4</v>
      </c>
      <c r="P1692" s="1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5">
        <v>30000</v>
      </c>
      <c r="E1693" s="1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33.473333333333336</v>
      </c>
      <c r="P1693" s="1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5">
        <v>5000</v>
      </c>
      <c r="E1694" s="1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47.8</v>
      </c>
      <c r="P1694" s="1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5">
        <v>3000</v>
      </c>
      <c r="E1695" s="1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9.3333333333333339</v>
      </c>
      <c r="P1695" s="1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5">
        <v>10000</v>
      </c>
      <c r="E1696" s="1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0.05</v>
      </c>
      <c r="P1696" s="15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5">
        <v>12000</v>
      </c>
      <c r="E1697" s="1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11.708333333333334</v>
      </c>
      <c r="P1697" s="1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5">
        <v>300000</v>
      </c>
      <c r="E1698" s="1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15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5">
        <v>12500</v>
      </c>
      <c r="E1699" s="1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20.207999999999998</v>
      </c>
      <c r="P1699" s="1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5">
        <v>125000</v>
      </c>
      <c r="E1700" s="1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15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5">
        <v>5105</v>
      </c>
      <c r="E1701" s="1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4.2311459353574925</v>
      </c>
      <c r="P1701" s="15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5">
        <v>20000</v>
      </c>
      <c r="E1702" s="1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26.06</v>
      </c>
      <c r="P1702" s="1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5">
        <v>5050</v>
      </c>
      <c r="E1703" s="1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0.19801980198019803</v>
      </c>
      <c r="P1703" s="15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5">
        <v>16500</v>
      </c>
      <c r="E1704" s="1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6.0606060606060606E-3</v>
      </c>
      <c r="P1704" s="15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5">
        <v>5000</v>
      </c>
      <c r="E1705" s="1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</v>
      </c>
      <c r="P1705" s="1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5">
        <v>2000</v>
      </c>
      <c r="E1706" s="1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65.099999999999994</v>
      </c>
      <c r="P1706" s="1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5">
        <v>2000</v>
      </c>
      <c r="E1707" s="1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15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5">
        <v>5500</v>
      </c>
      <c r="E1708" s="1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15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5">
        <v>5000</v>
      </c>
      <c r="E1709" s="1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</v>
      </c>
      <c r="P1709" s="1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5">
        <v>7000</v>
      </c>
      <c r="E1710" s="1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15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5">
        <v>1750</v>
      </c>
      <c r="E1711" s="1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4.8571428571428568</v>
      </c>
      <c r="P1711" s="15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5">
        <v>5000</v>
      </c>
      <c r="E1712" s="1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0.68</v>
      </c>
      <c r="P1712" s="15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5">
        <v>10000</v>
      </c>
      <c r="E1713" s="1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10.5</v>
      </c>
      <c r="P1713" s="15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5">
        <v>5000</v>
      </c>
      <c r="E1714" s="1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15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5">
        <v>3000</v>
      </c>
      <c r="E1715" s="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1.6666666666666667</v>
      </c>
      <c r="P1715" s="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5">
        <v>25000</v>
      </c>
      <c r="E1716" s="1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7.8680000000000003</v>
      </c>
      <c r="P1716" s="1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5">
        <v>5000</v>
      </c>
      <c r="E1717" s="1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0.22</v>
      </c>
      <c r="P1717" s="15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5">
        <v>2000</v>
      </c>
      <c r="E1718" s="1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7.5</v>
      </c>
      <c r="P1718" s="15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5">
        <v>3265</v>
      </c>
      <c r="E1719" s="1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42.725880551301685</v>
      </c>
      <c r="P1719" s="1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5">
        <v>35000</v>
      </c>
      <c r="E1720" s="1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0.21428571428571427</v>
      </c>
      <c r="P1720" s="15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5">
        <v>4000</v>
      </c>
      <c r="E1721" s="1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0.875</v>
      </c>
      <c r="P1721" s="1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5">
        <v>4000</v>
      </c>
      <c r="E1722" s="1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</v>
      </c>
      <c r="P1722" s="15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5">
        <v>5000</v>
      </c>
      <c r="E1723" s="1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15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5">
        <v>2880</v>
      </c>
      <c r="E1724" s="1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3.4722222222222224E-2</v>
      </c>
      <c r="P1724" s="15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5">
        <v>10000</v>
      </c>
      <c r="E1725" s="1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</v>
      </c>
      <c r="P1725" s="1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5">
        <v>6000</v>
      </c>
      <c r="E1726" s="1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0.58333333333333337</v>
      </c>
      <c r="P1726" s="15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5">
        <v>5500</v>
      </c>
      <c r="E1727" s="1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10.181818181818182</v>
      </c>
      <c r="P1727" s="1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5">
        <v>6500</v>
      </c>
      <c r="E1728" s="1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33.784615384615385</v>
      </c>
      <c r="P1728" s="15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5">
        <v>3000</v>
      </c>
      <c r="E1729" s="1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3.3333333333333333E-2</v>
      </c>
      <c r="P1729" s="15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5">
        <v>1250</v>
      </c>
      <c r="E1730" s="1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68.400000000000006</v>
      </c>
      <c r="P1730" s="1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5">
        <v>10000</v>
      </c>
      <c r="E1731" s="1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E1731/D1731%</f>
        <v>0</v>
      </c>
      <c r="P1731" s="15">
        <f t="shared" ref="P1731:P1794" si="163">IFERROR(E1731/L1731,0)</f>
        <v>0</v>
      </c>
      <c r="Q1731" t="str">
        <f t="shared" ref="Q1731:Q1794" si="164">TRIM(LEFT(N1731,FIND("/",N1731)-1))</f>
        <v>music</v>
      </c>
      <c r="R1731" t="str">
        <f t="shared" ref="R1731:R1794" si="165">TRIM(RIGHT(N1731,LEN(N1731)-FIND("/",N1731)))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5">
        <v>3000</v>
      </c>
      <c r="E1732" s="1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15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5">
        <v>1000</v>
      </c>
      <c r="E1733" s="1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15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5">
        <v>4000</v>
      </c>
      <c r="E1734" s="1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15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5">
        <v>10000</v>
      </c>
      <c r="E1735" s="1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1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5">
        <v>4500</v>
      </c>
      <c r="E1736" s="1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2.2222222222222223E-2</v>
      </c>
      <c r="P1736" s="15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5">
        <v>1000</v>
      </c>
      <c r="E1737" s="1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11</v>
      </c>
      <c r="P1737" s="15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5">
        <v>3000</v>
      </c>
      <c r="E1738" s="1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0.73333333333333328</v>
      </c>
      <c r="P1738" s="15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5">
        <v>4000</v>
      </c>
      <c r="E1739" s="1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21.25</v>
      </c>
      <c r="P1739" s="1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5">
        <v>5000</v>
      </c>
      <c r="E1740" s="1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0.4</v>
      </c>
      <c r="P1740" s="15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5">
        <v>1000</v>
      </c>
      <c r="E1741" s="1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0.1</v>
      </c>
      <c r="P1741" s="15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5">
        <v>3000</v>
      </c>
      <c r="E1742" s="1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15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5">
        <v>1200</v>
      </c>
      <c r="E1743" s="1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110.83333333333333</v>
      </c>
      <c r="P1743" s="1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5">
        <v>2000</v>
      </c>
      <c r="E1744" s="1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108.75</v>
      </c>
      <c r="P1744" s="1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5">
        <v>6000</v>
      </c>
      <c r="E1745" s="1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100.41666666666667</v>
      </c>
      <c r="P1745" s="1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5">
        <v>5500</v>
      </c>
      <c r="E1746" s="1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118.45454545454545</v>
      </c>
      <c r="P1746" s="1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5">
        <v>7000</v>
      </c>
      <c r="E1747" s="1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114.01428571428572</v>
      </c>
      <c r="P1747" s="1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5">
        <v>15000</v>
      </c>
      <c r="E1748" s="1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148.1</v>
      </c>
      <c r="P1748" s="1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5">
        <v>9000</v>
      </c>
      <c r="E1749" s="1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104.95555555555555</v>
      </c>
      <c r="P1749" s="1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5">
        <v>50000</v>
      </c>
      <c r="E1750" s="1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129.94800000000001</v>
      </c>
      <c r="P1750" s="1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5">
        <v>10050</v>
      </c>
      <c r="E1751" s="1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123.48756218905473</v>
      </c>
      <c r="P1751" s="1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5">
        <v>5000</v>
      </c>
      <c r="E1752" s="1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201.62</v>
      </c>
      <c r="P1752" s="1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5">
        <v>10000</v>
      </c>
      <c r="E1753" s="1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102.9</v>
      </c>
      <c r="P1753" s="1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5">
        <v>1200</v>
      </c>
      <c r="E1754" s="1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260.16666666666669</v>
      </c>
      <c r="P1754" s="1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5">
        <v>15000</v>
      </c>
      <c r="E1755" s="1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108</v>
      </c>
      <c r="P1755" s="1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5">
        <v>8500</v>
      </c>
      <c r="E1756" s="1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110.52941176470588</v>
      </c>
      <c r="P1756" s="1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5">
        <v>25</v>
      </c>
      <c r="E1757" s="1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120</v>
      </c>
      <c r="P1757" s="1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5">
        <v>5500</v>
      </c>
      <c r="E1758" s="1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102.82909090909092</v>
      </c>
      <c r="P1758" s="1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5">
        <v>5000</v>
      </c>
      <c r="E1759" s="1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116</v>
      </c>
      <c r="P1759" s="1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5">
        <v>1000</v>
      </c>
      <c r="E1760" s="1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114.7</v>
      </c>
      <c r="P1760" s="1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5">
        <v>5000</v>
      </c>
      <c r="E1761" s="1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106.6</v>
      </c>
      <c r="P1761" s="1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5">
        <v>5000</v>
      </c>
      <c r="E1762" s="1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165.44</v>
      </c>
      <c r="P1762" s="1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5">
        <v>100</v>
      </c>
      <c r="E1763" s="1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155</v>
      </c>
      <c r="P1763" s="1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5">
        <v>100</v>
      </c>
      <c r="E1764" s="1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885</v>
      </c>
      <c r="P1764" s="1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5">
        <v>12000</v>
      </c>
      <c r="E1765" s="1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101.90833333333333</v>
      </c>
      <c r="P1765" s="1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5">
        <v>11000</v>
      </c>
      <c r="E1766" s="1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19.600000000000001</v>
      </c>
      <c r="P1766" s="1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5">
        <v>12500</v>
      </c>
      <c r="E1767" s="1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59.467839999999995</v>
      </c>
      <c r="P1767" s="1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5">
        <v>1500</v>
      </c>
      <c r="E1768" s="1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1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5">
        <v>5000</v>
      </c>
      <c r="E1769" s="1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45.72</v>
      </c>
      <c r="P1769" s="1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5">
        <v>5000</v>
      </c>
      <c r="E1770" s="1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</v>
      </c>
      <c r="P1770" s="1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5">
        <v>40000</v>
      </c>
      <c r="E1771" s="1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2.7025000000000001</v>
      </c>
      <c r="P1771" s="1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5">
        <v>24500</v>
      </c>
      <c r="E1772" s="1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56.514285714285712</v>
      </c>
      <c r="P1772" s="1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5">
        <v>4200</v>
      </c>
      <c r="E1773" s="1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21.30952380952381</v>
      </c>
      <c r="P1773" s="1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5">
        <v>5500</v>
      </c>
      <c r="E1774" s="1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15.6</v>
      </c>
      <c r="P1774" s="1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5">
        <v>30000</v>
      </c>
      <c r="E1775" s="1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6.2566666666666668</v>
      </c>
      <c r="P1775" s="1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5">
        <v>2500</v>
      </c>
      <c r="E1776" s="1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45.92</v>
      </c>
      <c r="P1776" s="1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5">
        <v>32500</v>
      </c>
      <c r="E1777" s="1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65.101538461538468</v>
      </c>
      <c r="P1777" s="1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5">
        <v>5000</v>
      </c>
      <c r="E1778" s="1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</v>
      </c>
      <c r="P1778" s="1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5">
        <v>4800</v>
      </c>
      <c r="E1779" s="1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13.5625</v>
      </c>
      <c r="P1779" s="1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5">
        <v>50000</v>
      </c>
      <c r="E1780" s="1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</v>
      </c>
      <c r="P1780" s="1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5">
        <v>11000</v>
      </c>
      <c r="E1781" s="1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36.236363636363635</v>
      </c>
      <c r="P1781" s="1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5">
        <v>30000</v>
      </c>
      <c r="E1782" s="1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39.743333333333332</v>
      </c>
      <c r="P1782" s="1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5">
        <v>5500</v>
      </c>
      <c r="E1783" s="1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25.763636363636362</v>
      </c>
      <c r="P1783" s="1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5">
        <v>35000</v>
      </c>
      <c r="E1784" s="1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15.491428571428571</v>
      </c>
      <c r="P1784" s="1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5">
        <v>40000</v>
      </c>
      <c r="E1785" s="1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23.692499999999999</v>
      </c>
      <c r="P1785" s="1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5">
        <v>5000</v>
      </c>
      <c r="E1786" s="1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39.76</v>
      </c>
      <c r="P1786" s="1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5">
        <v>24000</v>
      </c>
      <c r="E1787" s="1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20.220833333333335</v>
      </c>
      <c r="P1787" s="1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5">
        <v>1900</v>
      </c>
      <c r="E1788" s="1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47.631578947368418</v>
      </c>
      <c r="P1788" s="1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5">
        <v>10000</v>
      </c>
      <c r="E1789" s="1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15.33</v>
      </c>
      <c r="P1789" s="1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5">
        <v>5500</v>
      </c>
      <c r="E1790" s="1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</v>
      </c>
      <c r="P1790" s="1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5">
        <v>8000</v>
      </c>
      <c r="E1791" s="1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0.5</v>
      </c>
      <c r="P1791" s="1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5">
        <v>33000</v>
      </c>
      <c r="E1792" s="1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4.957575757575758</v>
      </c>
      <c r="P1792" s="1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5">
        <v>3000</v>
      </c>
      <c r="E1793" s="1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3.5666666666666669</v>
      </c>
      <c r="P1793" s="1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5">
        <v>25000</v>
      </c>
      <c r="E1794" s="1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61.124000000000002</v>
      </c>
      <c r="P1794" s="1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5">
        <v>3000</v>
      </c>
      <c r="E1795" s="1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E1795/D1795%</f>
        <v>1.3333333333333333</v>
      </c>
      <c r="P1795" s="15">
        <f t="shared" ref="P1795:P1858" si="169">IFERROR(E1795/L1795,0)</f>
        <v>20</v>
      </c>
      <c r="Q1795" t="str">
        <f t="shared" ref="Q1795:Q1858" si="170">TRIM(LEFT(N1795,FIND("/",N1795)-1))</f>
        <v>photography</v>
      </c>
      <c r="R1795" t="str">
        <f t="shared" ref="R1795:R1858" si="171">TRIM(RIGHT(N1795,LEN(N1795)-FIND("/",N1795)))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5">
        <v>9000</v>
      </c>
      <c r="E1796" s="1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11.077777777777778</v>
      </c>
      <c r="P1796" s="1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5">
        <v>28000</v>
      </c>
      <c r="E1797" s="1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38.735714285714288</v>
      </c>
      <c r="P1797" s="1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5">
        <v>19000</v>
      </c>
      <c r="E1798" s="1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22.05263157894737</v>
      </c>
      <c r="P1798" s="1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5">
        <v>10000</v>
      </c>
      <c r="E1799" s="1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67.55</v>
      </c>
      <c r="P1799" s="1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5">
        <v>16000</v>
      </c>
      <c r="E1800" s="1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13.637499999999999</v>
      </c>
      <c r="P1800" s="1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5">
        <v>4000</v>
      </c>
      <c r="E1801" s="1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1.7457499999999999</v>
      </c>
      <c r="P1801" s="1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5">
        <v>46260</v>
      </c>
      <c r="E1802" s="1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20.44963251188932</v>
      </c>
      <c r="P1802" s="1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5">
        <v>17000</v>
      </c>
      <c r="E1803" s="1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13.852941176470589</v>
      </c>
      <c r="P1803" s="1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5">
        <v>3500</v>
      </c>
      <c r="E1804" s="1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48.485714285714288</v>
      </c>
      <c r="P1804" s="1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5">
        <v>17500</v>
      </c>
      <c r="E1805" s="1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30.8</v>
      </c>
      <c r="P1805" s="1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5">
        <v>15500</v>
      </c>
      <c r="E1806" s="1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35.174193548387095</v>
      </c>
      <c r="P1806" s="1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5">
        <v>22500</v>
      </c>
      <c r="E1807" s="1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36.404444444444444</v>
      </c>
      <c r="P1807" s="1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5">
        <v>20000</v>
      </c>
      <c r="E1808" s="1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2.9550000000000001</v>
      </c>
      <c r="P1808" s="1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5">
        <v>5000</v>
      </c>
      <c r="E1809" s="1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11.06</v>
      </c>
      <c r="P1809" s="1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5">
        <v>28000</v>
      </c>
      <c r="E1810" s="1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41.407142857142858</v>
      </c>
      <c r="P1810" s="1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5">
        <v>3500</v>
      </c>
      <c r="E1811" s="1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10.857142857142858</v>
      </c>
      <c r="P1811" s="1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5">
        <v>450</v>
      </c>
      <c r="E1812" s="1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3.3333333333333335</v>
      </c>
      <c r="P1812" s="1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5">
        <v>54000</v>
      </c>
      <c r="E1813" s="1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7.407407407407407E-2</v>
      </c>
      <c r="P1813" s="1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5">
        <v>6500</v>
      </c>
      <c r="E1814" s="1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13.307692307692308</v>
      </c>
      <c r="P1814" s="1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5">
        <v>8750</v>
      </c>
      <c r="E1815" s="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5">
        <v>12000</v>
      </c>
      <c r="E1816" s="1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49.18333333333333</v>
      </c>
      <c r="P1816" s="1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5">
        <v>3000</v>
      </c>
      <c r="E1817" s="1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1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5">
        <v>25000</v>
      </c>
      <c r="E1818" s="1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</v>
      </c>
      <c r="P1818" s="1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5">
        <v>18000</v>
      </c>
      <c r="E1819" s="1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52.327777777777776</v>
      </c>
      <c r="P1819" s="1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5">
        <v>15000</v>
      </c>
      <c r="E1820" s="1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1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5">
        <v>1200</v>
      </c>
      <c r="E1821" s="1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2.0833333333333335</v>
      </c>
      <c r="P1821" s="1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5">
        <v>26000</v>
      </c>
      <c r="E1822" s="1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6.5653846153846152</v>
      </c>
      <c r="P1822" s="1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5">
        <v>2500</v>
      </c>
      <c r="E1823" s="1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134.88999999999999</v>
      </c>
      <c r="P1823" s="1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5">
        <v>300</v>
      </c>
      <c r="E1824" s="1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100</v>
      </c>
      <c r="P1824" s="1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5">
        <v>700</v>
      </c>
      <c r="E1825" s="1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115.85714285714286</v>
      </c>
      <c r="P1825" s="1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5">
        <v>3000</v>
      </c>
      <c r="E1826" s="1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100.06666666666666</v>
      </c>
      <c r="P1826" s="15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5">
        <v>2000</v>
      </c>
      <c r="E1827" s="1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105.05</v>
      </c>
      <c r="P1827" s="15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5">
        <v>2000</v>
      </c>
      <c r="E1828" s="1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101</v>
      </c>
      <c r="P1828" s="1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5">
        <v>8000</v>
      </c>
      <c r="E1829" s="1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100.66249999999999</v>
      </c>
      <c r="P1829" s="1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5">
        <v>20000</v>
      </c>
      <c r="E1830" s="1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100.16</v>
      </c>
      <c r="P1830" s="1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5">
        <v>1500</v>
      </c>
      <c r="E1831" s="1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166.68333333333334</v>
      </c>
      <c r="P1831" s="1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5">
        <v>15000</v>
      </c>
      <c r="E1832" s="1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101.53333333333333</v>
      </c>
      <c r="P1832" s="1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5">
        <v>1000</v>
      </c>
      <c r="E1833" s="1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103</v>
      </c>
      <c r="P1833" s="1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5">
        <v>350</v>
      </c>
      <c r="E1834" s="1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142.85714285714286</v>
      </c>
      <c r="P1834" s="15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5">
        <v>400</v>
      </c>
      <c r="E1835" s="1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262.5</v>
      </c>
      <c r="P1835" s="1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5">
        <v>10000</v>
      </c>
      <c r="E1836" s="1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118.05</v>
      </c>
      <c r="P1836" s="1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5">
        <v>500</v>
      </c>
      <c r="E1837" s="1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104</v>
      </c>
      <c r="P1837" s="1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5">
        <v>5000</v>
      </c>
      <c r="E1838" s="1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200.34</v>
      </c>
      <c r="P1838" s="1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5">
        <v>600</v>
      </c>
      <c r="E1839" s="1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306.83333333333331</v>
      </c>
      <c r="P1839" s="1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5">
        <v>1000</v>
      </c>
      <c r="E1840" s="1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100.149</v>
      </c>
      <c r="P1840" s="1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5">
        <v>1000</v>
      </c>
      <c r="E1841" s="1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205.3</v>
      </c>
      <c r="P1841" s="1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5">
        <v>900</v>
      </c>
      <c r="E1842" s="1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108.88888888888889</v>
      </c>
      <c r="P1842" s="1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5">
        <v>2000</v>
      </c>
      <c r="E1843" s="1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101.75</v>
      </c>
      <c r="P1843" s="15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5">
        <v>2000</v>
      </c>
      <c r="E1844" s="1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125.25</v>
      </c>
      <c r="P1844" s="1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5">
        <v>10000</v>
      </c>
      <c r="E1845" s="1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124.0061</v>
      </c>
      <c r="P1845" s="1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5">
        <v>1500</v>
      </c>
      <c r="E1846" s="1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101.4</v>
      </c>
      <c r="P1846" s="15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5">
        <v>1000</v>
      </c>
      <c r="E1847" s="1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100</v>
      </c>
      <c r="P1847" s="1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5">
        <v>15000</v>
      </c>
      <c r="E1848" s="1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137.92666666666668</v>
      </c>
      <c r="P1848" s="1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5">
        <v>2500</v>
      </c>
      <c r="E1849" s="1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120.88</v>
      </c>
      <c r="P1849" s="1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5">
        <v>3000</v>
      </c>
      <c r="E1850" s="1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107.36666666666666</v>
      </c>
      <c r="P1850" s="1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5">
        <v>300</v>
      </c>
      <c r="E1851" s="1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100.33333333333333</v>
      </c>
      <c r="P1851" s="15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5">
        <v>9000</v>
      </c>
      <c r="E1852" s="1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101.52222222222223</v>
      </c>
      <c r="P1852" s="1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5">
        <v>1300</v>
      </c>
      <c r="E1853" s="1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100.07692307692308</v>
      </c>
      <c r="P1853" s="1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5">
        <v>15000</v>
      </c>
      <c r="E1854" s="1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116.96666666666667</v>
      </c>
      <c r="P1854" s="1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5">
        <v>800</v>
      </c>
      <c r="E1855" s="1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101.875</v>
      </c>
      <c r="P1855" s="1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5">
        <v>15000</v>
      </c>
      <c r="E1856" s="1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102.12366666666667</v>
      </c>
      <c r="P1856" s="1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5">
        <v>8750</v>
      </c>
      <c r="E1857" s="1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154.05897142857143</v>
      </c>
      <c r="P1857" s="1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5">
        <v>2000</v>
      </c>
      <c r="E1858" s="1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101.25</v>
      </c>
      <c r="P1858" s="1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5">
        <v>3000</v>
      </c>
      <c r="E1859" s="1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E1859/D1859%</f>
        <v>100</v>
      </c>
      <c r="P1859" s="15">
        <f t="shared" ref="P1859:P1922" si="175">IFERROR(E1859/L1859,0)</f>
        <v>136.36363636363637</v>
      </c>
      <c r="Q1859" t="str">
        <f t="shared" ref="Q1859:Q1922" si="176">TRIM(LEFT(N1859,FIND("/",N1859)-1))</f>
        <v>music</v>
      </c>
      <c r="R1859" t="str">
        <f t="shared" ref="R1859:R1922" si="177">TRIM(RIGHT(N1859,LEN(N1859)-FIND("/",N1859)))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5">
        <v>5555.55</v>
      </c>
      <c r="E1860" s="1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108.74800874800874</v>
      </c>
      <c r="P1860" s="1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5">
        <v>3000</v>
      </c>
      <c r="E1861" s="1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131.83333333333334</v>
      </c>
      <c r="P1861" s="15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5">
        <v>750</v>
      </c>
      <c r="E1862" s="1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133.46666666666667</v>
      </c>
      <c r="P1862" s="1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5">
        <v>250000</v>
      </c>
      <c r="E1863" s="1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1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5">
        <v>18000</v>
      </c>
      <c r="E1864" s="1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8.0833333333333339</v>
      </c>
      <c r="P1864" s="1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5">
        <v>2500</v>
      </c>
      <c r="E1865" s="1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0.4</v>
      </c>
      <c r="P1865" s="1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5">
        <v>6500</v>
      </c>
      <c r="E1866" s="1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42.892307692307689</v>
      </c>
      <c r="P1866" s="1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5">
        <v>110000</v>
      </c>
      <c r="E1867" s="1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3.6363636363636364E-3</v>
      </c>
      <c r="P1867" s="1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5">
        <v>25000</v>
      </c>
      <c r="E1868" s="1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0.5</v>
      </c>
      <c r="P1868" s="1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5">
        <v>20000</v>
      </c>
      <c r="E1869" s="1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0.05</v>
      </c>
      <c r="P1869" s="1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5">
        <v>25000</v>
      </c>
      <c r="E1870" s="1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4.8680000000000003</v>
      </c>
      <c r="P1870" s="1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5">
        <v>10000</v>
      </c>
      <c r="E1871" s="1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1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5">
        <v>3500</v>
      </c>
      <c r="E1872" s="1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10.314285714285715</v>
      </c>
      <c r="P1872" s="1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5">
        <v>6500</v>
      </c>
      <c r="E1873" s="1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71.784615384615378</v>
      </c>
      <c r="P1873" s="1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5">
        <v>20000</v>
      </c>
      <c r="E1874" s="1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</v>
      </c>
      <c r="P1874" s="1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5">
        <v>8000</v>
      </c>
      <c r="E1875" s="1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0.45</v>
      </c>
      <c r="P1875" s="1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5">
        <v>160000</v>
      </c>
      <c r="E1876" s="1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1.6250000000000001E-2</v>
      </c>
      <c r="P1876" s="1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5">
        <v>10000</v>
      </c>
      <c r="E1877" s="1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0.51</v>
      </c>
      <c r="P1877" s="1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5">
        <v>280</v>
      </c>
      <c r="E1878" s="1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1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5">
        <v>60</v>
      </c>
      <c r="E1879" s="1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1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5">
        <v>8000</v>
      </c>
      <c r="E1880" s="1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1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5">
        <v>5000</v>
      </c>
      <c r="E1881" s="1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0.12</v>
      </c>
      <c r="P1881" s="1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5">
        <v>5000</v>
      </c>
      <c r="E1882" s="1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20.079999999999998</v>
      </c>
      <c r="P1882" s="1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5">
        <v>2000</v>
      </c>
      <c r="E1883" s="1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172.68450000000001</v>
      </c>
      <c r="P1883" s="1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5">
        <v>3350</v>
      </c>
      <c r="E1884" s="1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100.8955223880597</v>
      </c>
      <c r="P1884" s="1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5">
        <v>999</v>
      </c>
      <c r="E1885" s="1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104.8048048048048</v>
      </c>
      <c r="P1885" s="1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5">
        <v>1000</v>
      </c>
      <c r="E1886" s="1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135.1</v>
      </c>
      <c r="P1886" s="1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5">
        <v>4575</v>
      </c>
      <c r="E1887" s="1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116.32786885245902</v>
      </c>
      <c r="P1887" s="1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5">
        <v>1200</v>
      </c>
      <c r="E1888" s="1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102.08333333333333</v>
      </c>
      <c r="P1888" s="1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5">
        <v>3000</v>
      </c>
      <c r="E1889" s="1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111.16666666666667</v>
      </c>
      <c r="P1889" s="1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5">
        <v>2500</v>
      </c>
      <c r="E1890" s="1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166.08</v>
      </c>
      <c r="P1890" s="1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5">
        <v>2000</v>
      </c>
      <c r="E1891" s="1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106.6</v>
      </c>
      <c r="P1891" s="1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5">
        <v>12000</v>
      </c>
      <c r="E1892" s="1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144.58441666666667</v>
      </c>
      <c r="P1892" s="1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5">
        <v>10000</v>
      </c>
      <c r="E1893" s="1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105.55</v>
      </c>
      <c r="P1893" s="1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5">
        <v>500</v>
      </c>
      <c r="E1894" s="1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136.6</v>
      </c>
      <c r="P1894" s="1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5">
        <v>2500</v>
      </c>
      <c r="E1895" s="1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104</v>
      </c>
      <c r="P1895" s="1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5">
        <v>1000</v>
      </c>
      <c r="E1896" s="1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114.5</v>
      </c>
      <c r="P1896" s="1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5">
        <v>9072</v>
      </c>
      <c r="E1897" s="1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101.71957671957672</v>
      </c>
      <c r="P1897" s="1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5">
        <v>451</v>
      </c>
      <c r="E1898" s="1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123.94678492239468</v>
      </c>
      <c r="P1898" s="15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5">
        <v>6350</v>
      </c>
      <c r="E1899" s="1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102.45669291338582</v>
      </c>
      <c r="P1899" s="1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5">
        <v>1000</v>
      </c>
      <c r="E1900" s="1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144.5</v>
      </c>
      <c r="P1900" s="1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5">
        <v>900</v>
      </c>
      <c r="E1901" s="1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133.33333333333334</v>
      </c>
      <c r="P1901" s="1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5">
        <v>2500</v>
      </c>
      <c r="E1902" s="1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109.3644</v>
      </c>
      <c r="P1902" s="1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5">
        <v>99000</v>
      </c>
      <c r="E1903" s="1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2.6969696969696968</v>
      </c>
      <c r="P1903" s="1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5">
        <v>1000</v>
      </c>
      <c r="E1904" s="1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</v>
      </c>
      <c r="P1904" s="1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5">
        <v>3000</v>
      </c>
      <c r="E1905" s="1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46.6</v>
      </c>
      <c r="P1905" s="1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5">
        <v>50000</v>
      </c>
      <c r="E1906" s="1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0.1</v>
      </c>
      <c r="P1906" s="1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5">
        <v>25000</v>
      </c>
      <c r="E1907" s="1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0.16800000000000001</v>
      </c>
      <c r="P1907" s="1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5">
        <v>50000</v>
      </c>
      <c r="E1908" s="1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42.76</v>
      </c>
      <c r="P1908" s="1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5">
        <v>30000</v>
      </c>
      <c r="E1909" s="1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0.28333333333333333</v>
      </c>
      <c r="P1909" s="1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5">
        <v>25000</v>
      </c>
      <c r="E1910" s="1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1.732</v>
      </c>
      <c r="P1910" s="1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5">
        <v>35000</v>
      </c>
      <c r="E1911" s="1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14.111428571428572</v>
      </c>
      <c r="P1911" s="1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5">
        <v>85000</v>
      </c>
      <c r="E1912" s="1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39.395294117647062</v>
      </c>
      <c r="P1912" s="1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5">
        <v>42500</v>
      </c>
      <c r="E1913" s="1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2.3529411764705882E-2</v>
      </c>
      <c r="P1913" s="1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5">
        <v>5000</v>
      </c>
      <c r="E1914" s="1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59.3</v>
      </c>
      <c r="P1914" s="1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5">
        <v>48000</v>
      </c>
      <c r="E1915" s="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</v>
      </c>
      <c r="P1915" s="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5">
        <v>666</v>
      </c>
      <c r="E1916" s="1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9.0090090090090094</v>
      </c>
      <c r="P1916" s="1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5">
        <v>500</v>
      </c>
      <c r="E1917" s="1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</v>
      </c>
      <c r="P1917" s="1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5">
        <v>20000</v>
      </c>
      <c r="E1918" s="1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0.51</v>
      </c>
      <c r="P1918" s="1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5">
        <v>390000</v>
      </c>
      <c r="E1919" s="1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52.570512820512818</v>
      </c>
      <c r="P1919" s="1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5">
        <v>25000</v>
      </c>
      <c r="E1920" s="1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</v>
      </c>
      <c r="P1920" s="1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5">
        <v>500</v>
      </c>
      <c r="E1921" s="1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47.4</v>
      </c>
      <c r="P1921" s="1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5">
        <v>10000</v>
      </c>
      <c r="E1922" s="1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43.03</v>
      </c>
      <c r="P1922" s="1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5">
        <v>1500</v>
      </c>
      <c r="E1923" s="1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E1923/D1923%</f>
        <v>136.80000000000001</v>
      </c>
      <c r="P1923" s="15">
        <f t="shared" ref="P1923:P1986" si="181">IFERROR(E1923/L1923,0)</f>
        <v>54</v>
      </c>
      <c r="Q1923" t="str">
        <f t="shared" ref="Q1923:Q1986" si="182">TRIM(LEFT(N1923,FIND("/",N1923)-1))</f>
        <v>music</v>
      </c>
      <c r="R1923" t="str">
        <f t="shared" ref="R1923:R1986" si="183">TRIM(RIGHT(N1923,LEN(N1923)-FIND("/",N1923)))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5">
        <v>2000</v>
      </c>
      <c r="E1924" s="1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115.55</v>
      </c>
      <c r="P1924" s="1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5">
        <v>125</v>
      </c>
      <c r="E1925" s="1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240.8</v>
      </c>
      <c r="P1925" s="1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5">
        <v>3000</v>
      </c>
      <c r="E1926" s="1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114.4</v>
      </c>
      <c r="P1926" s="1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5">
        <v>1500</v>
      </c>
      <c r="E1927" s="1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110.33333333333333</v>
      </c>
      <c r="P1927" s="1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5">
        <v>1500</v>
      </c>
      <c r="E1928" s="1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195.37933333333334</v>
      </c>
      <c r="P1928" s="1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5">
        <v>600</v>
      </c>
      <c r="E1929" s="1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103.33333333333333</v>
      </c>
      <c r="P1929" s="1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5">
        <v>2550</v>
      </c>
      <c r="E1930" s="1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103.13725490196079</v>
      </c>
      <c r="P1930" s="1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5">
        <v>3200</v>
      </c>
      <c r="E1931" s="1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100.3125</v>
      </c>
      <c r="P1931" s="1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5">
        <v>1000</v>
      </c>
      <c r="E1932" s="1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127</v>
      </c>
      <c r="P1932" s="1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5">
        <v>2000</v>
      </c>
      <c r="E1933" s="1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120.601</v>
      </c>
      <c r="P1933" s="1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5">
        <v>5250</v>
      </c>
      <c r="E1934" s="1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106.99047619047619</v>
      </c>
      <c r="P1934" s="1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5">
        <v>6000</v>
      </c>
      <c r="E1935" s="1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172.43333333333334</v>
      </c>
      <c r="P1935" s="1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5">
        <v>5000</v>
      </c>
      <c r="E1936" s="1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123.62</v>
      </c>
      <c r="P1936" s="1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5">
        <v>2500</v>
      </c>
      <c r="E1937" s="1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108.4</v>
      </c>
      <c r="P1937" s="1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5">
        <v>7500</v>
      </c>
      <c r="E1938" s="1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116.52013333333333</v>
      </c>
      <c r="P1938" s="1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5">
        <v>600</v>
      </c>
      <c r="E1939" s="1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187.245</v>
      </c>
      <c r="P1939" s="1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5">
        <v>15000</v>
      </c>
      <c r="E1940" s="1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115.93333333333334</v>
      </c>
      <c r="P1940" s="1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5">
        <v>10000</v>
      </c>
      <c r="E1941" s="1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110.7</v>
      </c>
      <c r="P1941" s="1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5">
        <v>650</v>
      </c>
      <c r="E1942" s="1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170.92307692307693</v>
      </c>
      <c r="P1942" s="1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5">
        <v>250000</v>
      </c>
      <c r="E1943" s="1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126.11835600000001</v>
      </c>
      <c r="P1943" s="1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5">
        <v>6000</v>
      </c>
      <c r="E1944" s="1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138.44033333333334</v>
      </c>
      <c r="P1944" s="1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5">
        <v>10000</v>
      </c>
      <c r="E1945" s="1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1705.25</v>
      </c>
      <c r="P1945" s="1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5">
        <v>40000</v>
      </c>
      <c r="E1946" s="1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788.05550000000005</v>
      </c>
      <c r="P1946" s="1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5">
        <v>100000</v>
      </c>
      <c r="E1947" s="1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348.01799999999997</v>
      </c>
      <c r="P1947" s="1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5">
        <v>7500</v>
      </c>
      <c r="E1948" s="1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149.74666666666667</v>
      </c>
      <c r="P1948" s="1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5">
        <v>800</v>
      </c>
      <c r="E1949" s="1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100.63375000000001</v>
      </c>
      <c r="P1949" s="1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5">
        <v>100000</v>
      </c>
      <c r="E1950" s="1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800.21100000000001</v>
      </c>
      <c r="P1950" s="1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5">
        <v>50000</v>
      </c>
      <c r="E1951" s="1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106.0026</v>
      </c>
      <c r="P1951" s="1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5">
        <v>48000</v>
      </c>
      <c r="E1952" s="1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200.51866666666669</v>
      </c>
      <c r="P1952" s="1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5">
        <v>50000</v>
      </c>
      <c r="E1953" s="1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212.44399999999999</v>
      </c>
      <c r="P1953" s="1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5">
        <v>35000</v>
      </c>
      <c r="E1954" s="1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198.47237142857142</v>
      </c>
      <c r="P1954" s="1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5">
        <v>15000</v>
      </c>
      <c r="E1955" s="1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225.94666666666666</v>
      </c>
      <c r="P1955" s="1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5">
        <v>50000</v>
      </c>
      <c r="E1956" s="1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698.94799999999998</v>
      </c>
      <c r="P1956" s="1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5">
        <v>42000</v>
      </c>
      <c r="E1957" s="1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398.59528571428569</v>
      </c>
      <c r="P1957" s="1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5">
        <v>60000</v>
      </c>
      <c r="E1958" s="1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294.03333333333336</v>
      </c>
      <c r="P1958" s="1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5">
        <v>30000</v>
      </c>
      <c r="E1959" s="1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167.50470000000001</v>
      </c>
      <c r="P1959" s="1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5">
        <v>7000</v>
      </c>
      <c r="E1960" s="1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1435.5717142857143</v>
      </c>
      <c r="P1960" s="1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5">
        <v>10000</v>
      </c>
      <c r="E1961" s="1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156.73439999999999</v>
      </c>
      <c r="P1961" s="1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5">
        <v>70000</v>
      </c>
      <c r="E1962" s="1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117.90285714285714</v>
      </c>
      <c r="P1962" s="1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5">
        <v>10000</v>
      </c>
      <c r="E1963" s="1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1105.3812</v>
      </c>
      <c r="P1963" s="1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5">
        <v>10000</v>
      </c>
      <c r="E1964" s="1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192.92500000000001</v>
      </c>
      <c r="P1964" s="1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5">
        <v>19000</v>
      </c>
      <c r="E1965" s="1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126.88421052631578</v>
      </c>
      <c r="P1965" s="1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5">
        <v>89200</v>
      </c>
      <c r="E1966" s="1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259.57748878923769</v>
      </c>
      <c r="P1966" s="1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5">
        <v>5000</v>
      </c>
      <c r="E1967" s="1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262.27999999999997</v>
      </c>
      <c r="P1967" s="1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5">
        <v>100000</v>
      </c>
      <c r="E1968" s="1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206.74309</v>
      </c>
      <c r="P1968" s="1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5">
        <v>20000</v>
      </c>
      <c r="E1969" s="1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370.13</v>
      </c>
      <c r="P1969" s="1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5">
        <v>50000</v>
      </c>
      <c r="E1970" s="1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284.96600000000001</v>
      </c>
      <c r="P1970" s="1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5">
        <v>20000</v>
      </c>
      <c r="E1971" s="1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579.08000000000004</v>
      </c>
      <c r="P1971" s="1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5">
        <v>5000</v>
      </c>
      <c r="E1972" s="1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1131.8</v>
      </c>
      <c r="P1972" s="1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5">
        <v>400000</v>
      </c>
      <c r="E1973" s="1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263.02771750000005</v>
      </c>
      <c r="P1973" s="1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5">
        <v>2500</v>
      </c>
      <c r="E1974" s="1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674.48</v>
      </c>
      <c r="P1974" s="1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5">
        <v>198000</v>
      </c>
      <c r="E1975" s="1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256.83081313131316</v>
      </c>
      <c r="P1975" s="1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5">
        <v>20000</v>
      </c>
      <c r="E1976" s="1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375.49599999999998</v>
      </c>
      <c r="P1976" s="1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5">
        <v>16000</v>
      </c>
      <c r="E1977" s="1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208.70837499999999</v>
      </c>
      <c r="P1977" s="1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5">
        <v>4000</v>
      </c>
      <c r="E1978" s="1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346.6</v>
      </c>
      <c r="P1978" s="1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5">
        <v>50000</v>
      </c>
      <c r="E1979" s="1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402.33</v>
      </c>
      <c r="P1979" s="1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5">
        <v>50000</v>
      </c>
      <c r="E1980" s="1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1026.8451399999999</v>
      </c>
      <c r="P1980" s="1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5">
        <v>200000</v>
      </c>
      <c r="E1981" s="1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114.901155</v>
      </c>
      <c r="P1981" s="1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5">
        <v>50000</v>
      </c>
      <c r="E1982" s="1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354.82402000000002</v>
      </c>
      <c r="P1982" s="1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5">
        <v>7500</v>
      </c>
      <c r="E1983" s="1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5.08</v>
      </c>
      <c r="P1983" s="1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5">
        <v>180000</v>
      </c>
      <c r="E1984" s="1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1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5">
        <v>33000</v>
      </c>
      <c r="E1985" s="1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4.3</v>
      </c>
      <c r="P1985" s="1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5">
        <v>15000</v>
      </c>
      <c r="E1986" s="1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21.146666666666668</v>
      </c>
      <c r="P1986" s="1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5">
        <v>1600</v>
      </c>
      <c r="E1987" s="1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E1987/D1987%</f>
        <v>3.1875</v>
      </c>
      <c r="P1987" s="15">
        <f t="shared" ref="P1987:P2050" si="187">IFERROR(E1987/L1987,0)</f>
        <v>12.75</v>
      </c>
      <c r="Q1987" t="str">
        <f t="shared" ref="Q1987:Q2050" si="188">TRIM(LEFT(N1987,FIND("/",N1987)-1))</f>
        <v>photography</v>
      </c>
      <c r="R1987" t="str">
        <f t="shared" ref="R1987:R2050" si="189">TRIM(RIGHT(N1987,LEN(N1987)-FIND("/",N1987)))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5">
        <v>2000</v>
      </c>
      <c r="E1988" s="1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0.05</v>
      </c>
      <c r="P1988" s="1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5">
        <v>5500</v>
      </c>
      <c r="E1989" s="1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42.472727272727276</v>
      </c>
      <c r="P1989" s="1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5">
        <v>6000</v>
      </c>
      <c r="E1990" s="1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0.41666666666666669</v>
      </c>
      <c r="P1990" s="1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5">
        <v>5000</v>
      </c>
      <c r="E1991" s="1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1</v>
      </c>
      <c r="P1991" s="1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5">
        <v>3000</v>
      </c>
      <c r="E1992" s="1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16.966666666666665</v>
      </c>
      <c r="P1992" s="1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5">
        <v>2000</v>
      </c>
      <c r="E1993" s="1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</v>
      </c>
      <c r="P1993" s="1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5">
        <v>1500</v>
      </c>
      <c r="E1994" s="1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0.13333333333333333</v>
      </c>
      <c r="P1994" s="1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5">
        <v>2000</v>
      </c>
      <c r="E1995" s="1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1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5">
        <v>3200</v>
      </c>
      <c r="E1996" s="1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1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5">
        <v>1000</v>
      </c>
      <c r="E1997" s="1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</v>
      </c>
      <c r="P1997" s="1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5">
        <v>133800</v>
      </c>
      <c r="E1998" s="1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1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5">
        <v>6500</v>
      </c>
      <c r="E1999" s="1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1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5">
        <v>2500</v>
      </c>
      <c r="E2000" s="1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26.2</v>
      </c>
      <c r="P2000" s="1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5">
        <v>31000</v>
      </c>
      <c r="E2001" s="1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0.76129032258064511</v>
      </c>
      <c r="P2001" s="1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5">
        <v>5000</v>
      </c>
      <c r="E2002" s="1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12.5</v>
      </c>
      <c r="P2002" s="1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5">
        <v>55000</v>
      </c>
      <c r="E2003" s="1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382.12909090909091</v>
      </c>
      <c r="P2003" s="1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5">
        <v>50000</v>
      </c>
      <c r="E2004" s="1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216.79422</v>
      </c>
      <c r="P2004" s="1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5">
        <v>500</v>
      </c>
      <c r="E2005" s="1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312</v>
      </c>
      <c r="P2005" s="1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5">
        <v>50000</v>
      </c>
      <c r="E2006" s="1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234.42048</v>
      </c>
      <c r="P2006" s="1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5">
        <v>30000</v>
      </c>
      <c r="E2007" s="1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123.6801</v>
      </c>
      <c r="P2007" s="1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5">
        <v>50000</v>
      </c>
      <c r="E2008" s="1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247.84</v>
      </c>
      <c r="P2008" s="1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5">
        <v>10000</v>
      </c>
      <c r="E2009" s="1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115.7092</v>
      </c>
      <c r="P2009" s="1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5">
        <v>1570.79</v>
      </c>
      <c r="E2010" s="1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117.07484768810598</v>
      </c>
      <c r="P2010" s="1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5">
        <v>50000</v>
      </c>
      <c r="E2011" s="1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305.15800000000002</v>
      </c>
      <c r="P2011" s="1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5">
        <v>30000</v>
      </c>
      <c r="E2012" s="1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320.053</v>
      </c>
      <c r="P2012" s="1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5">
        <v>50000</v>
      </c>
      <c r="E2013" s="1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819.56399999999996</v>
      </c>
      <c r="P2013" s="1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5">
        <v>5000</v>
      </c>
      <c r="E2014" s="1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234.9</v>
      </c>
      <c r="P2014" s="1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5">
        <v>160000</v>
      </c>
      <c r="E2015" s="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494.91374999999999</v>
      </c>
      <c r="P2015" s="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5">
        <v>30000</v>
      </c>
      <c r="E2016" s="1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7813.7822333333334</v>
      </c>
      <c r="P2016" s="1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5">
        <v>7200</v>
      </c>
      <c r="E2017" s="1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113.0001388888889</v>
      </c>
      <c r="P2017" s="1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5">
        <v>10000</v>
      </c>
      <c r="E2018" s="1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921.54219999999998</v>
      </c>
      <c r="P2018" s="1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5">
        <v>25000</v>
      </c>
      <c r="E2019" s="1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125.10239999999999</v>
      </c>
      <c r="P2019" s="1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5">
        <v>65000</v>
      </c>
      <c r="E2020" s="1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102.24343076923077</v>
      </c>
      <c r="P2020" s="1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5">
        <v>40000</v>
      </c>
      <c r="E2021" s="1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484.90974999999997</v>
      </c>
      <c r="P2021" s="1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5">
        <v>1500</v>
      </c>
      <c r="E2022" s="1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192.33333333333334</v>
      </c>
      <c r="P2022" s="1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5">
        <v>5000</v>
      </c>
      <c r="E2023" s="1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281.10000000000002</v>
      </c>
      <c r="P2023" s="1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5">
        <v>100000</v>
      </c>
      <c r="E2024" s="1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125.137</v>
      </c>
      <c r="P2024" s="1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5">
        <v>100000</v>
      </c>
      <c r="E2025" s="1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161.459</v>
      </c>
      <c r="P2025" s="1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5">
        <v>4000</v>
      </c>
      <c r="E2026" s="1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585.35</v>
      </c>
      <c r="P2026" s="1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5">
        <v>80000</v>
      </c>
      <c r="E2027" s="1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201.15</v>
      </c>
      <c r="P2027" s="1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5">
        <v>25000</v>
      </c>
      <c r="E2028" s="1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133.48308</v>
      </c>
      <c r="P2028" s="1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5">
        <v>100000</v>
      </c>
      <c r="E2029" s="1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120.249</v>
      </c>
      <c r="P2029" s="1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5">
        <v>3000</v>
      </c>
      <c r="E2030" s="1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126.16666666666667</v>
      </c>
      <c r="P2030" s="1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5">
        <v>2500</v>
      </c>
      <c r="E2031" s="1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361.2</v>
      </c>
      <c r="P2031" s="1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5">
        <v>32768</v>
      </c>
      <c r="E2032" s="1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226.239013671875</v>
      </c>
      <c r="P2032" s="1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5">
        <v>50000</v>
      </c>
      <c r="E2033" s="1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120.35</v>
      </c>
      <c r="P2033" s="1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5">
        <v>25000</v>
      </c>
      <c r="E2034" s="1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304.18799999999999</v>
      </c>
      <c r="P2034" s="1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5">
        <v>25000</v>
      </c>
      <c r="E2035" s="1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178.67599999999999</v>
      </c>
      <c r="P2035" s="1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5">
        <v>78000</v>
      </c>
      <c r="E2036" s="1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386.81998717948721</v>
      </c>
      <c r="P2036" s="1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5">
        <v>80000</v>
      </c>
      <c r="E2037" s="1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211.03642500000001</v>
      </c>
      <c r="P2037" s="1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5">
        <v>30000</v>
      </c>
      <c r="E2038" s="1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131.66833333333332</v>
      </c>
      <c r="P2038" s="1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5">
        <v>10000</v>
      </c>
      <c r="E2039" s="1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300.47640000000001</v>
      </c>
      <c r="P2039" s="1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5">
        <v>8000</v>
      </c>
      <c r="E2040" s="1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420.51249999999999</v>
      </c>
      <c r="P2040" s="1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5">
        <v>125000</v>
      </c>
      <c r="E2041" s="1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136.21680000000001</v>
      </c>
      <c r="P2041" s="1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5">
        <v>3000</v>
      </c>
      <c r="E2042" s="1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248.17133333333334</v>
      </c>
      <c r="P2042" s="1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5">
        <v>9500</v>
      </c>
      <c r="E2043" s="1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181.86315789473684</v>
      </c>
      <c r="P2043" s="1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5">
        <v>10000</v>
      </c>
      <c r="E2044" s="1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123.53</v>
      </c>
      <c r="P2044" s="1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5">
        <v>1385</v>
      </c>
      <c r="E2045" s="1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506.20938628158848</v>
      </c>
      <c r="P2045" s="1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5">
        <v>15000</v>
      </c>
      <c r="E2046" s="1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108.21333333333334</v>
      </c>
      <c r="P2046" s="1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5">
        <v>4900</v>
      </c>
      <c r="E2047" s="1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819.18387755102049</v>
      </c>
      <c r="P2047" s="1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5">
        <v>10000</v>
      </c>
      <c r="E2048" s="1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121.1</v>
      </c>
      <c r="P2048" s="1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5">
        <v>98000</v>
      </c>
      <c r="E2049" s="1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102.99897959183673</v>
      </c>
      <c r="P2049" s="1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5">
        <v>85000</v>
      </c>
      <c r="E2050" s="1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148.33229411764705</v>
      </c>
      <c r="P2050" s="1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5">
        <v>50000</v>
      </c>
      <c r="E2051" s="1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E2051/D2051%</f>
        <v>120.19069999999999</v>
      </c>
      <c r="P2051" s="15">
        <f t="shared" ref="P2051:P2114" si="193">IFERROR(E2051/L2051,0)</f>
        <v>80.991037735849048</v>
      </c>
      <c r="Q2051" t="str">
        <f t="shared" ref="Q2051:Q2114" si="194">TRIM(LEFT(N2051,FIND("/",N2051)-1))</f>
        <v>technology</v>
      </c>
      <c r="R2051" t="str">
        <f t="shared" ref="R2051:R2114" si="195">TRIM(RIGHT(N2051,LEN(N2051)-FIND("/",N2051)))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5">
        <v>10000</v>
      </c>
      <c r="E2052" s="1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473.27</v>
      </c>
      <c r="P2052" s="1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5">
        <v>8000</v>
      </c>
      <c r="E2053" s="1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130.36250000000001</v>
      </c>
      <c r="P2053" s="1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5">
        <v>50000</v>
      </c>
      <c r="E2054" s="1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353.048</v>
      </c>
      <c r="P2054" s="1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5">
        <v>5000</v>
      </c>
      <c r="E2055" s="1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101.02</v>
      </c>
      <c r="P2055" s="1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5">
        <v>35000</v>
      </c>
      <c r="E2056" s="1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113.59142857142857</v>
      </c>
      <c r="P2056" s="1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5">
        <v>6000</v>
      </c>
      <c r="E2057" s="1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167.41666666666666</v>
      </c>
      <c r="P2057" s="1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5">
        <v>50000</v>
      </c>
      <c r="E2058" s="1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153.452</v>
      </c>
      <c r="P2058" s="1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5">
        <v>15000</v>
      </c>
      <c r="E2059" s="1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202.23220000000001</v>
      </c>
      <c r="P2059" s="1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5">
        <v>2560</v>
      </c>
      <c r="E2060" s="1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168.28125</v>
      </c>
      <c r="P2060" s="1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5">
        <v>30000</v>
      </c>
      <c r="E2061" s="1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143.45666666666668</v>
      </c>
      <c r="P2061" s="1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5">
        <v>25000</v>
      </c>
      <c r="E2062" s="1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196.4</v>
      </c>
      <c r="P2062" s="1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5">
        <v>5000</v>
      </c>
      <c r="E2063" s="1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107.92</v>
      </c>
      <c r="P2063" s="1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5">
        <v>100000</v>
      </c>
      <c r="E2064" s="1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114.977</v>
      </c>
      <c r="P2064" s="1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5">
        <v>4000</v>
      </c>
      <c r="E2065" s="1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148.05000000000001</v>
      </c>
      <c r="P2065" s="1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5">
        <v>261962</v>
      </c>
      <c r="E2066" s="1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191.16676082790636</v>
      </c>
      <c r="P2066" s="1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5">
        <v>40000</v>
      </c>
      <c r="E2067" s="1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199.215125</v>
      </c>
      <c r="P2067" s="1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5">
        <v>2000</v>
      </c>
      <c r="E2068" s="1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218.6</v>
      </c>
      <c r="P2068" s="1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5">
        <v>495</v>
      </c>
      <c r="E2069" s="1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126.86868686868686</v>
      </c>
      <c r="P2069" s="1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5">
        <v>25000</v>
      </c>
      <c r="E2070" s="1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105.22388000000001</v>
      </c>
      <c r="P2070" s="1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5">
        <v>50000</v>
      </c>
      <c r="E2071" s="1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128.40666000000002</v>
      </c>
      <c r="P2071" s="1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5">
        <v>125000</v>
      </c>
      <c r="E2072" s="1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317.3272</v>
      </c>
      <c r="P2072" s="1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5">
        <v>20000</v>
      </c>
      <c r="E2073" s="1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280.73</v>
      </c>
      <c r="P2073" s="1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5">
        <v>71500</v>
      </c>
      <c r="E2074" s="1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110.73146853146854</v>
      </c>
      <c r="P2074" s="1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5">
        <v>100000</v>
      </c>
      <c r="E2075" s="1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152.60429999999999</v>
      </c>
      <c r="P2075" s="1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5">
        <v>600</v>
      </c>
      <c r="E2076" s="1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102.5</v>
      </c>
      <c r="P2076" s="1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5">
        <v>9999</v>
      </c>
      <c r="E2077" s="1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1678.3738373837384</v>
      </c>
      <c r="P2077" s="1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5">
        <v>179000</v>
      </c>
      <c r="E2078" s="1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543.349156424581</v>
      </c>
      <c r="P2078" s="1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5">
        <v>50000</v>
      </c>
      <c r="E2079" s="1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115.508</v>
      </c>
      <c r="P2079" s="1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5">
        <v>20000</v>
      </c>
      <c r="E2080" s="1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131.20500000000001</v>
      </c>
      <c r="P2080" s="1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5">
        <v>10000</v>
      </c>
      <c r="E2081" s="1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288.17</v>
      </c>
      <c r="P2081" s="1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5">
        <v>1000</v>
      </c>
      <c r="E2082" s="1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507.8</v>
      </c>
      <c r="P2082" s="1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5">
        <v>3500</v>
      </c>
      <c r="E2083" s="1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114.57142857142857</v>
      </c>
      <c r="P2083" s="1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5">
        <v>1500</v>
      </c>
      <c r="E2084" s="1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110.73333333333333</v>
      </c>
      <c r="P2084" s="1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5">
        <v>750</v>
      </c>
      <c r="E2085" s="1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113.33333333333333</v>
      </c>
      <c r="P2085" s="1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5">
        <v>3000</v>
      </c>
      <c r="E2086" s="1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108.33333333333333</v>
      </c>
      <c r="P2086" s="1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5">
        <v>6000</v>
      </c>
      <c r="E2087" s="1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123.53333333333333</v>
      </c>
      <c r="P2087" s="1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5">
        <v>4000</v>
      </c>
      <c r="E2088" s="1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100.7</v>
      </c>
      <c r="P2088" s="1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5">
        <v>1500</v>
      </c>
      <c r="E2089" s="1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103.53333333333333</v>
      </c>
      <c r="P2089" s="1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5">
        <v>3000</v>
      </c>
      <c r="E2090" s="1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115.51066666666667</v>
      </c>
      <c r="P2090" s="1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5">
        <v>2500</v>
      </c>
      <c r="E2091" s="1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120.4004</v>
      </c>
      <c r="P2091" s="1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5">
        <v>8000</v>
      </c>
      <c r="E2092" s="1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115.040375</v>
      </c>
      <c r="P2092" s="1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5">
        <v>18000</v>
      </c>
      <c r="E2093" s="1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120.46777777777778</v>
      </c>
      <c r="P2093" s="1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5">
        <v>6000</v>
      </c>
      <c r="E2094" s="1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101.28333333333333</v>
      </c>
      <c r="P2094" s="1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5">
        <v>1500</v>
      </c>
      <c r="E2095" s="1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102.46666666666667</v>
      </c>
      <c r="P2095" s="1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5">
        <v>3500</v>
      </c>
      <c r="E2096" s="1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120.54285714285714</v>
      </c>
      <c r="P2096" s="1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5">
        <v>2500</v>
      </c>
      <c r="E2097" s="1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100</v>
      </c>
      <c r="P2097" s="1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5">
        <v>600</v>
      </c>
      <c r="E2098" s="1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101.66666666666667</v>
      </c>
      <c r="P2098" s="1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5">
        <v>3000</v>
      </c>
      <c r="E2099" s="1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100</v>
      </c>
      <c r="P2099" s="1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5">
        <v>6000</v>
      </c>
      <c r="E2100" s="1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100.33333333333333</v>
      </c>
      <c r="P2100" s="1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5">
        <v>3000</v>
      </c>
      <c r="E2101" s="1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132.36666666666667</v>
      </c>
      <c r="P2101" s="1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5">
        <v>600</v>
      </c>
      <c r="E2102" s="1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136.66666666666666</v>
      </c>
      <c r="P2102" s="1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5">
        <v>2000</v>
      </c>
      <c r="E2103" s="1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113.25</v>
      </c>
      <c r="P2103" s="1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5">
        <v>1000</v>
      </c>
      <c r="E2104" s="1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136</v>
      </c>
      <c r="P2104" s="1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5">
        <v>7777</v>
      </c>
      <c r="E2105" s="1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146.12318374694613</v>
      </c>
      <c r="P2105" s="1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5">
        <v>800</v>
      </c>
      <c r="E2106" s="1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129.5</v>
      </c>
      <c r="P2106" s="15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5">
        <v>2000</v>
      </c>
      <c r="E2107" s="1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254</v>
      </c>
      <c r="P2107" s="1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5">
        <v>2200</v>
      </c>
      <c r="E2108" s="1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107.04545454545455</v>
      </c>
      <c r="P2108" s="1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5">
        <v>2000</v>
      </c>
      <c r="E2109" s="1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107.73299999999999</v>
      </c>
      <c r="P2109" s="1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5">
        <v>16000</v>
      </c>
      <c r="E2110" s="1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107.3125</v>
      </c>
      <c r="P2110" s="1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5">
        <v>4000</v>
      </c>
      <c r="E2111" s="1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106.52500000000001</v>
      </c>
      <c r="P2111" s="1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5">
        <v>2000</v>
      </c>
      <c r="E2112" s="1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100.35</v>
      </c>
      <c r="P2112" s="1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5">
        <v>2000</v>
      </c>
      <c r="E2113" s="1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106.5</v>
      </c>
      <c r="P2113" s="1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5">
        <v>300</v>
      </c>
      <c r="E2114" s="1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100</v>
      </c>
      <c r="P2114" s="1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5">
        <v>7000</v>
      </c>
      <c r="E2115" s="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E2115/D2115%</f>
        <v>104.85714285714286</v>
      </c>
      <c r="P2115" s="15">
        <f t="shared" ref="P2115:P2178" si="199">IFERROR(E2115/L2115,0)</f>
        <v>68.598130841121488</v>
      </c>
      <c r="Q2115" t="str">
        <f t="shared" ref="Q2115:Q2178" si="200">TRIM(LEFT(N2115,FIND("/",N2115)-1))</f>
        <v>music</v>
      </c>
      <c r="R2115" t="str">
        <f t="shared" ref="R2115:R2178" si="201">TRIM(RIGHT(N2115,LEN(N2115)-FIND("/",N2115)))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5">
        <v>5000</v>
      </c>
      <c r="E2116" s="1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104.7</v>
      </c>
      <c r="P2116" s="1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5">
        <v>1500</v>
      </c>
      <c r="E2117" s="1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225.66666666666666</v>
      </c>
      <c r="P2117" s="1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5">
        <v>48000</v>
      </c>
      <c r="E2118" s="1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100.90416666666667</v>
      </c>
      <c r="P2118" s="1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5">
        <v>1200</v>
      </c>
      <c r="E2119" s="1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147.75</v>
      </c>
      <c r="P2119" s="1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5">
        <v>1000</v>
      </c>
      <c r="E2120" s="1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134.61099999999999</v>
      </c>
      <c r="P2120" s="1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5">
        <v>2000</v>
      </c>
      <c r="E2121" s="1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100.75</v>
      </c>
      <c r="P2121" s="1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5">
        <v>8000</v>
      </c>
      <c r="E2122" s="1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100.880375</v>
      </c>
      <c r="P2122" s="1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5">
        <v>50000</v>
      </c>
      <c r="E2123" s="1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0.56799999999999995</v>
      </c>
      <c r="P2123" s="1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5">
        <v>80000</v>
      </c>
      <c r="E2124" s="1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0.38750000000000001</v>
      </c>
      <c r="P2124" s="1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5">
        <v>500</v>
      </c>
      <c r="E2125" s="1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10</v>
      </c>
      <c r="P2125" s="1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5">
        <v>1100</v>
      </c>
      <c r="E2126" s="1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10.454545454545455</v>
      </c>
      <c r="P2126" s="1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5">
        <v>60000</v>
      </c>
      <c r="E2127" s="1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</v>
      </c>
      <c r="P2127" s="1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5">
        <v>20000</v>
      </c>
      <c r="E2128" s="1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0.05</v>
      </c>
      <c r="P2128" s="15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5">
        <v>28000</v>
      </c>
      <c r="E2129" s="1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28.842857142857142</v>
      </c>
      <c r="P2129" s="1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5">
        <v>15000</v>
      </c>
      <c r="E2130" s="1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0.16666666666666666</v>
      </c>
      <c r="P2130" s="1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5">
        <v>2000</v>
      </c>
      <c r="E2131" s="1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11.8</v>
      </c>
      <c r="P2131" s="1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5">
        <v>42000</v>
      </c>
      <c r="E2132" s="1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0.20238095238095238</v>
      </c>
      <c r="P2132" s="1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5">
        <v>500</v>
      </c>
      <c r="E2133" s="1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5</v>
      </c>
      <c r="P2133" s="1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5">
        <v>100000</v>
      </c>
      <c r="E2134" s="1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2.1129899999999999</v>
      </c>
      <c r="P2134" s="1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5">
        <v>1000</v>
      </c>
      <c r="E2135" s="1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</v>
      </c>
      <c r="P2135" s="1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5">
        <v>6000</v>
      </c>
      <c r="E2136" s="1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1.7333333333333334</v>
      </c>
      <c r="P2136" s="1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5">
        <v>5000</v>
      </c>
      <c r="E2137" s="1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</v>
      </c>
      <c r="P2137" s="1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5">
        <v>80000</v>
      </c>
      <c r="E2138" s="1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5.9612499999999999E-2</v>
      </c>
      <c r="P2138" s="1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5">
        <v>50000</v>
      </c>
      <c r="E2139" s="1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28.405999999999999</v>
      </c>
      <c r="P2139" s="1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5">
        <v>1000</v>
      </c>
      <c r="E2140" s="1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12.8</v>
      </c>
      <c r="P2140" s="1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5">
        <v>30000</v>
      </c>
      <c r="E2141" s="1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5.42</v>
      </c>
      <c r="P2141" s="1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5">
        <v>500000</v>
      </c>
      <c r="E2142" s="1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0.112</v>
      </c>
      <c r="P2142" s="1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5">
        <v>15000</v>
      </c>
      <c r="E2143" s="1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15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5">
        <v>10500</v>
      </c>
      <c r="E2144" s="1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5.7238095238095239</v>
      </c>
      <c r="P2144" s="1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5">
        <v>2000</v>
      </c>
      <c r="E2145" s="1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11.25</v>
      </c>
      <c r="P2145" s="1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5">
        <v>35500</v>
      </c>
      <c r="E2146" s="1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1.7098591549295774</v>
      </c>
      <c r="P2146" s="1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5">
        <v>15000</v>
      </c>
      <c r="E2147" s="1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30.433333333333334</v>
      </c>
      <c r="P2147" s="1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5">
        <v>5000</v>
      </c>
      <c r="E2148" s="1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0.02</v>
      </c>
      <c r="P2148" s="15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5">
        <v>390000</v>
      </c>
      <c r="E2149" s="1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0.69641025641025645</v>
      </c>
      <c r="P2149" s="1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5">
        <v>100</v>
      </c>
      <c r="E2150" s="1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2</v>
      </c>
      <c r="P2150" s="15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5">
        <v>2000</v>
      </c>
      <c r="E2151" s="1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15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5">
        <v>50000</v>
      </c>
      <c r="E2152" s="1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0.81</v>
      </c>
      <c r="P2152" s="1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5">
        <v>45000</v>
      </c>
      <c r="E2153" s="1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0.26222222222222225</v>
      </c>
      <c r="P2153" s="1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5">
        <v>30000</v>
      </c>
      <c r="E2154" s="1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0.16666666666666666</v>
      </c>
      <c r="P2154" s="1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5">
        <v>372625</v>
      </c>
      <c r="E2155" s="1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9.124454880912446E-3</v>
      </c>
      <c r="P2155" s="1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5">
        <v>250</v>
      </c>
      <c r="E2156" s="1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0.8</v>
      </c>
      <c r="P2156" s="15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5">
        <v>5000</v>
      </c>
      <c r="E2157" s="1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2.2999999999999998</v>
      </c>
      <c r="P2157" s="1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5">
        <v>56000</v>
      </c>
      <c r="E2158" s="1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2.6660714285714286</v>
      </c>
      <c r="P2158" s="1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5">
        <v>75000</v>
      </c>
      <c r="E2159" s="1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28.192</v>
      </c>
      <c r="P2159" s="1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5">
        <v>300000</v>
      </c>
      <c r="E2160" s="1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6.5900366666666672</v>
      </c>
      <c r="P2160" s="1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5">
        <v>3600</v>
      </c>
      <c r="E2161" s="1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0.72222222222222221</v>
      </c>
      <c r="P2161" s="1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5">
        <v>10000</v>
      </c>
      <c r="E2162" s="1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0.85</v>
      </c>
      <c r="P2162" s="1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5">
        <v>400</v>
      </c>
      <c r="E2163" s="1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115.75</v>
      </c>
      <c r="P2163" s="1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5">
        <v>4500</v>
      </c>
      <c r="E2164" s="1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112.26666666666667</v>
      </c>
      <c r="P2164" s="1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5">
        <v>2500</v>
      </c>
      <c r="E2165" s="1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132.19999999999999</v>
      </c>
      <c r="P2165" s="1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5">
        <v>5500</v>
      </c>
      <c r="E2166" s="1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102.63636363636364</v>
      </c>
      <c r="P2166" s="1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5">
        <v>2500</v>
      </c>
      <c r="E2167" s="1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138.63999999999999</v>
      </c>
      <c r="P2167" s="1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5">
        <v>2000</v>
      </c>
      <c r="E2168" s="1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146.6</v>
      </c>
      <c r="P2168" s="15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5">
        <v>150</v>
      </c>
      <c r="E2169" s="1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120</v>
      </c>
      <c r="P2169" s="15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5">
        <v>18000</v>
      </c>
      <c r="E2170" s="1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121.5816111111111</v>
      </c>
      <c r="P2170" s="1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5">
        <v>153</v>
      </c>
      <c r="E2171" s="1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100</v>
      </c>
      <c r="P2171" s="1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5">
        <v>350</v>
      </c>
      <c r="E2172" s="1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180.85714285714286</v>
      </c>
      <c r="P2172" s="1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5">
        <v>4000</v>
      </c>
      <c r="E2173" s="1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106.075</v>
      </c>
      <c r="P2173" s="1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5">
        <v>1000</v>
      </c>
      <c r="E2174" s="1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100</v>
      </c>
      <c r="P2174" s="1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5">
        <v>4200</v>
      </c>
      <c r="E2175" s="1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126.92857142857143</v>
      </c>
      <c r="P2175" s="1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5">
        <v>4000</v>
      </c>
      <c r="E2176" s="1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102.97499999999999</v>
      </c>
      <c r="P2176" s="1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5">
        <v>700</v>
      </c>
      <c r="E2177" s="1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250</v>
      </c>
      <c r="P2177" s="1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5">
        <v>5000</v>
      </c>
      <c r="E2178" s="1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126.02</v>
      </c>
      <c r="P2178" s="1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5">
        <v>2500</v>
      </c>
      <c r="E2179" s="1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E2179/D2179%</f>
        <v>100.12</v>
      </c>
      <c r="P2179" s="15">
        <f t="shared" ref="P2179:P2242" si="205">IFERROR(E2179/L2179,0)</f>
        <v>65.868421052631575</v>
      </c>
      <c r="Q2179" t="str">
        <f t="shared" ref="Q2179:Q2242" si="206">TRIM(LEFT(N2179,FIND("/",N2179)-1))</f>
        <v>music</v>
      </c>
      <c r="R2179" t="str">
        <f t="shared" ref="R2179:R2242" si="207">TRIM(RIGHT(N2179,LEN(N2179)-FIND("/",N2179)))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5">
        <v>25000</v>
      </c>
      <c r="E2180" s="1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138.63999999999999</v>
      </c>
      <c r="P2180" s="1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5">
        <v>1000</v>
      </c>
      <c r="E2181" s="1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161.4</v>
      </c>
      <c r="P2181" s="1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5">
        <v>5000</v>
      </c>
      <c r="E2182" s="1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107.1842</v>
      </c>
      <c r="P2182" s="1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5">
        <v>2000</v>
      </c>
      <c r="E2183" s="1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153.1</v>
      </c>
      <c r="P2183" s="1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5">
        <v>3000</v>
      </c>
      <c r="E2184" s="1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524.16666666666663</v>
      </c>
      <c r="P2184" s="1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5">
        <v>1800</v>
      </c>
      <c r="E2185" s="1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489.27777777777777</v>
      </c>
      <c r="P2185" s="1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5">
        <v>10000</v>
      </c>
      <c r="E2186" s="1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284.74</v>
      </c>
      <c r="P2186" s="1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5">
        <v>5000</v>
      </c>
      <c r="E2187" s="1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1856.97</v>
      </c>
      <c r="P2187" s="1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5">
        <v>20000</v>
      </c>
      <c r="E2188" s="1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109.675</v>
      </c>
      <c r="P2188" s="1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5">
        <v>20000</v>
      </c>
      <c r="E2189" s="1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1014.6425</v>
      </c>
      <c r="P2189" s="1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5">
        <v>5494</v>
      </c>
      <c r="E2190" s="1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412.1769202766655</v>
      </c>
      <c r="P2190" s="1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5">
        <v>1200</v>
      </c>
      <c r="E2191" s="1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503.25</v>
      </c>
      <c r="P2191" s="1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5">
        <v>19000</v>
      </c>
      <c r="E2192" s="1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184.61052631578949</v>
      </c>
      <c r="P2192" s="1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5">
        <v>750</v>
      </c>
      <c r="E2193" s="1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119.73333333333333</v>
      </c>
      <c r="P2193" s="1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5">
        <v>12000</v>
      </c>
      <c r="E2194" s="1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1081.2401666666667</v>
      </c>
      <c r="P2194" s="1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5">
        <v>15000</v>
      </c>
      <c r="E2195" s="1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452.37333333333333</v>
      </c>
      <c r="P2195" s="1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5">
        <v>10000</v>
      </c>
      <c r="E2196" s="1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537.37</v>
      </c>
      <c r="P2196" s="1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5">
        <v>4600</v>
      </c>
      <c r="E2197" s="1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120.32608695652173</v>
      </c>
      <c r="P2197" s="1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5">
        <v>14000</v>
      </c>
      <c r="E2198" s="1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113.83571428571429</v>
      </c>
      <c r="P2198" s="1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5">
        <v>30000</v>
      </c>
      <c r="E2199" s="1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951.03110000000004</v>
      </c>
      <c r="P2199" s="1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5">
        <v>40000</v>
      </c>
      <c r="E2200" s="1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132.89250000000001</v>
      </c>
      <c r="P2200" s="1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5">
        <v>9000</v>
      </c>
      <c r="E2201" s="1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146.97777777777779</v>
      </c>
      <c r="P2201" s="1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5">
        <v>2000</v>
      </c>
      <c r="E2202" s="1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542.15</v>
      </c>
      <c r="P2202" s="1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5">
        <v>110</v>
      </c>
      <c r="E2203" s="1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382.71818181818179</v>
      </c>
      <c r="P2203" s="1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5">
        <v>4000</v>
      </c>
      <c r="E2204" s="1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704.18124999999998</v>
      </c>
      <c r="P2204" s="1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5">
        <v>2000</v>
      </c>
      <c r="E2205" s="1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109.55</v>
      </c>
      <c r="P2205" s="1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5">
        <v>1500</v>
      </c>
      <c r="E2206" s="1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132.86666666666667</v>
      </c>
      <c r="P2206" s="1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5">
        <v>750</v>
      </c>
      <c r="E2207" s="1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152</v>
      </c>
      <c r="P2207" s="1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5">
        <v>1100</v>
      </c>
      <c r="E2208" s="1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102.72727272727273</v>
      </c>
      <c r="P2208" s="1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5">
        <v>2000</v>
      </c>
      <c r="E2209" s="1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100</v>
      </c>
      <c r="P2209" s="1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5">
        <v>1000</v>
      </c>
      <c r="E2210" s="1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101.6</v>
      </c>
      <c r="P2210" s="1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5">
        <v>500</v>
      </c>
      <c r="E2211" s="1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150.80000000000001</v>
      </c>
      <c r="P2211" s="1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5">
        <v>4000</v>
      </c>
      <c r="E2212" s="1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111.425</v>
      </c>
      <c r="P2212" s="1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5">
        <v>2500</v>
      </c>
      <c r="E2213" s="1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195.6</v>
      </c>
      <c r="P2213" s="1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5">
        <v>6000</v>
      </c>
      <c r="E2214" s="1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114.38333333333334</v>
      </c>
      <c r="P2214" s="1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5">
        <v>5</v>
      </c>
      <c r="E2215" s="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200</v>
      </c>
      <c r="P2215" s="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5">
        <v>600</v>
      </c>
      <c r="E2216" s="1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292.50166666666667</v>
      </c>
      <c r="P2216" s="1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5">
        <v>550</v>
      </c>
      <c r="E2217" s="1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156.36363636363637</v>
      </c>
      <c r="P2217" s="1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5">
        <v>300</v>
      </c>
      <c r="E2218" s="1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105.66666666666667</v>
      </c>
      <c r="P2218" s="1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5">
        <v>420</v>
      </c>
      <c r="E2219" s="1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101.19047619047619</v>
      </c>
      <c r="P2219" s="1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5">
        <v>2000</v>
      </c>
      <c r="E2220" s="1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122.833</v>
      </c>
      <c r="P2220" s="1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5">
        <v>1000</v>
      </c>
      <c r="E2221" s="1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101.5</v>
      </c>
      <c r="P2221" s="1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5">
        <v>3500</v>
      </c>
      <c r="E2222" s="1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101.14285714285714</v>
      </c>
      <c r="P2222" s="1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5">
        <v>7500</v>
      </c>
      <c r="E2223" s="1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108.12</v>
      </c>
      <c r="P2223" s="1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5">
        <v>500</v>
      </c>
      <c r="E2224" s="1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162.6</v>
      </c>
      <c r="P2224" s="1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5">
        <v>19500</v>
      </c>
      <c r="E2225" s="1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105.8</v>
      </c>
      <c r="P2225" s="1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5">
        <v>10000</v>
      </c>
      <c r="E2226" s="1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243.15</v>
      </c>
      <c r="P2226" s="1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5">
        <v>21000</v>
      </c>
      <c r="E2227" s="1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944.83338095238105</v>
      </c>
      <c r="P2227" s="1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5">
        <v>18000</v>
      </c>
      <c r="E2228" s="1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108.46283333333334</v>
      </c>
      <c r="P2228" s="1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5">
        <v>13000</v>
      </c>
      <c r="E2229" s="1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157.37692307692308</v>
      </c>
      <c r="P2229" s="1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5">
        <v>1000</v>
      </c>
      <c r="E2230" s="1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1174.49</v>
      </c>
      <c r="P2230" s="1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5">
        <v>8012</v>
      </c>
      <c r="E2231" s="1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171.04755366949576</v>
      </c>
      <c r="P2231" s="1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5">
        <v>8500</v>
      </c>
      <c r="E2232" s="1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125.95294117647059</v>
      </c>
      <c r="P2232" s="1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5">
        <v>2500</v>
      </c>
      <c r="E2233" s="1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1212.1296</v>
      </c>
      <c r="P2233" s="1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5">
        <v>5000</v>
      </c>
      <c r="E2234" s="1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495.8</v>
      </c>
      <c r="P2234" s="1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5">
        <v>2500</v>
      </c>
      <c r="E2235" s="1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332.04</v>
      </c>
      <c r="P2235" s="1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5">
        <v>100</v>
      </c>
      <c r="E2236" s="1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1165</v>
      </c>
      <c r="P2236" s="1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5">
        <v>13000</v>
      </c>
      <c r="E2237" s="1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153.3153846153846</v>
      </c>
      <c r="P2237" s="1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5">
        <v>2800</v>
      </c>
      <c r="E2238" s="1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537.10714285714289</v>
      </c>
      <c r="P2238" s="1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5">
        <v>18000</v>
      </c>
      <c r="E2239" s="1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352.92777777777781</v>
      </c>
      <c r="P2239" s="1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5">
        <v>4000</v>
      </c>
      <c r="E2240" s="1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137.4</v>
      </c>
      <c r="P2240" s="1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5">
        <v>25000</v>
      </c>
      <c r="E2241" s="1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128.02668</v>
      </c>
      <c r="P2241" s="1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5">
        <v>5000</v>
      </c>
      <c r="E2242" s="1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270.68</v>
      </c>
      <c r="P2242" s="1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5">
        <v>1000</v>
      </c>
      <c r="E2243" s="1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E2243/D2243%</f>
        <v>806.4</v>
      </c>
      <c r="P2243" s="15">
        <f t="shared" ref="P2243:P2306" si="211">IFERROR(E2243/L2243,0)</f>
        <v>49.472392638036808</v>
      </c>
      <c r="Q2243" t="str">
        <f t="shared" ref="Q2243:Q2306" si="212">TRIM(LEFT(N2243,FIND("/",N2243)-1))</f>
        <v>games</v>
      </c>
      <c r="R2243" t="str">
        <f t="shared" ref="R2243:R2306" si="213">TRIM(RIGHT(N2243,LEN(N2243)-FIND("/",N2243)))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5">
        <v>10000</v>
      </c>
      <c r="E2244" s="1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1360.0976000000001</v>
      </c>
      <c r="P2244" s="1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5">
        <v>1</v>
      </c>
      <c r="E2245" s="1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930250</v>
      </c>
      <c r="P2245" s="1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5">
        <v>5000</v>
      </c>
      <c r="E2246" s="1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377.02</v>
      </c>
      <c r="P2246" s="1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5">
        <v>4000</v>
      </c>
      <c r="E2247" s="1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2647.0250000000001</v>
      </c>
      <c r="P2247" s="1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5">
        <v>2500</v>
      </c>
      <c r="E2248" s="1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100.12</v>
      </c>
      <c r="P2248" s="1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5">
        <v>18500</v>
      </c>
      <c r="E2249" s="1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104.45405405405405</v>
      </c>
      <c r="P2249" s="1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5">
        <v>7000</v>
      </c>
      <c r="E2250" s="1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107.21428571428571</v>
      </c>
      <c r="P2250" s="1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5">
        <v>3500</v>
      </c>
      <c r="E2251" s="1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168.77142857142857</v>
      </c>
      <c r="P2251" s="1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5">
        <v>25000</v>
      </c>
      <c r="E2252" s="1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975.11199999999997</v>
      </c>
      <c r="P2252" s="1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5">
        <v>8500</v>
      </c>
      <c r="E2253" s="1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134.44929411764707</v>
      </c>
      <c r="P2253" s="1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5">
        <v>9000</v>
      </c>
      <c r="E2254" s="1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272.27777777777777</v>
      </c>
      <c r="P2254" s="1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5">
        <v>8000</v>
      </c>
      <c r="E2255" s="1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112.6875</v>
      </c>
      <c r="P2255" s="1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5">
        <v>500</v>
      </c>
      <c r="E2256" s="1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459.8</v>
      </c>
      <c r="P2256" s="1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5">
        <v>3950</v>
      </c>
      <c r="E2257" s="1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286.65822784810126</v>
      </c>
      <c r="P2257" s="1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5">
        <v>480</v>
      </c>
      <c r="E2258" s="1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222.70833333333334</v>
      </c>
      <c r="P2258" s="1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5">
        <v>2500</v>
      </c>
      <c r="E2259" s="1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636.14</v>
      </c>
      <c r="P2259" s="1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5">
        <v>2200</v>
      </c>
      <c r="E2260" s="1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146.5</v>
      </c>
      <c r="P2260" s="1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5">
        <v>1000</v>
      </c>
      <c r="E2261" s="1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1867.1</v>
      </c>
      <c r="P2261" s="1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5">
        <v>2500</v>
      </c>
      <c r="E2262" s="1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326.92</v>
      </c>
      <c r="P2262" s="1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5">
        <v>1000</v>
      </c>
      <c r="E2263" s="1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779.5</v>
      </c>
      <c r="P2263" s="1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5">
        <v>3300</v>
      </c>
      <c r="E2264" s="1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154.15151515151516</v>
      </c>
      <c r="P2264" s="1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5">
        <v>7500</v>
      </c>
      <c r="E2265" s="1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115.54666666666667</v>
      </c>
      <c r="P2265" s="1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5">
        <v>6000</v>
      </c>
      <c r="E2266" s="1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180.03333333333333</v>
      </c>
      <c r="P2266" s="1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5">
        <v>200</v>
      </c>
      <c r="E2267" s="1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298.5</v>
      </c>
      <c r="P2267" s="1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5">
        <v>1500</v>
      </c>
      <c r="E2268" s="1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320.26666666666665</v>
      </c>
      <c r="P2268" s="1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5">
        <v>20000</v>
      </c>
      <c r="E2269" s="1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380.52499999999998</v>
      </c>
      <c r="P2269" s="1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5">
        <v>28000</v>
      </c>
      <c r="E2270" s="1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102.6</v>
      </c>
      <c r="P2270" s="1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5">
        <v>2500</v>
      </c>
      <c r="E2271" s="1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1801.64</v>
      </c>
      <c r="P2271" s="1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5">
        <v>25000</v>
      </c>
      <c r="E2272" s="1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720.24800000000005</v>
      </c>
      <c r="P2272" s="1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5">
        <v>20000</v>
      </c>
      <c r="E2273" s="1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283.08999999999997</v>
      </c>
      <c r="P2273" s="1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5">
        <v>1000</v>
      </c>
      <c r="E2274" s="1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1356.6</v>
      </c>
      <c r="P2274" s="1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5">
        <v>2500</v>
      </c>
      <c r="E2275" s="1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220.36</v>
      </c>
      <c r="P2275" s="1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5">
        <v>2500</v>
      </c>
      <c r="E2276" s="1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119.6</v>
      </c>
      <c r="P2276" s="1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5">
        <v>650</v>
      </c>
      <c r="E2277" s="1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407.76923076923077</v>
      </c>
      <c r="P2277" s="1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5">
        <v>4589</v>
      </c>
      <c r="E2278" s="1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105.81826105905427</v>
      </c>
      <c r="P2278" s="1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5">
        <v>8500</v>
      </c>
      <c r="E2279" s="1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141.08235294117648</v>
      </c>
      <c r="P2279" s="1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5">
        <v>2000</v>
      </c>
      <c r="E2280" s="1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270.7</v>
      </c>
      <c r="P2280" s="1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5">
        <v>1000</v>
      </c>
      <c r="E2281" s="1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153.80000000000001</v>
      </c>
      <c r="P2281" s="1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5">
        <v>9800</v>
      </c>
      <c r="E2282" s="1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403.57653061224488</v>
      </c>
      <c r="P2282" s="1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5">
        <v>300</v>
      </c>
      <c r="E2283" s="1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185</v>
      </c>
      <c r="P2283" s="1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5">
        <v>750</v>
      </c>
      <c r="E2284" s="1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185.33333333333334</v>
      </c>
      <c r="P2284" s="1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5">
        <v>3000</v>
      </c>
      <c r="E2285" s="1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100.85533333333333</v>
      </c>
      <c r="P2285" s="1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5">
        <v>6000</v>
      </c>
      <c r="E2286" s="1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106.22116666666668</v>
      </c>
      <c r="P2286" s="1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5">
        <v>3000</v>
      </c>
      <c r="E2287" s="1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121.36666666666666</v>
      </c>
      <c r="P2287" s="1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5">
        <v>1500</v>
      </c>
      <c r="E2288" s="1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100.06666666666666</v>
      </c>
      <c r="P2288" s="1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5">
        <v>4500</v>
      </c>
      <c r="E2289" s="1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119.97755555555555</v>
      </c>
      <c r="P2289" s="1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5">
        <v>1000</v>
      </c>
      <c r="E2290" s="1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100.1</v>
      </c>
      <c r="P2290" s="15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5">
        <v>1500</v>
      </c>
      <c r="E2291" s="1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107.4</v>
      </c>
      <c r="P2291" s="15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5">
        <v>1500</v>
      </c>
      <c r="E2292" s="1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104.06666666666666</v>
      </c>
      <c r="P2292" s="1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5">
        <v>2500</v>
      </c>
      <c r="E2293" s="1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172.8</v>
      </c>
      <c r="P2293" s="1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5">
        <v>2000</v>
      </c>
      <c r="E2294" s="1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107.25050000000002</v>
      </c>
      <c r="P2294" s="1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5">
        <v>850</v>
      </c>
      <c r="E2295" s="1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108.23529411764706</v>
      </c>
      <c r="P2295" s="1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5">
        <v>5000</v>
      </c>
      <c r="E2296" s="1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146.08080000000001</v>
      </c>
      <c r="P2296" s="1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5">
        <v>1200</v>
      </c>
      <c r="E2297" s="1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125.25</v>
      </c>
      <c r="P2297" s="1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5">
        <v>7000</v>
      </c>
      <c r="E2298" s="1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149.07142857142858</v>
      </c>
      <c r="P2298" s="1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5">
        <v>1000</v>
      </c>
      <c r="E2299" s="1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100.6</v>
      </c>
      <c r="P2299" s="1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5">
        <v>30000</v>
      </c>
      <c r="E2300" s="1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105.07333333333334</v>
      </c>
      <c r="P2300" s="1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5">
        <v>300</v>
      </c>
      <c r="E2301" s="1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350.16666666666669</v>
      </c>
      <c r="P2301" s="1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5">
        <v>800</v>
      </c>
      <c r="E2302" s="1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101.25</v>
      </c>
      <c r="P2302" s="1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5">
        <v>5000</v>
      </c>
      <c r="E2303" s="1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133.6044</v>
      </c>
      <c r="P2303" s="1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5">
        <v>2300</v>
      </c>
      <c r="E2304" s="1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170.65217391304347</v>
      </c>
      <c r="P2304" s="1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5">
        <v>6450</v>
      </c>
      <c r="E2305" s="1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109.35829457364341</v>
      </c>
      <c r="P2305" s="1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5">
        <v>6000</v>
      </c>
      <c r="E2306" s="1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100.70033333333335</v>
      </c>
      <c r="P2306" s="1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5">
        <v>18000</v>
      </c>
      <c r="E2307" s="1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E2307/D2307%</f>
        <v>101.22777777777777</v>
      </c>
      <c r="P2307" s="15">
        <f t="shared" ref="P2307:P2370" si="217">IFERROR(E2307/L2307,0)</f>
        <v>109.10778443113773</v>
      </c>
      <c r="Q2307" t="str">
        <f t="shared" ref="Q2307:Q2370" si="218">TRIM(LEFT(N2307,FIND("/",N2307)-1))</f>
        <v>music</v>
      </c>
      <c r="R2307" t="str">
        <f t="shared" ref="R2307:R2370" si="219">TRIM(RIGHT(N2307,LEN(N2307)-FIND("/",N2307)))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5">
        <v>3500</v>
      </c>
      <c r="E2308" s="1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106.75857142857143</v>
      </c>
      <c r="P2308" s="1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5">
        <v>1964.47</v>
      </c>
      <c r="E2309" s="1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106.65777537961894</v>
      </c>
      <c r="P2309" s="1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5">
        <v>50000</v>
      </c>
      <c r="E2310" s="1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101.30622</v>
      </c>
      <c r="P2310" s="1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5">
        <v>6000</v>
      </c>
      <c r="E2311" s="1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106.67450000000001</v>
      </c>
      <c r="P2311" s="1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5">
        <v>18500</v>
      </c>
      <c r="E2312" s="1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428.83978378378379</v>
      </c>
      <c r="P2312" s="1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5">
        <v>9000</v>
      </c>
      <c r="E2313" s="1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104.11111111111111</v>
      </c>
      <c r="P2313" s="1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5">
        <v>3000</v>
      </c>
      <c r="E2314" s="1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107.86666666666666</v>
      </c>
      <c r="P2314" s="1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5">
        <v>5000</v>
      </c>
      <c r="E2315" s="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175.84040000000002</v>
      </c>
      <c r="P2315" s="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5">
        <v>1200</v>
      </c>
      <c r="E2316" s="1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156.97</v>
      </c>
      <c r="P2316" s="1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5">
        <v>2500</v>
      </c>
      <c r="E2317" s="1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102.6</v>
      </c>
      <c r="P2317" s="1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5">
        <v>15000</v>
      </c>
      <c r="E2318" s="1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104.04266666666666</v>
      </c>
      <c r="P2318" s="1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5">
        <v>400</v>
      </c>
      <c r="E2319" s="1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104</v>
      </c>
      <c r="P2319" s="1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5">
        <v>5000</v>
      </c>
      <c r="E2320" s="1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121.06</v>
      </c>
      <c r="P2320" s="1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5">
        <v>3000</v>
      </c>
      <c r="E2321" s="1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107.7</v>
      </c>
      <c r="P2321" s="1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5">
        <v>5000</v>
      </c>
      <c r="E2322" s="1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108.66</v>
      </c>
      <c r="P2322" s="1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5">
        <v>10557</v>
      </c>
      <c r="E2323" s="1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39.120962394619688</v>
      </c>
      <c r="P2323" s="1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5">
        <v>2700</v>
      </c>
      <c r="E2324" s="1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3.1481481481481484</v>
      </c>
      <c r="P2324" s="1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5">
        <v>250</v>
      </c>
      <c r="E2325" s="1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48</v>
      </c>
      <c r="P2325" s="1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5">
        <v>7500</v>
      </c>
      <c r="E2326" s="1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20.733333333333334</v>
      </c>
      <c r="P2326" s="1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5">
        <v>1000</v>
      </c>
      <c r="E2327" s="1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8</v>
      </c>
      <c r="P2327" s="1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5">
        <v>15000</v>
      </c>
      <c r="E2328" s="1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0.72</v>
      </c>
      <c r="P2328" s="1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5">
        <v>35000</v>
      </c>
      <c r="E2329" s="1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526.09431428571429</v>
      </c>
      <c r="P2329" s="1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5">
        <v>10000</v>
      </c>
      <c r="E2330" s="1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254.45</v>
      </c>
      <c r="P2330" s="1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5">
        <v>25000</v>
      </c>
      <c r="E2331" s="1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105.92</v>
      </c>
      <c r="P2331" s="1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5">
        <v>35000</v>
      </c>
      <c r="E2332" s="1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102.42285714285714</v>
      </c>
      <c r="P2332" s="1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5">
        <v>8000</v>
      </c>
      <c r="E2333" s="1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144.31375</v>
      </c>
      <c r="P2333" s="1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5">
        <v>25000</v>
      </c>
      <c r="E2334" s="1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106.30800000000001</v>
      </c>
      <c r="P2334" s="1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5">
        <v>600</v>
      </c>
      <c r="E2335" s="1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212.16666666666666</v>
      </c>
      <c r="P2335" s="1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5">
        <v>4000</v>
      </c>
      <c r="E2336" s="1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101.95</v>
      </c>
      <c r="P2336" s="1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5">
        <v>25000</v>
      </c>
      <c r="E2337" s="1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102.27200000000001</v>
      </c>
      <c r="P2337" s="1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5">
        <v>20000</v>
      </c>
      <c r="E2338" s="1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520.73254999999995</v>
      </c>
      <c r="P2338" s="1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5">
        <v>12000</v>
      </c>
      <c r="E2339" s="1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110.65833333333333</v>
      </c>
      <c r="P2339" s="1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5">
        <v>15000</v>
      </c>
      <c r="E2340" s="1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101.14333333333333</v>
      </c>
      <c r="P2340" s="1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5">
        <v>25000</v>
      </c>
      <c r="E2341" s="1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294.20800000000003</v>
      </c>
      <c r="P2341" s="1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5">
        <v>40000</v>
      </c>
      <c r="E2342" s="1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105.7775</v>
      </c>
      <c r="P2342" s="1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5">
        <v>5000</v>
      </c>
      <c r="E2343" s="1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15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5">
        <v>5500</v>
      </c>
      <c r="E2344" s="1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15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5">
        <v>10000</v>
      </c>
      <c r="E2345" s="1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3</v>
      </c>
      <c r="P2345" s="1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5">
        <v>1000</v>
      </c>
      <c r="E2346" s="1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0.1</v>
      </c>
      <c r="P2346" s="15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5">
        <v>3000</v>
      </c>
      <c r="E2347" s="1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15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5">
        <v>60000</v>
      </c>
      <c r="E2348" s="1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6.5000000000000002E-2</v>
      </c>
      <c r="P2348" s="15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5">
        <v>1000</v>
      </c>
      <c r="E2349" s="1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1.5</v>
      </c>
      <c r="P2349" s="15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5">
        <v>70000</v>
      </c>
      <c r="E2350" s="1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0.38571428571428573</v>
      </c>
      <c r="P2350" s="15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5">
        <v>474900</v>
      </c>
      <c r="E2351" s="1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15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5">
        <v>50000</v>
      </c>
      <c r="E2352" s="1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15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5">
        <v>18900</v>
      </c>
      <c r="E2353" s="1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0.5714285714285714</v>
      </c>
      <c r="P2353" s="1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5">
        <v>2000</v>
      </c>
      <c r="E2354" s="1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15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5">
        <v>1000</v>
      </c>
      <c r="E2355" s="1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1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5">
        <v>35000</v>
      </c>
      <c r="E2356" s="1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7.1428571428571425E-2</v>
      </c>
      <c r="P2356" s="15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5">
        <v>8000</v>
      </c>
      <c r="E2357" s="1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0.6875</v>
      </c>
      <c r="P2357" s="15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5">
        <v>10000</v>
      </c>
      <c r="E2358" s="1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15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5">
        <v>27000</v>
      </c>
      <c r="E2359" s="1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15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5">
        <v>1500</v>
      </c>
      <c r="E2360" s="1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15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5">
        <v>7500</v>
      </c>
      <c r="E2361" s="1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14.68</v>
      </c>
      <c r="P2361" s="15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5">
        <v>5000</v>
      </c>
      <c r="E2362" s="1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0.04</v>
      </c>
      <c r="P2362" s="15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5">
        <v>200</v>
      </c>
      <c r="E2363" s="1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15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5">
        <v>420</v>
      </c>
      <c r="E2364" s="1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28.571428571428569</v>
      </c>
      <c r="P2364" s="15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5">
        <v>175000</v>
      </c>
      <c r="E2365" s="1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1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5">
        <v>128</v>
      </c>
      <c r="E2366" s="1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15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5">
        <v>1000</v>
      </c>
      <c r="E2367" s="1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15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5">
        <v>25000</v>
      </c>
      <c r="E2368" s="1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10.52</v>
      </c>
      <c r="P2368" s="1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5">
        <v>50000</v>
      </c>
      <c r="E2369" s="1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</v>
      </c>
      <c r="P2369" s="1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5">
        <v>40000</v>
      </c>
      <c r="E2370" s="1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0.25</v>
      </c>
      <c r="P2370" s="15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5">
        <v>25000</v>
      </c>
      <c r="E2371" s="1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E2371/D2371%</f>
        <v>0</v>
      </c>
      <c r="P2371" s="15">
        <f t="shared" ref="P2371:P2434" si="223">IFERROR(E2371/L2371,0)</f>
        <v>0</v>
      </c>
      <c r="Q2371" t="str">
        <f t="shared" ref="Q2371:Q2434" si="224">TRIM(LEFT(N2371,FIND("/",N2371)-1))</f>
        <v>technology</v>
      </c>
      <c r="R2371" t="str">
        <f t="shared" ref="R2371:R2434" si="225">TRIM(RIGHT(N2371,LEN(N2371)-FIND("/",N2371)))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5">
        <v>25000</v>
      </c>
      <c r="E2372" s="1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0.32800000000000001</v>
      </c>
      <c r="P2372" s="15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5">
        <v>2000</v>
      </c>
      <c r="E2373" s="1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15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5">
        <v>5500</v>
      </c>
      <c r="E2374" s="1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3.2727272727272729</v>
      </c>
      <c r="P2374" s="15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5">
        <v>850000</v>
      </c>
      <c r="E2375" s="1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5.8823529411764705E-3</v>
      </c>
      <c r="P2375" s="1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5">
        <v>22000</v>
      </c>
      <c r="E2376" s="1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4.5454545454545456E-2</v>
      </c>
      <c r="P2376" s="15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5">
        <v>10000</v>
      </c>
      <c r="E2377" s="1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15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5">
        <v>3000</v>
      </c>
      <c r="E2378" s="1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10.877666666666666</v>
      </c>
      <c r="P2378" s="1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5">
        <v>2500</v>
      </c>
      <c r="E2379" s="1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15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5">
        <v>110000</v>
      </c>
      <c r="E2380" s="1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15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5">
        <v>30000</v>
      </c>
      <c r="E2381" s="1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15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5">
        <v>15000</v>
      </c>
      <c r="E2382" s="1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0.36666666666666664</v>
      </c>
      <c r="P2382" s="1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5">
        <v>86350</v>
      </c>
      <c r="E2383" s="1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1.8193398957730167</v>
      </c>
      <c r="P2383" s="1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5">
        <v>3000</v>
      </c>
      <c r="E2384" s="1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</v>
      </c>
      <c r="P2384" s="15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5">
        <v>10000</v>
      </c>
      <c r="E2385" s="1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4.3499999999999996</v>
      </c>
      <c r="P2385" s="1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5">
        <v>1000</v>
      </c>
      <c r="E2386" s="1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0.8</v>
      </c>
      <c r="P2386" s="15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5">
        <v>65000</v>
      </c>
      <c r="E2387" s="1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1.2123076923076923</v>
      </c>
      <c r="P2387" s="1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5">
        <v>30000</v>
      </c>
      <c r="E2388" s="1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15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5">
        <v>150000</v>
      </c>
      <c r="E2389" s="1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0.68400000000000005</v>
      </c>
      <c r="P2389" s="15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5">
        <v>37000</v>
      </c>
      <c r="E2390" s="1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1.2513513513513514</v>
      </c>
      <c r="P2390" s="1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5">
        <v>16000</v>
      </c>
      <c r="E2391" s="1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0.1875</v>
      </c>
      <c r="P2391" s="15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5">
        <v>510000</v>
      </c>
      <c r="E2392" s="1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15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5">
        <v>20000</v>
      </c>
      <c r="E2393" s="1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0.125</v>
      </c>
      <c r="P2393" s="15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5">
        <v>4200</v>
      </c>
      <c r="E2394" s="1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15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5">
        <v>100000</v>
      </c>
      <c r="E2395" s="1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0.05</v>
      </c>
      <c r="P2395" s="1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5">
        <v>5000</v>
      </c>
      <c r="E2396" s="1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0.06</v>
      </c>
      <c r="P2396" s="15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5">
        <v>33000</v>
      </c>
      <c r="E2397" s="1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15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5">
        <v>5000</v>
      </c>
      <c r="E2398" s="1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0.2</v>
      </c>
      <c r="P2398" s="15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5">
        <v>124000</v>
      </c>
      <c r="E2399" s="1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15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5">
        <v>4000</v>
      </c>
      <c r="E2400" s="1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15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5">
        <v>13000</v>
      </c>
      <c r="E2401" s="1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15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5">
        <v>50000</v>
      </c>
      <c r="E2402" s="1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15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5">
        <v>28000</v>
      </c>
      <c r="E2403" s="1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0.71785714285714286</v>
      </c>
      <c r="P2403" s="1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5">
        <v>12000</v>
      </c>
      <c r="E2404" s="1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0.43333333333333335</v>
      </c>
      <c r="P2404" s="15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5">
        <v>1200</v>
      </c>
      <c r="E2405" s="1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16.833333333333332</v>
      </c>
      <c r="P2405" s="1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5">
        <v>15000</v>
      </c>
      <c r="E2406" s="1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15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5">
        <v>5000</v>
      </c>
      <c r="E2407" s="1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22.52</v>
      </c>
      <c r="P2407" s="1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5">
        <v>3250</v>
      </c>
      <c r="E2408" s="1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41.384615384615387</v>
      </c>
      <c r="P2408" s="1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5">
        <v>22000</v>
      </c>
      <c r="E2409" s="1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25.259090909090908</v>
      </c>
      <c r="P2409" s="1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5">
        <v>15000</v>
      </c>
      <c r="E2410" s="1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0.2</v>
      </c>
      <c r="P2410" s="15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5">
        <v>25000</v>
      </c>
      <c r="E2411" s="1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1.84</v>
      </c>
      <c r="P2411" s="1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5">
        <v>15000</v>
      </c>
      <c r="E2412" s="1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15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5">
        <v>25000</v>
      </c>
      <c r="E2413" s="1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0.60399999999999998</v>
      </c>
      <c r="P2413" s="1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5">
        <v>8000</v>
      </c>
      <c r="E2414" s="1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15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5">
        <v>3000</v>
      </c>
      <c r="E2415" s="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0.83333333333333337</v>
      </c>
      <c r="P2415" s="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5">
        <v>15000</v>
      </c>
      <c r="E2416" s="1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3.0666666666666669</v>
      </c>
      <c r="P2416" s="1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5">
        <v>60000</v>
      </c>
      <c r="E2417" s="1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0.55833333333333335</v>
      </c>
      <c r="P2417" s="1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5">
        <v>20000</v>
      </c>
      <c r="E2418" s="1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2.5000000000000001E-2</v>
      </c>
      <c r="P2418" s="15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5">
        <v>1000</v>
      </c>
      <c r="E2419" s="1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15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5">
        <v>25000</v>
      </c>
      <c r="E2420" s="1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0.02</v>
      </c>
      <c r="P2420" s="15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5">
        <v>3000</v>
      </c>
      <c r="E2421" s="1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15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5">
        <v>16870</v>
      </c>
      <c r="E2422" s="1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14.825133372851216</v>
      </c>
      <c r="P2422" s="1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5">
        <v>6000</v>
      </c>
      <c r="E2423" s="1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1.6666666666666666E-2</v>
      </c>
      <c r="P2423" s="15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5">
        <v>500</v>
      </c>
      <c r="E2424" s="1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0.2</v>
      </c>
      <c r="P2424" s="15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5">
        <v>60000</v>
      </c>
      <c r="E2425" s="1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1.3333333333333334E-2</v>
      </c>
      <c r="P2425" s="1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5">
        <v>25000</v>
      </c>
      <c r="E2426" s="1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</v>
      </c>
      <c r="P2426" s="1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5">
        <v>3500</v>
      </c>
      <c r="E2427" s="1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2.8571428571428571E-2</v>
      </c>
      <c r="P2427" s="15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5">
        <v>20000</v>
      </c>
      <c r="E2428" s="1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15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5">
        <v>50000</v>
      </c>
      <c r="E2429" s="1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2E-3</v>
      </c>
      <c r="P2429" s="15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5">
        <v>35000</v>
      </c>
      <c r="E2430" s="1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2.8571428571428571E-3</v>
      </c>
      <c r="P2430" s="15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5">
        <v>140000</v>
      </c>
      <c r="E2431" s="1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</v>
      </c>
      <c r="P2431" s="1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5">
        <v>3000</v>
      </c>
      <c r="E2432" s="1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0.7</v>
      </c>
      <c r="P2432" s="1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5">
        <v>100000</v>
      </c>
      <c r="E2433" s="1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2E-3</v>
      </c>
      <c r="P2433" s="15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5">
        <v>14000</v>
      </c>
      <c r="E2434" s="1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1.4285714285714285E-2</v>
      </c>
      <c r="P2434" s="15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5">
        <v>10000</v>
      </c>
      <c r="E2435" s="1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E2435/D2435%</f>
        <v>0</v>
      </c>
      <c r="P2435" s="15">
        <f t="shared" ref="P2435:P2498" si="229">IFERROR(E2435/L2435,0)</f>
        <v>0</v>
      </c>
      <c r="Q2435" t="str">
        <f t="shared" ref="Q2435:Q2498" si="230">TRIM(LEFT(N2435,FIND("/",N2435)-1))</f>
        <v>food</v>
      </c>
      <c r="R2435" t="str">
        <f t="shared" ref="R2435:R2498" si="231">TRIM(RIGHT(N2435,LEN(N2435)-FIND("/",N2435)))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5">
        <v>20000</v>
      </c>
      <c r="E2436" s="1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0.13</v>
      </c>
      <c r="P2436" s="15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5">
        <v>250000</v>
      </c>
      <c r="E2437" s="1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0.48959999999999998</v>
      </c>
      <c r="P2437" s="1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5">
        <v>117000</v>
      </c>
      <c r="E2438" s="1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3.8461538461538464E-2</v>
      </c>
      <c r="P2438" s="1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5">
        <v>8000</v>
      </c>
      <c r="E2439" s="1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15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5">
        <v>15000</v>
      </c>
      <c r="E2440" s="1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0.33333333333333331</v>
      </c>
      <c r="P2440" s="15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5">
        <v>10000</v>
      </c>
      <c r="E2441" s="1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15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5">
        <v>5000</v>
      </c>
      <c r="E2442" s="1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0.2</v>
      </c>
      <c r="P2442" s="15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5">
        <v>7500</v>
      </c>
      <c r="E2443" s="1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107.88</v>
      </c>
      <c r="P2443" s="1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5">
        <v>24000</v>
      </c>
      <c r="E2444" s="1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125.94166666666666</v>
      </c>
      <c r="P2444" s="1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5">
        <v>20000</v>
      </c>
      <c r="E2445" s="1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202.51495</v>
      </c>
      <c r="P2445" s="1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5">
        <v>3000</v>
      </c>
      <c r="E2446" s="1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108.6</v>
      </c>
      <c r="P2446" s="1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5">
        <v>5000</v>
      </c>
      <c r="E2447" s="1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172.8</v>
      </c>
      <c r="P2447" s="1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5">
        <v>5000</v>
      </c>
      <c r="E2448" s="1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167.98</v>
      </c>
      <c r="P2448" s="1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5">
        <v>2500</v>
      </c>
      <c r="E2449" s="1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427.2</v>
      </c>
      <c r="P2449" s="1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5">
        <v>400</v>
      </c>
      <c r="E2450" s="1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107.5</v>
      </c>
      <c r="P2450" s="1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5">
        <v>10000</v>
      </c>
      <c r="E2451" s="1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108</v>
      </c>
      <c r="P2451" s="15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5">
        <v>15000</v>
      </c>
      <c r="E2452" s="1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101.53353333333334</v>
      </c>
      <c r="P2452" s="1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5">
        <v>10000</v>
      </c>
      <c r="E2453" s="1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115.45</v>
      </c>
      <c r="P2453" s="1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5">
        <v>600</v>
      </c>
      <c r="E2454" s="1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133.5</v>
      </c>
      <c r="P2454" s="1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5">
        <v>3000</v>
      </c>
      <c r="E2455" s="1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154.69999999999999</v>
      </c>
      <c r="P2455" s="1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5">
        <v>35000</v>
      </c>
      <c r="E2456" s="1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100.84571428571428</v>
      </c>
      <c r="P2456" s="1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5">
        <v>300</v>
      </c>
      <c r="E2457" s="1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182</v>
      </c>
      <c r="P2457" s="1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5">
        <v>1500</v>
      </c>
      <c r="E2458" s="1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180.86666666666667</v>
      </c>
      <c r="P2458" s="1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5">
        <v>23000</v>
      </c>
      <c r="E2459" s="1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102.30434782608695</v>
      </c>
      <c r="P2459" s="1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5">
        <v>5000</v>
      </c>
      <c r="E2460" s="1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110.18</v>
      </c>
      <c r="P2460" s="1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5">
        <v>30000</v>
      </c>
      <c r="E2461" s="1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102.25</v>
      </c>
      <c r="P2461" s="1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5">
        <v>8500</v>
      </c>
      <c r="E2462" s="1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100.78823529411764</v>
      </c>
      <c r="P2462" s="1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5">
        <v>7500</v>
      </c>
      <c r="E2463" s="1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103.8</v>
      </c>
      <c r="P2463" s="1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5">
        <v>3000</v>
      </c>
      <c r="E2464" s="1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110.70833333333333</v>
      </c>
      <c r="P2464" s="1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5">
        <v>2000</v>
      </c>
      <c r="E2465" s="1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116.25</v>
      </c>
      <c r="P2465" s="1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5">
        <v>2000</v>
      </c>
      <c r="E2466" s="1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111.1</v>
      </c>
      <c r="P2466" s="1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5">
        <v>700</v>
      </c>
      <c r="E2467" s="1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180.14285714285714</v>
      </c>
      <c r="P2467" s="1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5">
        <v>2500</v>
      </c>
      <c r="E2468" s="1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100</v>
      </c>
      <c r="P2468" s="1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5">
        <v>1000</v>
      </c>
      <c r="E2469" s="1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118.5</v>
      </c>
      <c r="P2469" s="1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5">
        <v>2000</v>
      </c>
      <c r="E2470" s="1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107.21700000000001</v>
      </c>
      <c r="P2470" s="1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5">
        <v>1200</v>
      </c>
      <c r="E2471" s="1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113.66666666666667</v>
      </c>
      <c r="P2471" s="1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5">
        <v>1000</v>
      </c>
      <c r="E2472" s="1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103.16400000000002</v>
      </c>
      <c r="P2472" s="1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5">
        <v>500</v>
      </c>
      <c r="E2473" s="1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128</v>
      </c>
      <c r="P2473" s="1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5">
        <v>7500</v>
      </c>
      <c r="E2474" s="1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135.76026666666667</v>
      </c>
      <c r="P2474" s="1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5">
        <v>2000</v>
      </c>
      <c r="E2475" s="1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100</v>
      </c>
      <c r="P2475" s="1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5">
        <v>5000</v>
      </c>
      <c r="E2476" s="1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100.00360000000001</v>
      </c>
      <c r="P2476" s="1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5">
        <v>2500</v>
      </c>
      <c r="E2477" s="1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104.72</v>
      </c>
      <c r="P2477" s="1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5">
        <v>3200</v>
      </c>
      <c r="E2478" s="1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105.02249999999999</v>
      </c>
      <c r="P2478" s="1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5">
        <v>750</v>
      </c>
      <c r="E2479" s="1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171.33333333333334</v>
      </c>
      <c r="P2479" s="1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5">
        <v>8000</v>
      </c>
      <c r="E2480" s="1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127.5</v>
      </c>
      <c r="P2480" s="1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5">
        <v>300</v>
      </c>
      <c r="E2481" s="1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133.44333333333333</v>
      </c>
      <c r="P2481" s="1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5">
        <v>2000</v>
      </c>
      <c r="E2482" s="1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100</v>
      </c>
      <c r="P2482" s="1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5">
        <v>4000</v>
      </c>
      <c r="E2483" s="1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112.91099999999999</v>
      </c>
      <c r="P2483" s="1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5">
        <v>1000</v>
      </c>
      <c r="E2484" s="1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100.1</v>
      </c>
      <c r="P2484" s="1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5">
        <v>1100</v>
      </c>
      <c r="E2485" s="1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113.72727272727273</v>
      </c>
      <c r="P2485" s="1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5">
        <v>3500</v>
      </c>
      <c r="E2486" s="1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119.31742857142856</v>
      </c>
      <c r="P2486" s="1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5">
        <v>2000</v>
      </c>
      <c r="E2487" s="1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103.25</v>
      </c>
      <c r="P2487" s="1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5">
        <v>300</v>
      </c>
      <c r="E2488" s="1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265.66666666666669</v>
      </c>
      <c r="P2488" s="1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5">
        <v>1500</v>
      </c>
      <c r="E2489" s="1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100.05066666666667</v>
      </c>
      <c r="P2489" s="1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5">
        <v>3000</v>
      </c>
      <c r="E2490" s="1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106.7</v>
      </c>
      <c r="P2490" s="1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5">
        <v>3500</v>
      </c>
      <c r="E2491" s="1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133.67142857142858</v>
      </c>
      <c r="P2491" s="1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5">
        <v>500</v>
      </c>
      <c r="E2492" s="1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121.4</v>
      </c>
      <c r="P2492" s="1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5">
        <v>500</v>
      </c>
      <c r="E2493" s="1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103.2</v>
      </c>
      <c r="P2493" s="1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5">
        <v>600</v>
      </c>
      <c r="E2494" s="1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125</v>
      </c>
      <c r="P2494" s="1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5">
        <v>20000</v>
      </c>
      <c r="E2495" s="1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128.69999999999999</v>
      </c>
      <c r="P2495" s="1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5">
        <v>1500</v>
      </c>
      <c r="E2496" s="1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101.00533333333333</v>
      </c>
      <c r="P2496" s="1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5">
        <v>1500</v>
      </c>
      <c r="E2497" s="1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127.53666666666666</v>
      </c>
      <c r="P2497" s="1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5">
        <v>6000</v>
      </c>
      <c r="E2498" s="1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100</v>
      </c>
      <c r="P2498" s="1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5">
        <v>4000</v>
      </c>
      <c r="E2499" s="1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E2499/D2499%</f>
        <v>112.77149999999999</v>
      </c>
      <c r="P2499" s="15">
        <f t="shared" ref="P2499:P2562" si="235">IFERROR(E2499/L2499,0)</f>
        <v>80.551071428571419</v>
      </c>
      <c r="Q2499" t="str">
        <f t="shared" ref="Q2499:Q2562" si="236">TRIM(LEFT(N2499,FIND("/",N2499)-1))</f>
        <v>music</v>
      </c>
      <c r="R2499" t="str">
        <f t="shared" ref="R2499:R2562" si="237">TRIM(RIGHT(N2499,LEN(N2499)-FIND("/",N2499)))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5">
        <v>1000</v>
      </c>
      <c r="E2500" s="1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105.6</v>
      </c>
      <c r="P2500" s="1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5">
        <v>4000</v>
      </c>
      <c r="E2501" s="1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202.625</v>
      </c>
      <c r="P2501" s="1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5">
        <v>600</v>
      </c>
      <c r="E2502" s="1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113.33333333333333</v>
      </c>
      <c r="P2502" s="1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5">
        <v>11000</v>
      </c>
      <c r="E2503" s="1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2.5545454545454547</v>
      </c>
      <c r="P2503" s="1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5">
        <v>110000</v>
      </c>
      <c r="E2504" s="1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7.8181818181818186E-2</v>
      </c>
      <c r="P2504" s="1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5">
        <v>10000</v>
      </c>
      <c r="E2505" s="1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1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5">
        <v>35000</v>
      </c>
      <c r="E2506" s="1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15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5">
        <v>7000</v>
      </c>
      <c r="E2507" s="1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15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5">
        <v>5000</v>
      </c>
      <c r="E2508" s="1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0.6</v>
      </c>
      <c r="P2508" s="15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5">
        <v>42850</v>
      </c>
      <c r="E2509" s="1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15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5">
        <v>20000</v>
      </c>
      <c r="E2510" s="1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15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5">
        <v>95000</v>
      </c>
      <c r="E2511" s="1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</v>
      </c>
      <c r="P2511" s="1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5">
        <v>50000</v>
      </c>
      <c r="E2512" s="1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0.15</v>
      </c>
      <c r="P2512" s="1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5">
        <v>100000</v>
      </c>
      <c r="E2513" s="1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15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5">
        <v>1150</v>
      </c>
      <c r="E2514" s="1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15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5">
        <v>180000</v>
      </c>
      <c r="E2515" s="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5">
        <v>12000</v>
      </c>
      <c r="E2516" s="1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</v>
      </c>
      <c r="P2516" s="1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5">
        <v>5000</v>
      </c>
      <c r="E2517" s="1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18.600000000000001</v>
      </c>
      <c r="P2517" s="1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5">
        <v>22000</v>
      </c>
      <c r="E2518" s="1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15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5">
        <v>18000</v>
      </c>
      <c r="E2519" s="1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9.8166666666666664</v>
      </c>
      <c r="P2519" s="1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5">
        <v>5000</v>
      </c>
      <c r="E2520" s="1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15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5">
        <v>150000</v>
      </c>
      <c r="E2521" s="1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4.3333333333333335E-2</v>
      </c>
      <c r="P2521" s="1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5">
        <v>100000</v>
      </c>
      <c r="E2522" s="1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15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5">
        <v>12500</v>
      </c>
      <c r="E2523" s="1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109.48792</v>
      </c>
      <c r="P2523" s="1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5">
        <v>5000</v>
      </c>
      <c r="E2524" s="1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100</v>
      </c>
      <c r="P2524" s="1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5">
        <v>900</v>
      </c>
      <c r="E2525" s="1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156.44444444444446</v>
      </c>
      <c r="P2525" s="1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5">
        <v>7500</v>
      </c>
      <c r="E2526" s="1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101.6</v>
      </c>
      <c r="P2526" s="1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5">
        <v>8000</v>
      </c>
      <c r="E2527" s="1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100.325</v>
      </c>
      <c r="P2527" s="1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5">
        <v>4000</v>
      </c>
      <c r="E2528" s="1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112.95</v>
      </c>
      <c r="P2528" s="1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5">
        <v>4000</v>
      </c>
      <c r="E2529" s="1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102.125</v>
      </c>
      <c r="P2529" s="1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5">
        <v>4000</v>
      </c>
      <c r="E2530" s="1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107.24974999999999</v>
      </c>
      <c r="P2530" s="1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5">
        <v>6000</v>
      </c>
      <c r="E2531" s="1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104.28333333333333</v>
      </c>
      <c r="P2531" s="1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5">
        <v>6500</v>
      </c>
      <c r="E2532" s="1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100</v>
      </c>
      <c r="P2532" s="1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5">
        <v>4500</v>
      </c>
      <c r="E2533" s="1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100.4</v>
      </c>
      <c r="P2533" s="1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5">
        <v>4000</v>
      </c>
      <c r="E2534" s="1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126.125</v>
      </c>
      <c r="P2534" s="1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5">
        <v>7500</v>
      </c>
      <c r="E2535" s="1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110.66666666666667</v>
      </c>
      <c r="P2535" s="1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5">
        <v>2000</v>
      </c>
      <c r="E2536" s="1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105</v>
      </c>
      <c r="P2536" s="1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5">
        <v>20000</v>
      </c>
      <c r="E2537" s="1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103.77500000000001</v>
      </c>
      <c r="P2537" s="1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5">
        <v>25</v>
      </c>
      <c r="E2538" s="1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116</v>
      </c>
      <c r="P2538" s="1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5">
        <v>1000</v>
      </c>
      <c r="E2539" s="1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110</v>
      </c>
      <c r="P2539" s="1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5">
        <v>18000</v>
      </c>
      <c r="E2540" s="1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113.01761111111111</v>
      </c>
      <c r="P2540" s="1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5">
        <v>10000</v>
      </c>
      <c r="E2541" s="1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100.25</v>
      </c>
      <c r="P2541" s="1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5">
        <v>2500</v>
      </c>
      <c r="E2542" s="1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103.4</v>
      </c>
      <c r="P2542" s="1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5">
        <v>3500</v>
      </c>
      <c r="E2543" s="1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107.02857142857142</v>
      </c>
      <c r="P2543" s="1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5">
        <v>700</v>
      </c>
      <c r="E2544" s="1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103.57142857142857</v>
      </c>
      <c r="P2544" s="1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5">
        <v>250</v>
      </c>
      <c r="E2545" s="1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156.4</v>
      </c>
      <c r="P2545" s="1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5">
        <v>5000</v>
      </c>
      <c r="E2546" s="1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100.82</v>
      </c>
      <c r="P2546" s="1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5">
        <v>2000</v>
      </c>
      <c r="E2547" s="1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195.3</v>
      </c>
      <c r="P2547" s="1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5">
        <v>3500</v>
      </c>
      <c r="E2548" s="1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111.71428571428571</v>
      </c>
      <c r="P2548" s="1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5">
        <v>5500</v>
      </c>
      <c r="E2549" s="1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119.85454545454546</v>
      </c>
      <c r="P2549" s="1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5">
        <v>6000</v>
      </c>
      <c r="E2550" s="1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101.85</v>
      </c>
      <c r="P2550" s="1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5">
        <v>1570</v>
      </c>
      <c r="E2551" s="1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102.80254777070064</v>
      </c>
      <c r="P2551" s="1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5">
        <v>6500</v>
      </c>
      <c r="E2552" s="1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100.84615384615384</v>
      </c>
      <c r="P2552" s="1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5">
        <v>3675</v>
      </c>
      <c r="E2553" s="1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102.73469387755102</v>
      </c>
      <c r="P2553" s="1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5">
        <v>3000</v>
      </c>
      <c r="E2554" s="1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106.5</v>
      </c>
      <c r="P2554" s="1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5">
        <v>1500</v>
      </c>
      <c r="E2555" s="1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155.53333333333333</v>
      </c>
      <c r="P2555" s="1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5">
        <v>3000</v>
      </c>
      <c r="E2556" s="1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122.8</v>
      </c>
      <c r="P2556" s="1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5">
        <v>2000</v>
      </c>
      <c r="E2557" s="1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107.35</v>
      </c>
      <c r="P2557" s="1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5">
        <v>745</v>
      </c>
      <c r="E2558" s="1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105.50335570469798</v>
      </c>
      <c r="P2558" s="1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5">
        <v>900</v>
      </c>
      <c r="E2559" s="1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118.44444444444444</v>
      </c>
      <c r="P2559" s="1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5">
        <v>1250</v>
      </c>
      <c r="E2560" s="1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108.88</v>
      </c>
      <c r="P2560" s="1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5">
        <v>800</v>
      </c>
      <c r="E2561" s="1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111.25</v>
      </c>
      <c r="P2561" s="1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5">
        <v>3000</v>
      </c>
      <c r="E2562" s="1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100.1</v>
      </c>
      <c r="P2562" s="1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5">
        <v>100000</v>
      </c>
      <c r="E2563" s="1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E2563/D2563%</f>
        <v>0</v>
      </c>
      <c r="P2563" s="15">
        <f t="shared" ref="P2563:P2626" si="241">IFERROR(E2563/L2563,0)</f>
        <v>0</v>
      </c>
      <c r="Q2563" t="str">
        <f t="shared" ref="Q2563:Q2626" si="242">TRIM(LEFT(N2563,FIND("/",N2563)-1))</f>
        <v>food</v>
      </c>
      <c r="R2563" t="str">
        <f t="shared" ref="R2563:R2626" si="243">TRIM(RIGHT(N2563,LEN(N2563)-FIND("/",N2563)))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5">
        <v>10000</v>
      </c>
      <c r="E2564" s="1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0.75</v>
      </c>
      <c r="P2564" s="15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5">
        <v>20000</v>
      </c>
      <c r="E2565" s="1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1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5">
        <v>40000</v>
      </c>
      <c r="E2566" s="1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15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5">
        <v>10000</v>
      </c>
      <c r="E2567" s="1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1</v>
      </c>
      <c r="P2567" s="1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5">
        <v>35000</v>
      </c>
      <c r="E2568" s="1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15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5">
        <v>45000</v>
      </c>
      <c r="E2569" s="1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0.26666666666666666</v>
      </c>
      <c r="P2569" s="15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5">
        <v>10000</v>
      </c>
      <c r="E2570" s="1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0.5</v>
      </c>
      <c r="P2570" s="15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5">
        <v>6500</v>
      </c>
      <c r="E2571" s="1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2.2307692307692308</v>
      </c>
      <c r="P2571" s="1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5">
        <v>7000</v>
      </c>
      <c r="E2572" s="1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0.84285714285714286</v>
      </c>
      <c r="P2572" s="1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5">
        <v>100000</v>
      </c>
      <c r="E2573" s="1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0.25</v>
      </c>
      <c r="P2573" s="1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5">
        <v>30000</v>
      </c>
      <c r="E2574" s="1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15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5">
        <v>8000</v>
      </c>
      <c r="E2575" s="1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1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5">
        <v>10000</v>
      </c>
      <c r="E2576" s="1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15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5">
        <v>85000</v>
      </c>
      <c r="E2577" s="1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15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5">
        <v>10000</v>
      </c>
      <c r="E2578" s="1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15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5">
        <v>15000</v>
      </c>
      <c r="E2579" s="1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15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5">
        <v>6000</v>
      </c>
      <c r="E2580" s="1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15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5">
        <v>200000</v>
      </c>
      <c r="E2581" s="1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0.13850000000000001</v>
      </c>
      <c r="P2581" s="1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5">
        <v>8500</v>
      </c>
      <c r="E2582" s="1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0.6</v>
      </c>
      <c r="P2582" s="1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5">
        <v>5000</v>
      </c>
      <c r="E2583" s="1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10.6</v>
      </c>
      <c r="P2583" s="1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5">
        <v>90000</v>
      </c>
      <c r="E2584" s="1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1.1111111111111111E-3</v>
      </c>
      <c r="P2584" s="15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5">
        <v>1000</v>
      </c>
      <c r="E2585" s="1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0.5</v>
      </c>
      <c r="P2585" s="1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5">
        <v>10000</v>
      </c>
      <c r="E2586" s="1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15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5">
        <v>30000</v>
      </c>
      <c r="E2587" s="1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0.16666666666666666</v>
      </c>
      <c r="P2587" s="15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5">
        <v>3000</v>
      </c>
      <c r="E2588" s="1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0.16666666666666666</v>
      </c>
      <c r="P2588" s="15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5">
        <v>50000</v>
      </c>
      <c r="E2589" s="1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2.4340000000000002</v>
      </c>
      <c r="P2589" s="1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5">
        <v>6000</v>
      </c>
      <c r="E2590" s="1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3.8833333333333333</v>
      </c>
      <c r="P2590" s="1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5">
        <v>50000</v>
      </c>
      <c r="E2591" s="1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0.01</v>
      </c>
      <c r="P2591" s="15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5">
        <v>3000</v>
      </c>
      <c r="E2592" s="1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15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5">
        <v>1500</v>
      </c>
      <c r="E2593" s="1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1.7333333333333334</v>
      </c>
      <c r="P2593" s="15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5">
        <v>30000</v>
      </c>
      <c r="E2594" s="1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0.16666666666666666</v>
      </c>
      <c r="P2594" s="15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5">
        <v>10000</v>
      </c>
      <c r="E2595" s="1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1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5">
        <v>80000</v>
      </c>
      <c r="E2596" s="1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1.25E-3</v>
      </c>
      <c r="P2596" s="15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5">
        <v>15000</v>
      </c>
      <c r="E2597" s="1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12.166666666666666</v>
      </c>
      <c r="P2597" s="1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5">
        <v>35000</v>
      </c>
      <c r="E2598" s="1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23.588571428571427</v>
      </c>
      <c r="P2598" s="1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5">
        <v>1500</v>
      </c>
      <c r="E2599" s="1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5.666666666666667</v>
      </c>
      <c r="P2599" s="1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5">
        <v>3000</v>
      </c>
      <c r="E2600" s="1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39</v>
      </c>
      <c r="P2600" s="1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5">
        <v>9041</v>
      </c>
      <c r="E2601" s="1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0.99546510341776351</v>
      </c>
      <c r="P2601" s="15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5">
        <v>50000</v>
      </c>
      <c r="E2602" s="1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6.9320000000000004</v>
      </c>
      <c r="P2602" s="1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5">
        <v>500</v>
      </c>
      <c r="E2603" s="1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661.4</v>
      </c>
      <c r="P2603" s="1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5">
        <v>12000</v>
      </c>
      <c r="E2604" s="1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326.09166666666664</v>
      </c>
      <c r="P2604" s="1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5">
        <v>1750</v>
      </c>
      <c r="E2605" s="1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101.48571428571428</v>
      </c>
      <c r="P2605" s="1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5">
        <v>20000</v>
      </c>
      <c r="E2606" s="1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104.21799999999999</v>
      </c>
      <c r="P2606" s="1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5">
        <v>100000</v>
      </c>
      <c r="E2607" s="1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107.42157</v>
      </c>
      <c r="P2607" s="1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5">
        <v>11000</v>
      </c>
      <c r="E2608" s="1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110.05454545454545</v>
      </c>
      <c r="P2608" s="1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5">
        <v>8000</v>
      </c>
      <c r="E2609" s="1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407.7</v>
      </c>
      <c r="P2609" s="1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5">
        <v>8000</v>
      </c>
      <c r="E2610" s="1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223.92500000000001</v>
      </c>
      <c r="P2610" s="1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5">
        <v>35000</v>
      </c>
      <c r="E2611" s="1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303.80111428571428</v>
      </c>
      <c r="P2611" s="1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5">
        <v>22765</v>
      </c>
      <c r="E2612" s="1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141.32510432681747</v>
      </c>
      <c r="P2612" s="1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5">
        <v>11000</v>
      </c>
      <c r="E2613" s="1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2790.6363636363635</v>
      </c>
      <c r="P2613" s="1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5">
        <v>10000</v>
      </c>
      <c r="E2614" s="1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171.76130000000001</v>
      </c>
      <c r="P2614" s="1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5">
        <v>7500</v>
      </c>
      <c r="E2615" s="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101.01333333333334</v>
      </c>
      <c r="P2615" s="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5">
        <v>10500</v>
      </c>
      <c r="E2616" s="1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102</v>
      </c>
      <c r="P2616" s="1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5">
        <v>2001</v>
      </c>
      <c r="E2617" s="1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169.76511744127936</v>
      </c>
      <c r="P2617" s="1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5">
        <v>25000</v>
      </c>
      <c r="E2618" s="1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114.53400000000001</v>
      </c>
      <c r="P2618" s="1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5">
        <v>500</v>
      </c>
      <c r="E2619" s="1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877.6</v>
      </c>
      <c r="P2619" s="1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5">
        <v>15000</v>
      </c>
      <c r="E2620" s="1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105.38666666666667</v>
      </c>
      <c r="P2620" s="1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5">
        <v>1000</v>
      </c>
      <c r="E2621" s="1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188.4</v>
      </c>
      <c r="P2621" s="1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5">
        <v>65000</v>
      </c>
      <c r="E2622" s="1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143.65230769230769</v>
      </c>
      <c r="P2622" s="1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5">
        <v>15000</v>
      </c>
      <c r="E2623" s="1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145.88</v>
      </c>
      <c r="P2623" s="1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5">
        <v>1500</v>
      </c>
      <c r="E2624" s="1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131.184</v>
      </c>
      <c r="P2624" s="1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5">
        <v>2000</v>
      </c>
      <c r="E2625" s="1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114</v>
      </c>
      <c r="P2625" s="1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5">
        <v>8000</v>
      </c>
      <c r="E2626" s="1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1379.420625</v>
      </c>
      <c r="P2626" s="1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5">
        <v>150</v>
      </c>
      <c r="E2627" s="1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E2627/D2627%</f>
        <v>956</v>
      </c>
      <c r="P2627" s="15">
        <f t="shared" ref="P2627:P2690" si="247">IFERROR(E2627/L2627,0)</f>
        <v>27.576923076923077</v>
      </c>
      <c r="Q2627" t="str">
        <f t="shared" ref="Q2627:Q2690" si="248">TRIM(LEFT(N2627,FIND("/",N2627)-1))</f>
        <v>technology</v>
      </c>
      <c r="R2627" t="str">
        <f t="shared" ref="R2627:R2690" si="249">TRIM(RIGHT(N2627,LEN(N2627)-FIND("/",N2627)))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5">
        <v>2500</v>
      </c>
      <c r="E2628" s="1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112</v>
      </c>
      <c r="P2628" s="1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5">
        <v>150</v>
      </c>
      <c r="E2629" s="1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646.66666666666663</v>
      </c>
      <c r="P2629" s="1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5">
        <v>839</v>
      </c>
      <c r="E2630" s="1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110.3694874851013</v>
      </c>
      <c r="P2630" s="1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5">
        <v>5000</v>
      </c>
      <c r="E2631" s="1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127.74</v>
      </c>
      <c r="P2631" s="1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5">
        <v>2000</v>
      </c>
      <c r="E2632" s="1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157.9</v>
      </c>
      <c r="P2632" s="1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5">
        <v>20000</v>
      </c>
      <c r="E2633" s="1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114.66525</v>
      </c>
      <c r="P2633" s="1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5">
        <v>1070</v>
      </c>
      <c r="E2634" s="1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137.00934579439254</v>
      </c>
      <c r="P2634" s="1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5">
        <v>5000</v>
      </c>
      <c r="E2635" s="1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354.62</v>
      </c>
      <c r="P2635" s="1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5">
        <v>930</v>
      </c>
      <c r="E2636" s="1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106.02150537634408</v>
      </c>
      <c r="P2636" s="1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5">
        <v>11500</v>
      </c>
      <c r="E2637" s="1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100</v>
      </c>
      <c r="P2637" s="1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5">
        <v>1000</v>
      </c>
      <c r="E2638" s="1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187.3</v>
      </c>
      <c r="P2638" s="1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5">
        <v>500</v>
      </c>
      <c r="E2639" s="1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166.2</v>
      </c>
      <c r="P2639" s="1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5">
        <v>347</v>
      </c>
      <c r="E2640" s="1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101.72910662824206</v>
      </c>
      <c r="P2640" s="1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5">
        <v>300</v>
      </c>
      <c r="E2641" s="1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164</v>
      </c>
      <c r="P2641" s="1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5">
        <v>3000</v>
      </c>
      <c r="E2642" s="1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105.66666666666667</v>
      </c>
      <c r="P2642" s="1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5">
        <v>1500</v>
      </c>
      <c r="E2643" s="1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1</v>
      </c>
      <c r="P2643" s="1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5">
        <v>500000</v>
      </c>
      <c r="E2644" s="1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1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5">
        <v>1000000</v>
      </c>
      <c r="E2645" s="1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33.559730999999999</v>
      </c>
      <c r="P2645" s="1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5">
        <v>100000</v>
      </c>
      <c r="E2646" s="1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2.0529999999999999</v>
      </c>
      <c r="P2646" s="1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5">
        <v>20000</v>
      </c>
      <c r="E2647" s="1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10.5</v>
      </c>
      <c r="P2647" s="1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5">
        <v>500000</v>
      </c>
      <c r="E2648" s="1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8.4172840000000004</v>
      </c>
      <c r="P2648" s="1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5">
        <v>2500</v>
      </c>
      <c r="E2649" s="1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</v>
      </c>
      <c r="P2649" s="1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5">
        <v>12000</v>
      </c>
      <c r="E2650" s="1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0.8833333333333333</v>
      </c>
      <c r="P2650" s="1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5">
        <v>125000</v>
      </c>
      <c r="E2651" s="1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9.9199999999999997E-2</v>
      </c>
      <c r="P2651" s="1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5">
        <v>60000</v>
      </c>
      <c r="E2652" s="1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0.59666666666666668</v>
      </c>
      <c r="P2652" s="1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5">
        <v>280000</v>
      </c>
      <c r="E2653" s="1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1.8689285714285715</v>
      </c>
      <c r="P2653" s="1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5">
        <v>100000</v>
      </c>
      <c r="E2654" s="1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0.88500000000000001</v>
      </c>
      <c r="P2654" s="1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5">
        <v>51000</v>
      </c>
      <c r="E2655" s="1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11.52156862745098</v>
      </c>
      <c r="P2655" s="1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5">
        <v>100000</v>
      </c>
      <c r="E2656" s="1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5.0999999999999997E-2</v>
      </c>
      <c r="P2656" s="1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5">
        <v>15000</v>
      </c>
      <c r="E2657" s="1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21.033333333333335</v>
      </c>
      <c r="P2657" s="1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5">
        <v>150000</v>
      </c>
      <c r="E2658" s="1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11.436666666666667</v>
      </c>
      <c r="P2658" s="1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5">
        <v>30000</v>
      </c>
      <c r="E2659" s="1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18.737933333333334</v>
      </c>
      <c r="P2659" s="1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5">
        <v>98000</v>
      </c>
      <c r="E2660" s="1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9.285714285714286E-2</v>
      </c>
      <c r="P2660" s="1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5">
        <v>49000</v>
      </c>
      <c r="E2661" s="1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2.7204081632653061</v>
      </c>
      <c r="P2661" s="1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5">
        <v>20000</v>
      </c>
      <c r="E2662" s="1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9.5000000000000001E-2</v>
      </c>
      <c r="P2662" s="1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5">
        <v>5000</v>
      </c>
      <c r="E2663" s="1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102.9</v>
      </c>
      <c r="P2663" s="1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5">
        <v>20000</v>
      </c>
      <c r="E2664" s="1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106.8</v>
      </c>
      <c r="P2664" s="1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5">
        <v>20000</v>
      </c>
      <c r="E2665" s="1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104.59625</v>
      </c>
      <c r="P2665" s="1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5">
        <v>17500</v>
      </c>
      <c r="E2666" s="1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103.42857142857143</v>
      </c>
      <c r="P2666" s="1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5">
        <v>3500</v>
      </c>
      <c r="E2667" s="1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123.14285714285714</v>
      </c>
      <c r="P2667" s="1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5">
        <v>10000</v>
      </c>
      <c r="E2668" s="1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159.29509999999999</v>
      </c>
      <c r="P2668" s="1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5">
        <v>1500</v>
      </c>
      <c r="E2669" s="1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110.66666666666667</v>
      </c>
      <c r="P2669" s="1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5">
        <v>1000</v>
      </c>
      <c r="E2670" s="1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170.7</v>
      </c>
      <c r="P2670" s="1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5">
        <v>800</v>
      </c>
      <c r="E2671" s="1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125.125</v>
      </c>
      <c r="P2671" s="1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5">
        <v>38888</v>
      </c>
      <c r="E2672" s="1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6.415860933964205</v>
      </c>
      <c r="P2672" s="1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5">
        <v>25000</v>
      </c>
      <c r="E2673" s="1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11.343999999999999</v>
      </c>
      <c r="P2673" s="1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5">
        <v>10000</v>
      </c>
      <c r="E2674" s="1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33.19</v>
      </c>
      <c r="P2674" s="1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5">
        <v>40000</v>
      </c>
      <c r="E2675" s="1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27.58</v>
      </c>
      <c r="P2675" s="1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5">
        <v>35000</v>
      </c>
      <c r="E2676" s="1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62.84</v>
      </c>
      <c r="P2676" s="1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5">
        <v>25000</v>
      </c>
      <c r="E2677" s="1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7.5880000000000001</v>
      </c>
      <c r="P2677" s="1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5">
        <v>2100</v>
      </c>
      <c r="E2678" s="1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50.38095238095238</v>
      </c>
      <c r="P2678" s="1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5">
        <v>19500</v>
      </c>
      <c r="E2679" s="1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17.512820512820515</v>
      </c>
      <c r="P2679" s="1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5">
        <v>8000000</v>
      </c>
      <c r="E2680" s="1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1.375E-2</v>
      </c>
      <c r="P2680" s="1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5">
        <v>40000</v>
      </c>
      <c r="E2681" s="1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0.33</v>
      </c>
      <c r="P2681" s="1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5">
        <v>32000</v>
      </c>
      <c r="E2682" s="1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0.86250000000000004</v>
      </c>
      <c r="P2682" s="1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5">
        <v>8000</v>
      </c>
      <c r="E2683" s="1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0.6875</v>
      </c>
      <c r="P2683" s="1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5">
        <v>6000</v>
      </c>
      <c r="E2684" s="1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28.3</v>
      </c>
      <c r="P2684" s="1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5">
        <v>15000</v>
      </c>
      <c r="E2685" s="1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0.24</v>
      </c>
      <c r="P2685" s="1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5">
        <v>70000</v>
      </c>
      <c r="E2686" s="1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1.1428571428571428</v>
      </c>
      <c r="P2686" s="1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5">
        <v>50000</v>
      </c>
      <c r="E2687" s="1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0.02</v>
      </c>
      <c r="P2687" s="15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5">
        <v>30000</v>
      </c>
      <c r="E2688" s="1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15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5">
        <v>15000</v>
      </c>
      <c r="E2689" s="1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15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5">
        <v>50000</v>
      </c>
      <c r="E2690" s="1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0.14799999999999999</v>
      </c>
      <c r="P2690" s="1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5">
        <v>35000</v>
      </c>
      <c r="E2691" s="1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E2691/D2691%</f>
        <v>2.8571428571428571E-3</v>
      </c>
      <c r="P2691" s="15">
        <f t="shared" ref="P2691:P2754" si="253">IFERROR(E2691/L2691,0)</f>
        <v>1</v>
      </c>
      <c r="Q2691" t="str">
        <f t="shared" ref="Q2691:Q2754" si="254">TRIM(LEFT(N2691,FIND("/",N2691)-1))</f>
        <v>food</v>
      </c>
      <c r="R2691" t="str">
        <f t="shared" ref="R2691:R2754" si="255">TRIM(RIGHT(N2691,LEN(N2691)-FIND("/",N2691)))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5">
        <v>80000</v>
      </c>
      <c r="E2692" s="1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10.7325</v>
      </c>
      <c r="P2692" s="1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5">
        <v>65000</v>
      </c>
      <c r="E2693" s="1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5.3846153846153849E-2</v>
      </c>
      <c r="P2693" s="1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5">
        <v>3500</v>
      </c>
      <c r="E2694" s="1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0.7142857142857143</v>
      </c>
      <c r="P2694" s="15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5">
        <v>5000</v>
      </c>
      <c r="E2695" s="1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0.8</v>
      </c>
      <c r="P2695" s="1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5">
        <v>30000</v>
      </c>
      <c r="E2696" s="1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3.3333333333333335E-3</v>
      </c>
      <c r="P2696" s="15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5">
        <v>15000</v>
      </c>
      <c r="E2697" s="1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0.47333333333333333</v>
      </c>
      <c r="P2697" s="1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5">
        <v>60000</v>
      </c>
      <c r="E2698" s="1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</v>
      </c>
      <c r="P2698" s="1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5">
        <v>23000</v>
      </c>
      <c r="E2699" s="1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26.35217391304348</v>
      </c>
      <c r="P2699" s="1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5">
        <v>8000</v>
      </c>
      <c r="E2700" s="1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0.325125</v>
      </c>
      <c r="P2700" s="1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5">
        <v>2</v>
      </c>
      <c r="E2701" s="1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15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5">
        <v>9999</v>
      </c>
      <c r="E2702" s="1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0.7000700070007001</v>
      </c>
      <c r="P2702" s="1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5">
        <v>3400</v>
      </c>
      <c r="E2703" s="1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46.176470588235297</v>
      </c>
      <c r="P2703" s="1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5">
        <v>10000</v>
      </c>
      <c r="E2704" s="1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34.409999999999997</v>
      </c>
      <c r="P2704" s="1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5">
        <v>40000</v>
      </c>
      <c r="E2705" s="1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103.75</v>
      </c>
      <c r="P2705" s="1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5">
        <v>19000</v>
      </c>
      <c r="E2706" s="1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6.0263157894736841</v>
      </c>
      <c r="P2706" s="1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5">
        <v>16500</v>
      </c>
      <c r="E2707" s="1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10.539393939393939</v>
      </c>
      <c r="P2707" s="1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5">
        <v>35000</v>
      </c>
      <c r="E2708" s="1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112.29714285714286</v>
      </c>
      <c r="P2708" s="1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5">
        <v>8000</v>
      </c>
      <c r="E2709" s="1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350.84462500000001</v>
      </c>
      <c r="P2709" s="1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5">
        <v>20000</v>
      </c>
      <c r="E2710" s="1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233.21535</v>
      </c>
      <c r="P2710" s="1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5">
        <v>50000</v>
      </c>
      <c r="E2711" s="1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101.60599999999999</v>
      </c>
      <c r="P2711" s="1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5">
        <v>60000</v>
      </c>
      <c r="E2712" s="1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153.90035</v>
      </c>
      <c r="P2712" s="1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5">
        <v>3910</v>
      </c>
      <c r="E2713" s="1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100.7161125319693</v>
      </c>
      <c r="P2713" s="1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5">
        <v>5500</v>
      </c>
      <c r="E2714" s="1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131.38181818181818</v>
      </c>
      <c r="P2714" s="1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5">
        <v>150000</v>
      </c>
      <c r="E2715" s="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102.24133333333333</v>
      </c>
      <c r="P2715" s="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5">
        <v>25000</v>
      </c>
      <c r="E2716" s="1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116.35599999999999</v>
      </c>
      <c r="P2716" s="1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5">
        <v>12000</v>
      </c>
      <c r="E2717" s="1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264.62241666666665</v>
      </c>
      <c r="P2717" s="1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5">
        <v>10000</v>
      </c>
      <c r="E2718" s="1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119.98010000000001</v>
      </c>
      <c r="P2718" s="1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5">
        <v>25000</v>
      </c>
      <c r="E2719" s="1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120.104</v>
      </c>
      <c r="P2719" s="1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5">
        <v>18000</v>
      </c>
      <c r="E2720" s="1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103.58333333333333</v>
      </c>
      <c r="P2720" s="1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5">
        <v>6000</v>
      </c>
      <c r="E2721" s="1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108.83333333333333</v>
      </c>
      <c r="P2721" s="1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5">
        <v>25000</v>
      </c>
      <c r="E2722" s="1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118.124</v>
      </c>
      <c r="P2722" s="1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5">
        <v>750</v>
      </c>
      <c r="E2723" s="1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1462</v>
      </c>
      <c r="P2723" s="1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5">
        <v>5000</v>
      </c>
      <c r="E2724" s="1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252.54</v>
      </c>
      <c r="P2724" s="1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5">
        <v>12000</v>
      </c>
      <c r="E2725" s="1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140.05000000000001</v>
      </c>
      <c r="P2725" s="1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5">
        <v>2468</v>
      </c>
      <c r="E2726" s="1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296.87520259319285</v>
      </c>
      <c r="P2726" s="1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5">
        <v>40000</v>
      </c>
      <c r="E2727" s="1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144.54249999999999</v>
      </c>
      <c r="P2727" s="1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5">
        <v>100000</v>
      </c>
      <c r="E2728" s="1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105.745</v>
      </c>
      <c r="P2728" s="1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5">
        <v>10000</v>
      </c>
      <c r="E2729" s="1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493.21</v>
      </c>
      <c r="P2729" s="1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5">
        <v>15000</v>
      </c>
      <c r="E2730" s="1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201.82666666666665</v>
      </c>
      <c r="P2730" s="1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5">
        <v>7500</v>
      </c>
      <c r="E2731" s="1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104.44</v>
      </c>
      <c r="P2731" s="1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5">
        <v>27000</v>
      </c>
      <c r="E2732" s="1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170.29262962962963</v>
      </c>
      <c r="P2732" s="1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5">
        <v>30000</v>
      </c>
      <c r="E2733" s="1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104.30333333333333</v>
      </c>
      <c r="P2733" s="1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5">
        <v>12000</v>
      </c>
      <c r="E2734" s="1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118.25</v>
      </c>
      <c r="P2734" s="1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5">
        <v>50000</v>
      </c>
      <c r="E2735" s="1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107.538</v>
      </c>
      <c r="P2735" s="1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5">
        <v>1</v>
      </c>
      <c r="E2736" s="1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2260300</v>
      </c>
      <c r="P2736" s="1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5">
        <v>750</v>
      </c>
      <c r="E2737" s="1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978.1346666666667</v>
      </c>
      <c r="P2737" s="1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5">
        <v>8000</v>
      </c>
      <c r="E2738" s="1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122.9</v>
      </c>
      <c r="P2738" s="1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5">
        <v>30000</v>
      </c>
      <c r="E2739" s="1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246.06080000000003</v>
      </c>
      <c r="P2739" s="1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5">
        <v>5000</v>
      </c>
      <c r="E2740" s="1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147.94</v>
      </c>
      <c r="P2740" s="1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5">
        <v>1100</v>
      </c>
      <c r="E2741" s="1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384.09090909090907</v>
      </c>
      <c r="P2741" s="1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5">
        <v>300</v>
      </c>
      <c r="E2742" s="1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103.33333333333333</v>
      </c>
      <c r="P2742" s="1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5">
        <v>8000</v>
      </c>
      <c r="E2743" s="1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0.4375</v>
      </c>
      <c r="P2743" s="1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5">
        <v>2500</v>
      </c>
      <c r="E2744" s="1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29.24</v>
      </c>
      <c r="P2744" s="1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5">
        <v>5999</v>
      </c>
      <c r="E2745" s="1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1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5">
        <v>16000</v>
      </c>
      <c r="E2746" s="1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5.21875</v>
      </c>
      <c r="P2746" s="1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5">
        <v>8000</v>
      </c>
      <c r="E2747" s="1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21.887499999999999</v>
      </c>
      <c r="P2747" s="1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5">
        <v>3000</v>
      </c>
      <c r="E2748" s="1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26.7</v>
      </c>
      <c r="P2748" s="1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5">
        <v>500</v>
      </c>
      <c r="E2749" s="1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28</v>
      </c>
      <c r="P2749" s="1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5">
        <v>5000</v>
      </c>
      <c r="E2750" s="1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</v>
      </c>
      <c r="P2750" s="1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5">
        <v>10000</v>
      </c>
      <c r="E2751" s="1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1.1000000000000001</v>
      </c>
      <c r="P2751" s="1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5">
        <v>1999</v>
      </c>
      <c r="E2752" s="1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1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5">
        <v>3274</v>
      </c>
      <c r="E2753" s="1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1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5">
        <v>4800</v>
      </c>
      <c r="E2754" s="1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11.458333333333334</v>
      </c>
      <c r="P2754" s="1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5">
        <v>2000</v>
      </c>
      <c r="E2755" s="1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E2755/D2755%</f>
        <v>19</v>
      </c>
      <c r="P2755" s="15">
        <f t="shared" ref="P2755:P2818" si="259">IFERROR(E2755/L2755,0)</f>
        <v>47.5</v>
      </c>
      <c r="Q2755" t="str">
        <f t="shared" ref="Q2755:Q2818" si="260">TRIM(LEFT(N2755,FIND("/",N2755)-1))</f>
        <v>publishing</v>
      </c>
      <c r="R2755" t="str">
        <f t="shared" ref="R2755:R2818" si="261">TRIM(RIGHT(N2755,LEN(N2755)-FIND("/",N2755)))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5">
        <v>10000</v>
      </c>
      <c r="E2756" s="1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1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5">
        <v>500</v>
      </c>
      <c r="E2757" s="1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52</v>
      </c>
      <c r="P2757" s="1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5">
        <v>10000</v>
      </c>
      <c r="E2758" s="1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10.48</v>
      </c>
      <c r="P2758" s="1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5">
        <v>1500</v>
      </c>
      <c r="E2759" s="1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0.66666666666666663</v>
      </c>
      <c r="P2759" s="1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5">
        <v>2000</v>
      </c>
      <c r="E2760" s="1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11.7</v>
      </c>
      <c r="P2760" s="1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5">
        <v>1000</v>
      </c>
      <c r="E2761" s="1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10.5</v>
      </c>
      <c r="P2761" s="1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5">
        <v>5000</v>
      </c>
      <c r="E2762" s="1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1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5">
        <v>5000</v>
      </c>
      <c r="E2763" s="1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0.72</v>
      </c>
      <c r="P2763" s="1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5">
        <v>3250</v>
      </c>
      <c r="E2764" s="1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0.76923076923076927</v>
      </c>
      <c r="P2764" s="1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5">
        <v>39400</v>
      </c>
      <c r="E2765" s="1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0.22842639593908629</v>
      </c>
      <c r="P2765" s="1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5">
        <v>4000</v>
      </c>
      <c r="E2766" s="1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</v>
      </c>
      <c r="P2766" s="1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5">
        <v>4000</v>
      </c>
      <c r="E2767" s="1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1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5">
        <v>5000</v>
      </c>
      <c r="E2768" s="1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2</v>
      </c>
      <c r="P2768" s="1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5">
        <v>4000</v>
      </c>
      <c r="E2769" s="1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0.85</v>
      </c>
      <c r="P2769" s="1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5">
        <v>7000</v>
      </c>
      <c r="E2770" s="1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14.314285714285715</v>
      </c>
      <c r="P2770" s="1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5">
        <v>800</v>
      </c>
      <c r="E2771" s="1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0.25</v>
      </c>
      <c r="P2771" s="1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5">
        <v>20000</v>
      </c>
      <c r="E2772" s="1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10.411250000000001</v>
      </c>
      <c r="P2772" s="1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5">
        <v>19980</v>
      </c>
      <c r="E2773" s="1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1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5">
        <v>8000</v>
      </c>
      <c r="E2774" s="1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1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5">
        <v>530</v>
      </c>
      <c r="E2775" s="1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0.18867924528301888</v>
      </c>
      <c r="P2775" s="1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5">
        <v>4000</v>
      </c>
      <c r="E2776" s="1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14.25</v>
      </c>
      <c r="P2776" s="1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5">
        <v>5000</v>
      </c>
      <c r="E2777" s="1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3</v>
      </c>
      <c r="P2777" s="1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5">
        <v>21000</v>
      </c>
      <c r="E2778" s="1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7.8809523809523814</v>
      </c>
      <c r="P2778" s="1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5">
        <v>3000</v>
      </c>
      <c r="E2779" s="1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0.33333333333333331</v>
      </c>
      <c r="P2779" s="1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5">
        <v>5500</v>
      </c>
      <c r="E2780" s="1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25.545454545454547</v>
      </c>
      <c r="P2780" s="1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5">
        <v>2500</v>
      </c>
      <c r="E2781" s="1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</v>
      </c>
      <c r="P2781" s="1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5">
        <v>100000</v>
      </c>
      <c r="E2782" s="1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1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5">
        <v>1250</v>
      </c>
      <c r="E2783" s="1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105.28</v>
      </c>
      <c r="P2783" s="15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5">
        <v>1000</v>
      </c>
      <c r="E2784" s="1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120</v>
      </c>
      <c r="P2784" s="1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5">
        <v>1000</v>
      </c>
      <c r="E2785" s="1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114.5</v>
      </c>
      <c r="P2785" s="1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5">
        <v>6000</v>
      </c>
      <c r="E2786" s="1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119</v>
      </c>
      <c r="P2786" s="1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5">
        <v>5000</v>
      </c>
      <c r="E2787" s="1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104.68</v>
      </c>
      <c r="P2787" s="1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5">
        <v>2500</v>
      </c>
      <c r="E2788" s="1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117.84</v>
      </c>
      <c r="P2788" s="1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5">
        <v>1000</v>
      </c>
      <c r="E2789" s="1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119.7</v>
      </c>
      <c r="P2789" s="15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5">
        <v>2000</v>
      </c>
      <c r="E2790" s="1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102.5</v>
      </c>
      <c r="P2790" s="15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5">
        <v>3000</v>
      </c>
      <c r="E2791" s="1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101.16666666666667</v>
      </c>
      <c r="P2791" s="1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5">
        <v>3000</v>
      </c>
      <c r="E2792" s="1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105.33333333333333</v>
      </c>
      <c r="P2792" s="1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5">
        <v>2000</v>
      </c>
      <c r="E2793" s="1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102.5</v>
      </c>
      <c r="P2793" s="1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5">
        <v>2000</v>
      </c>
      <c r="E2794" s="1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107.6</v>
      </c>
      <c r="P2794" s="1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5">
        <v>10000</v>
      </c>
      <c r="E2795" s="1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110.5675</v>
      </c>
      <c r="P2795" s="1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5">
        <v>50</v>
      </c>
      <c r="E2796" s="1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150</v>
      </c>
      <c r="P2796" s="15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5">
        <v>700</v>
      </c>
      <c r="E2797" s="1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104.28571428571429</v>
      </c>
      <c r="P2797" s="15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5">
        <v>800</v>
      </c>
      <c r="E2798" s="1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115.5</v>
      </c>
      <c r="P2798" s="15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5">
        <v>8000</v>
      </c>
      <c r="E2799" s="1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102.64512500000001</v>
      </c>
      <c r="P2799" s="1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5">
        <v>5000</v>
      </c>
      <c r="E2800" s="1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101.4</v>
      </c>
      <c r="P2800" s="1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5">
        <v>5000</v>
      </c>
      <c r="E2801" s="1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116.6348</v>
      </c>
      <c r="P2801" s="1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5">
        <v>1000</v>
      </c>
      <c r="E2802" s="1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133</v>
      </c>
      <c r="P2802" s="1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5">
        <v>500</v>
      </c>
      <c r="E2803" s="1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133.19999999999999</v>
      </c>
      <c r="P2803" s="1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5">
        <v>3000</v>
      </c>
      <c r="E2804" s="1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101.83333333333333</v>
      </c>
      <c r="P2804" s="1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5">
        <v>10000</v>
      </c>
      <c r="E2805" s="1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127.95</v>
      </c>
      <c r="P2805" s="1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5">
        <v>1000</v>
      </c>
      <c r="E2806" s="1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115</v>
      </c>
      <c r="P2806" s="15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5">
        <v>400</v>
      </c>
      <c r="E2807" s="1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110</v>
      </c>
      <c r="P2807" s="1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5">
        <v>3000</v>
      </c>
      <c r="E2808" s="1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112.1</v>
      </c>
      <c r="P2808" s="15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5">
        <v>5000</v>
      </c>
      <c r="E2809" s="1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126</v>
      </c>
      <c r="P2809" s="1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5">
        <v>4500</v>
      </c>
      <c r="E2810" s="1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100.24444444444444</v>
      </c>
      <c r="P2810" s="1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5">
        <v>2500</v>
      </c>
      <c r="E2811" s="1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102.4</v>
      </c>
      <c r="P2811" s="1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5">
        <v>2500</v>
      </c>
      <c r="E2812" s="1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108.2</v>
      </c>
      <c r="P2812" s="1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5">
        <v>10000</v>
      </c>
      <c r="E2813" s="1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100.27</v>
      </c>
      <c r="P2813" s="1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5">
        <v>5000</v>
      </c>
      <c r="E2814" s="1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113.3</v>
      </c>
      <c r="P2814" s="1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5">
        <v>2800</v>
      </c>
      <c r="E2815" s="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127.57571428571428</v>
      </c>
      <c r="P2815" s="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5">
        <v>1500</v>
      </c>
      <c r="E2816" s="1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107.73333333333333</v>
      </c>
      <c r="P2816" s="15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5">
        <v>250</v>
      </c>
      <c r="E2817" s="1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242</v>
      </c>
      <c r="P2817" s="1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5">
        <v>3000</v>
      </c>
      <c r="E2818" s="1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141.56666666666666</v>
      </c>
      <c r="P2818" s="1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5">
        <v>600</v>
      </c>
      <c r="E2819" s="1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E2819/D2819%</f>
        <v>130</v>
      </c>
      <c r="P2819" s="15">
        <f t="shared" ref="P2819:P2882" si="265">IFERROR(E2819/L2819,0)</f>
        <v>23.636363636363637</v>
      </c>
      <c r="Q2819" t="str">
        <f t="shared" ref="Q2819:Q2882" si="266">TRIM(LEFT(N2819,FIND("/",N2819)-1))</f>
        <v>theater</v>
      </c>
      <c r="R2819" t="str">
        <f t="shared" ref="R2819:R2882" si="267">TRIM(RIGHT(N2819,LEN(N2819)-FIND("/",N2819)))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5">
        <v>10000</v>
      </c>
      <c r="E2820" s="1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106.03</v>
      </c>
      <c r="P2820" s="1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5">
        <v>5000</v>
      </c>
      <c r="E2821" s="1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104.8</v>
      </c>
      <c r="P2821" s="1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5">
        <v>200</v>
      </c>
      <c r="E2822" s="1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136</v>
      </c>
      <c r="P2822" s="15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5">
        <v>1000</v>
      </c>
      <c r="E2823" s="1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100</v>
      </c>
      <c r="P2823" s="1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5">
        <v>6000</v>
      </c>
      <c r="E2824" s="1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100</v>
      </c>
      <c r="P2824" s="1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5">
        <v>100</v>
      </c>
      <c r="E2825" s="1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124</v>
      </c>
      <c r="P2825" s="1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5">
        <v>650</v>
      </c>
      <c r="E2826" s="1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116.92307692307692</v>
      </c>
      <c r="P2826" s="1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5">
        <v>3000</v>
      </c>
      <c r="E2827" s="1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103.33333333333333</v>
      </c>
      <c r="P2827" s="1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5">
        <v>2000</v>
      </c>
      <c r="E2828" s="1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107.75</v>
      </c>
      <c r="P2828" s="1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5">
        <v>2000</v>
      </c>
      <c r="E2829" s="1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120.25</v>
      </c>
      <c r="P2829" s="1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5">
        <v>9500</v>
      </c>
      <c r="E2830" s="1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100.37894736842105</v>
      </c>
      <c r="P2830" s="1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5">
        <v>2500</v>
      </c>
      <c r="E2831" s="1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106.52</v>
      </c>
      <c r="P2831" s="1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5">
        <v>3000</v>
      </c>
      <c r="E2832" s="1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100</v>
      </c>
      <c r="P2832" s="1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5">
        <v>3000</v>
      </c>
      <c r="E2833" s="1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110.66666666666667</v>
      </c>
      <c r="P2833" s="1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5">
        <v>2500</v>
      </c>
      <c r="E2834" s="1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114.71959999999999</v>
      </c>
      <c r="P2834" s="1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5">
        <v>2700</v>
      </c>
      <c r="E2835" s="1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108.25925925925925</v>
      </c>
      <c r="P2835" s="1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5">
        <v>800</v>
      </c>
      <c r="E2836" s="1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170</v>
      </c>
      <c r="P2836" s="1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5">
        <v>1000</v>
      </c>
      <c r="E2837" s="1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187.09899999999999</v>
      </c>
      <c r="P2837" s="1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5">
        <v>450</v>
      </c>
      <c r="E2838" s="1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107.77777777777777</v>
      </c>
      <c r="P2838" s="1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5">
        <v>850</v>
      </c>
      <c r="E2839" s="1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100</v>
      </c>
      <c r="P2839" s="1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5">
        <v>2000</v>
      </c>
      <c r="E2840" s="1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120.25</v>
      </c>
      <c r="P2840" s="1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5">
        <v>3500</v>
      </c>
      <c r="E2841" s="1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111.42857142857143</v>
      </c>
      <c r="P2841" s="1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5">
        <v>2500</v>
      </c>
      <c r="E2842" s="1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104</v>
      </c>
      <c r="P2842" s="1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5">
        <v>1000</v>
      </c>
      <c r="E2843" s="1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1</v>
      </c>
      <c r="P2843" s="15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5">
        <v>1500</v>
      </c>
      <c r="E2844" s="1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15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5">
        <v>1200</v>
      </c>
      <c r="E2845" s="1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1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5">
        <v>550</v>
      </c>
      <c r="E2846" s="1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5.4545454545454541</v>
      </c>
      <c r="P2846" s="15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5">
        <v>7500</v>
      </c>
      <c r="E2847" s="1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31.546666666666667</v>
      </c>
      <c r="P2847" s="1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5">
        <v>8000</v>
      </c>
      <c r="E2848" s="1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15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5">
        <v>2000</v>
      </c>
      <c r="E2849" s="1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15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5">
        <v>35000</v>
      </c>
      <c r="E2850" s="1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0.2</v>
      </c>
      <c r="P2850" s="1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5">
        <v>500</v>
      </c>
      <c r="E2851" s="1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1</v>
      </c>
      <c r="P2851" s="15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5">
        <v>8000</v>
      </c>
      <c r="E2852" s="1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3.8875000000000002</v>
      </c>
      <c r="P2852" s="1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5">
        <v>4500</v>
      </c>
      <c r="E2853" s="1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15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5">
        <v>5000</v>
      </c>
      <c r="E2854" s="1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</v>
      </c>
      <c r="P2854" s="1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5">
        <v>9500</v>
      </c>
      <c r="E2855" s="1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1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5">
        <v>1000</v>
      </c>
      <c r="E2856" s="1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41.7</v>
      </c>
      <c r="P2856" s="1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5">
        <v>600</v>
      </c>
      <c r="E2857" s="1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50</v>
      </c>
      <c r="P2857" s="15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5">
        <v>3000</v>
      </c>
      <c r="E2858" s="1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4.8666666666666663</v>
      </c>
      <c r="P2858" s="1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5">
        <v>38000</v>
      </c>
      <c r="E2859" s="1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19.736842105263158</v>
      </c>
      <c r="P2859" s="15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5">
        <v>1000</v>
      </c>
      <c r="E2860" s="1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15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5">
        <v>2000</v>
      </c>
      <c r="E2861" s="1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</v>
      </c>
      <c r="P2861" s="15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5">
        <v>4000</v>
      </c>
      <c r="E2862" s="1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</v>
      </c>
      <c r="P2862" s="1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5">
        <v>250</v>
      </c>
      <c r="E2863" s="1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32</v>
      </c>
      <c r="P2863" s="1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5">
        <v>12700</v>
      </c>
      <c r="E2864" s="1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0.43307086614173229</v>
      </c>
      <c r="P2864" s="1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5">
        <v>50000</v>
      </c>
      <c r="E2865" s="1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0.04</v>
      </c>
      <c r="P2865" s="1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5">
        <v>2500</v>
      </c>
      <c r="E2866" s="1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</v>
      </c>
      <c r="P2866" s="1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5">
        <v>2888</v>
      </c>
      <c r="E2867" s="1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15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5">
        <v>5000</v>
      </c>
      <c r="E2868" s="1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0.9</v>
      </c>
      <c r="P2868" s="15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5">
        <v>2500</v>
      </c>
      <c r="E2869" s="1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20.16</v>
      </c>
      <c r="P2869" s="15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5">
        <v>15000</v>
      </c>
      <c r="E2870" s="1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42.011733333333332</v>
      </c>
      <c r="P2870" s="1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5">
        <v>20000</v>
      </c>
      <c r="E2871" s="1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0.88500000000000001</v>
      </c>
      <c r="P2871" s="15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5">
        <v>5000</v>
      </c>
      <c r="E2872" s="1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15</v>
      </c>
      <c r="P2872" s="1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5">
        <v>10000</v>
      </c>
      <c r="E2873" s="1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4.67</v>
      </c>
      <c r="P2873" s="1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5">
        <v>3000</v>
      </c>
      <c r="E2874" s="1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15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5">
        <v>2500</v>
      </c>
      <c r="E2875" s="1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38.119999999999997</v>
      </c>
      <c r="P2875" s="1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5">
        <v>5000</v>
      </c>
      <c r="E2876" s="1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5.42</v>
      </c>
      <c r="P2876" s="1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5">
        <v>20000</v>
      </c>
      <c r="E2877" s="1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3.5000000000000003E-2</v>
      </c>
      <c r="P2877" s="1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5">
        <v>150000</v>
      </c>
      <c r="E2878" s="1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15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5">
        <v>6000</v>
      </c>
      <c r="E2879" s="1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10.833333333333334</v>
      </c>
      <c r="P2879" s="1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5">
        <v>3000</v>
      </c>
      <c r="E2880" s="1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</v>
      </c>
      <c r="P2880" s="15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5">
        <v>11200</v>
      </c>
      <c r="E2881" s="1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0.25892857142857145</v>
      </c>
      <c r="P2881" s="15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5">
        <v>12000</v>
      </c>
      <c r="E2882" s="1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23.333333333333332</v>
      </c>
      <c r="P2882" s="1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5">
        <v>5500</v>
      </c>
      <c r="E2883" s="1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E2883/D2883%</f>
        <v>0</v>
      </c>
      <c r="P2883" s="15">
        <f t="shared" ref="P2883:P2946" si="271">IFERROR(E2883/L2883,0)</f>
        <v>0</v>
      </c>
      <c r="Q2883" t="str">
        <f t="shared" ref="Q2883:Q2946" si="272">TRIM(LEFT(N2883,FIND("/",N2883)-1))</f>
        <v>theater</v>
      </c>
      <c r="R2883" t="str">
        <f t="shared" ref="R2883:R2946" si="273">TRIM(RIGHT(N2883,LEN(N2883)-FIND("/",N2883)))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5">
        <v>750</v>
      </c>
      <c r="E2884" s="1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33.6</v>
      </c>
      <c r="P2884" s="15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5">
        <v>10000</v>
      </c>
      <c r="E2885" s="1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19.079999999999998</v>
      </c>
      <c r="P2885" s="1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5">
        <v>45000</v>
      </c>
      <c r="E2886" s="1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0.41111111111111109</v>
      </c>
      <c r="P2886" s="15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5">
        <v>400</v>
      </c>
      <c r="E2887" s="1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32.5</v>
      </c>
      <c r="P2887" s="15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5">
        <v>200</v>
      </c>
      <c r="E2888" s="1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5</v>
      </c>
      <c r="P2888" s="15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5">
        <v>3000</v>
      </c>
      <c r="E2889" s="1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0.16666666666666666</v>
      </c>
      <c r="P2889" s="15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5">
        <v>30000</v>
      </c>
      <c r="E2890" s="1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15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5">
        <v>3000</v>
      </c>
      <c r="E2891" s="1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38.06666666666667</v>
      </c>
      <c r="P2891" s="1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5">
        <v>2000</v>
      </c>
      <c r="E2892" s="1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</v>
      </c>
      <c r="P2892" s="15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5">
        <v>10000</v>
      </c>
      <c r="E2893" s="1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</v>
      </c>
      <c r="P2893" s="15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5">
        <v>5500</v>
      </c>
      <c r="E2894" s="1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9.0909090909090917</v>
      </c>
      <c r="P2894" s="1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5">
        <v>5000</v>
      </c>
      <c r="E2895" s="1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0.5</v>
      </c>
      <c r="P2895" s="1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5">
        <v>50000</v>
      </c>
      <c r="E2896" s="1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15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5">
        <v>500</v>
      </c>
      <c r="E2897" s="1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4.5999999999999996</v>
      </c>
      <c r="P2897" s="15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5">
        <v>3000</v>
      </c>
      <c r="E2898" s="1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20.833333333333332</v>
      </c>
      <c r="P2898" s="1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5">
        <v>12000</v>
      </c>
      <c r="E2899" s="1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</v>
      </c>
      <c r="P2899" s="1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5">
        <v>7500</v>
      </c>
      <c r="E2900" s="1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4.2133333333333329</v>
      </c>
      <c r="P2900" s="1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5">
        <v>10000</v>
      </c>
      <c r="E2901" s="1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15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5">
        <v>5500</v>
      </c>
      <c r="E2902" s="1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61.909090909090907</v>
      </c>
      <c r="P2902" s="1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5">
        <v>750</v>
      </c>
      <c r="E2903" s="1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0.8</v>
      </c>
      <c r="P2903" s="15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5">
        <v>150000</v>
      </c>
      <c r="E2904" s="1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1.6666666666666666E-2</v>
      </c>
      <c r="P2904" s="15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5">
        <v>5000</v>
      </c>
      <c r="E2905" s="1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0.78</v>
      </c>
      <c r="P2905" s="1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5">
        <v>1500</v>
      </c>
      <c r="E2906" s="1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5</v>
      </c>
      <c r="P2906" s="15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5">
        <v>3500</v>
      </c>
      <c r="E2907" s="1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17.771428571428572</v>
      </c>
      <c r="P2907" s="1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5">
        <v>6000</v>
      </c>
      <c r="E2908" s="1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9.4166666666666661</v>
      </c>
      <c r="P2908" s="1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5">
        <v>2500</v>
      </c>
      <c r="E2909" s="1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0.08</v>
      </c>
      <c r="P2909" s="15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5">
        <v>9600</v>
      </c>
      <c r="E2910" s="1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</v>
      </c>
      <c r="P2910" s="15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5">
        <v>180000</v>
      </c>
      <c r="E2911" s="1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1.1111111111111112E-2</v>
      </c>
      <c r="P2911" s="15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5">
        <v>30000</v>
      </c>
      <c r="E2912" s="1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3.3333333333333335E-3</v>
      </c>
      <c r="P2912" s="15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5">
        <v>1800</v>
      </c>
      <c r="E2913" s="1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36.5</v>
      </c>
      <c r="P2913" s="1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5">
        <v>14440</v>
      </c>
      <c r="E2914" s="1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14.058171745152354</v>
      </c>
      <c r="P2914" s="1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5">
        <v>10000</v>
      </c>
      <c r="E2915" s="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0.02</v>
      </c>
      <c r="P2915" s="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5">
        <v>25000</v>
      </c>
      <c r="E2916" s="1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4.0000000000000001E-3</v>
      </c>
      <c r="P2916" s="15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5">
        <v>1000</v>
      </c>
      <c r="E2917" s="1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61.1</v>
      </c>
      <c r="P2917" s="1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5">
        <v>1850</v>
      </c>
      <c r="E2918" s="1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7.8378378378378377</v>
      </c>
      <c r="P2918" s="1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5">
        <v>2000</v>
      </c>
      <c r="E2919" s="1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21.85</v>
      </c>
      <c r="P2919" s="1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5">
        <v>5000</v>
      </c>
      <c r="E2920" s="1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27.24</v>
      </c>
      <c r="P2920" s="1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5">
        <v>600</v>
      </c>
      <c r="E2921" s="1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</v>
      </c>
      <c r="P2921" s="15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5">
        <v>2500</v>
      </c>
      <c r="E2922" s="1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26.84</v>
      </c>
      <c r="P2922" s="1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5">
        <v>100</v>
      </c>
      <c r="E2923" s="1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129</v>
      </c>
      <c r="P2923" s="15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5">
        <v>500</v>
      </c>
      <c r="E2924" s="1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100</v>
      </c>
      <c r="P2924" s="1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5">
        <v>300</v>
      </c>
      <c r="E2925" s="1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100</v>
      </c>
      <c r="P2925" s="1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5">
        <v>25000</v>
      </c>
      <c r="E2926" s="1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103.2</v>
      </c>
      <c r="P2926" s="1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5">
        <v>45000</v>
      </c>
      <c r="E2927" s="1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102.44597777777778</v>
      </c>
      <c r="P2927" s="1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5">
        <v>3000</v>
      </c>
      <c r="E2928" s="1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125</v>
      </c>
      <c r="P2928" s="15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5">
        <v>1800</v>
      </c>
      <c r="E2929" s="1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130.83333333333334</v>
      </c>
      <c r="P2929" s="1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5">
        <v>1000</v>
      </c>
      <c r="E2930" s="1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100</v>
      </c>
      <c r="P2930" s="1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5">
        <v>8000</v>
      </c>
      <c r="E2931" s="1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102.06937500000001</v>
      </c>
      <c r="P2931" s="1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5">
        <v>10000</v>
      </c>
      <c r="E2932" s="1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100.92</v>
      </c>
      <c r="P2932" s="1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5">
        <v>750</v>
      </c>
      <c r="E2933" s="1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106</v>
      </c>
      <c r="P2933" s="1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5">
        <v>3100</v>
      </c>
      <c r="E2934" s="1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105.09677419354838</v>
      </c>
      <c r="P2934" s="1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5">
        <v>2500</v>
      </c>
      <c r="E2935" s="1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102.76</v>
      </c>
      <c r="P2935" s="1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5">
        <v>2500</v>
      </c>
      <c r="E2936" s="1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108</v>
      </c>
      <c r="P2936" s="1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5">
        <v>3500</v>
      </c>
      <c r="E2937" s="1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100.88571428571429</v>
      </c>
      <c r="P2937" s="1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5">
        <v>1000</v>
      </c>
      <c r="E2938" s="1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128</v>
      </c>
      <c r="P2938" s="1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5">
        <v>1500</v>
      </c>
      <c r="E2939" s="1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133.33333333333334</v>
      </c>
      <c r="P2939" s="1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5">
        <v>4000</v>
      </c>
      <c r="E2940" s="1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101.375</v>
      </c>
      <c r="P2940" s="1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5">
        <v>8000</v>
      </c>
      <c r="E2941" s="1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102.875</v>
      </c>
      <c r="P2941" s="1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5">
        <v>2500</v>
      </c>
      <c r="E2942" s="1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107.24</v>
      </c>
      <c r="P2942" s="1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5">
        <v>25000</v>
      </c>
      <c r="E2943" s="1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4.0000000000000001E-3</v>
      </c>
      <c r="P2943" s="15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5">
        <v>200000</v>
      </c>
      <c r="E2944" s="1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20.425000000000001</v>
      </c>
      <c r="P2944" s="1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5">
        <v>3000</v>
      </c>
      <c r="E2945" s="1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1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5">
        <v>10000</v>
      </c>
      <c r="E2946" s="1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1</v>
      </c>
      <c r="P2946" s="15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5">
        <v>50000</v>
      </c>
      <c r="E2947" s="1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E2947/D2947%</f>
        <v>0</v>
      </c>
      <c r="P2947" s="15">
        <f t="shared" ref="P2947:P3010" si="277">IFERROR(E2947/L2947,0)</f>
        <v>0</v>
      </c>
      <c r="Q2947" t="str">
        <f t="shared" ref="Q2947:Q3010" si="278">TRIM(LEFT(N2947,FIND("/",N2947)-1))</f>
        <v>theater</v>
      </c>
      <c r="R2947" t="str">
        <f t="shared" ref="R2947:R3010" si="279">TRIM(RIGHT(N2947,LEN(N2947)-FIND("/",N2947)))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5">
        <v>2000</v>
      </c>
      <c r="E2948" s="1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0.1</v>
      </c>
      <c r="P2948" s="15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5">
        <v>25000</v>
      </c>
      <c r="E2949" s="1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4.2880000000000003</v>
      </c>
      <c r="P2949" s="1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5">
        <v>500000</v>
      </c>
      <c r="E2950" s="1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4.7999999999999996E-3</v>
      </c>
      <c r="P2950" s="1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5">
        <v>1000</v>
      </c>
      <c r="E2951" s="1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</v>
      </c>
      <c r="P2951" s="15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5">
        <v>5000000</v>
      </c>
      <c r="E2952" s="1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15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5">
        <v>50000</v>
      </c>
      <c r="E2953" s="1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2.1920000000000002</v>
      </c>
      <c r="P2953" s="1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5">
        <v>20000</v>
      </c>
      <c r="E2954" s="1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8.0250000000000004</v>
      </c>
      <c r="P2954" s="1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5">
        <v>400000</v>
      </c>
      <c r="E2955" s="1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0.15125</v>
      </c>
      <c r="P2955" s="1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5">
        <v>15000</v>
      </c>
      <c r="E2956" s="1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15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5">
        <v>1200</v>
      </c>
      <c r="E2957" s="1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59.583333333333336</v>
      </c>
      <c r="P2957" s="15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5">
        <v>7900</v>
      </c>
      <c r="E2958" s="1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16.734177215189874</v>
      </c>
      <c r="P2958" s="1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5">
        <v>15000</v>
      </c>
      <c r="E2959" s="1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1.8666666666666667</v>
      </c>
      <c r="P2959" s="1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5">
        <v>80000</v>
      </c>
      <c r="E2960" s="1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15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5">
        <v>10000</v>
      </c>
      <c r="E2961" s="1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15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5">
        <v>30000000</v>
      </c>
      <c r="E2962" s="1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15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5">
        <v>5000</v>
      </c>
      <c r="E2963" s="1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109.62</v>
      </c>
      <c r="P2963" s="15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5">
        <v>1000</v>
      </c>
      <c r="E2964" s="1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121.8</v>
      </c>
      <c r="P2964" s="15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5">
        <v>10000</v>
      </c>
      <c r="E2965" s="1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106.85</v>
      </c>
      <c r="P2965" s="1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5">
        <v>5000</v>
      </c>
      <c r="E2966" s="1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100.71379999999999</v>
      </c>
      <c r="P2966" s="1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5">
        <v>1500</v>
      </c>
      <c r="E2967" s="1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109</v>
      </c>
      <c r="P2967" s="1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5">
        <v>10000</v>
      </c>
      <c r="E2968" s="1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113.63</v>
      </c>
      <c r="P2968" s="1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5">
        <v>5000</v>
      </c>
      <c r="E2969" s="1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113.92</v>
      </c>
      <c r="P2969" s="1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5">
        <v>3500</v>
      </c>
      <c r="E2970" s="1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106</v>
      </c>
      <c r="P2970" s="1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5">
        <v>1000</v>
      </c>
      <c r="E2971" s="1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162.5</v>
      </c>
      <c r="P2971" s="1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5">
        <v>6000</v>
      </c>
      <c r="E2972" s="1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106</v>
      </c>
      <c r="P2972" s="1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5">
        <v>3200</v>
      </c>
      <c r="E2973" s="1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100.15625</v>
      </c>
      <c r="P2973" s="1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5">
        <v>2000</v>
      </c>
      <c r="E2974" s="1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105.35</v>
      </c>
      <c r="P2974" s="1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5">
        <v>5000</v>
      </c>
      <c r="E2975" s="1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174.8</v>
      </c>
      <c r="P2975" s="1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5">
        <v>5000</v>
      </c>
      <c r="E2976" s="1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102</v>
      </c>
      <c r="P2976" s="1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5">
        <v>8000</v>
      </c>
      <c r="E2977" s="1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100.125</v>
      </c>
      <c r="P2977" s="1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5">
        <v>70</v>
      </c>
      <c r="E2978" s="1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171.42857142857144</v>
      </c>
      <c r="P2978" s="1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5">
        <v>3000</v>
      </c>
      <c r="E2979" s="1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113.56666666666666</v>
      </c>
      <c r="P2979" s="1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5">
        <v>750</v>
      </c>
      <c r="E2980" s="1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129.46666666666667</v>
      </c>
      <c r="P2980" s="1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5">
        <v>5000</v>
      </c>
      <c r="E2981" s="1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101.4</v>
      </c>
      <c r="P2981" s="1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5">
        <v>3000</v>
      </c>
      <c r="E2982" s="1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109.16666666666667</v>
      </c>
      <c r="P2982" s="1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5">
        <v>4000</v>
      </c>
      <c r="E2983" s="1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128.92500000000001</v>
      </c>
      <c r="P2983" s="1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5">
        <v>5000</v>
      </c>
      <c r="E2984" s="1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102.06</v>
      </c>
      <c r="P2984" s="1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5">
        <v>116000</v>
      </c>
      <c r="E2985" s="1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146.53957758620689</v>
      </c>
      <c r="P2985" s="1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5">
        <v>25000</v>
      </c>
      <c r="E2986" s="1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100.352</v>
      </c>
      <c r="P2986" s="1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5">
        <v>10000</v>
      </c>
      <c r="E2987" s="1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121.65</v>
      </c>
      <c r="P2987" s="1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5">
        <v>2400</v>
      </c>
      <c r="E2988" s="1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105.5</v>
      </c>
      <c r="P2988" s="1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5">
        <v>25000</v>
      </c>
      <c r="E2989" s="1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110.4008</v>
      </c>
      <c r="P2989" s="1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5">
        <v>1000</v>
      </c>
      <c r="E2990" s="1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100</v>
      </c>
      <c r="P2990" s="1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5">
        <v>20000</v>
      </c>
      <c r="E2991" s="1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176.535</v>
      </c>
      <c r="P2991" s="1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5">
        <v>10000</v>
      </c>
      <c r="E2992" s="1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100</v>
      </c>
      <c r="P2992" s="1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5">
        <v>8500</v>
      </c>
      <c r="E2993" s="1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103.29411764705883</v>
      </c>
      <c r="P2993" s="1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5">
        <v>3000</v>
      </c>
      <c r="E2994" s="1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104.5</v>
      </c>
      <c r="P2994" s="1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5">
        <v>1000</v>
      </c>
      <c r="E2995" s="1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100.3</v>
      </c>
      <c r="P2995" s="1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5">
        <v>300</v>
      </c>
      <c r="E2996" s="1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457.74666666666667</v>
      </c>
      <c r="P2996" s="1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5">
        <v>15000</v>
      </c>
      <c r="E2997" s="1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104.96</v>
      </c>
      <c r="P2997" s="1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5">
        <v>35000</v>
      </c>
      <c r="E2998" s="1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171.94285714285715</v>
      </c>
      <c r="P2998" s="1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5">
        <v>10000</v>
      </c>
      <c r="E2999" s="1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103.73</v>
      </c>
      <c r="P2999" s="15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5">
        <v>50000</v>
      </c>
      <c r="E3000" s="1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103.029</v>
      </c>
      <c r="P3000" s="1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5">
        <v>1350</v>
      </c>
      <c r="E3001" s="1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118.88888888888889</v>
      </c>
      <c r="P3001" s="1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5">
        <v>500</v>
      </c>
      <c r="E3002" s="1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100</v>
      </c>
      <c r="P3002" s="15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5">
        <v>7214</v>
      </c>
      <c r="E3003" s="1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318.69988910451895</v>
      </c>
      <c r="P3003" s="1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5">
        <v>7000</v>
      </c>
      <c r="E3004" s="1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108.50614285714286</v>
      </c>
      <c r="P3004" s="1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5">
        <v>3000</v>
      </c>
      <c r="E3005" s="1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101.16666666666667</v>
      </c>
      <c r="P3005" s="1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5">
        <v>40000</v>
      </c>
      <c r="E3006" s="1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112.815</v>
      </c>
      <c r="P3006" s="1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5">
        <v>10600</v>
      </c>
      <c r="E3007" s="1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120.49622641509434</v>
      </c>
      <c r="P3007" s="1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5">
        <v>8000</v>
      </c>
      <c r="E3008" s="1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107.75</v>
      </c>
      <c r="P3008" s="1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5">
        <v>600</v>
      </c>
      <c r="E3009" s="1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180</v>
      </c>
      <c r="P3009" s="15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5">
        <v>3000</v>
      </c>
      <c r="E3010" s="1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101.16666666666667</v>
      </c>
      <c r="P3010" s="1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5">
        <v>25000</v>
      </c>
      <c r="E3011" s="1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E3011/D3011%</f>
        <v>119.756</v>
      </c>
      <c r="P3011" s="15">
        <f t="shared" ref="P3011:P3074" si="283">IFERROR(E3011/L3011,0)</f>
        <v>233.8984375</v>
      </c>
      <c r="Q3011" t="str">
        <f t="shared" ref="Q3011:Q3074" si="284">TRIM(LEFT(N3011,FIND("/",N3011)-1))</f>
        <v>theater</v>
      </c>
      <c r="R3011" t="str">
        <f t="shared" ref="R3011:R3074" si="285">TRIM(RIGHT(N3011,LEN(N3011)-FIND("/",N3011)))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5">
        <v>1500</v>
      </c>
      <c r="E3012" s="1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158</v>
      </c>
      <c r="P3012" s="15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5">
        <v>300</v>
      </c>
      <c r="E3013" s="1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123.66666666666667</v>
      </c>
      <c r="P3013" s="1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5">
        <v>4000</v>
      </c>
      <c r="E3014" s="1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117.125</v>
      </c>
      <c r="P3014" s="1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5">
        <v>10000</v>
      </c>
      <c r="E3015" s="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156.96</v>
      </c>
      <c r="P3015" s="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5">
        <v>25000</v>
      </c>
      <c r="E3016" s="1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113.104</v>
      </c>
      <c r="P3016" s="1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5">
        <v>3400</v>
      </c>
      <c r="E3017" s="1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103.17647058823529</v>
      </c>
      <c r="P3017" s="15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5">
        <v>8500</v>
      </c>
      <c r="E3018" s="1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102.61176470588235</v>
      </c>
      <c r="P3018" s="1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5">
        <v>22000</v>
      </c>
      <c r="E3019" s="1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105.84090909090909</v>
      </c>
      <c r="P3019" s="1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5">
        <v>4200</v>
      </c>
      <c r="E3020" s="1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100.71428571428571</v>
      </c>
      <c r="P3020" s="1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5">
        <v>15000</v>
      </c>
      <c r="E3021" s="1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121.23333333333333</v>
      </c>
      <c r="P3021" s="1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5">
        <v>7000</v>
      </c>
      <c r="E3022" s="1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100.57142857142857</v>
      </c>
      <c r="P3022" s="1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5">
        <v>4500</v>
      </c>
      <c r="E3023" s="1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116.02222222222223</v>
      </c>
      <c r="P3023" s="1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5">
        <v>10000</v>
      </c>
      <c r="E3024" s="1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100.88</v>
      </c>
      <c r="P3024" s="1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5">
        <v>700</v>
      </c>
      <c r="E3025" s="1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103</v>
      </c>
      <c r="P3025" s="1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5">
        <v>5000</v>
      </c>
      <c r="E3026" s="1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246.42</v>
      </c>
      <c r="P3026" s="1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5">
        <v>2500</v>
      </c>
      <c r="E3027" s="1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302.2</v>
      </c>
      <c r="P3027" s="1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5">
        <v>900</v>
      </c>
      <c r="E3028" s="1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143.33333333333334</v>
      </c>
      <c r="P3028" s="15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5">
        <v>40000</v>
      </c>
      <c r="E3029" s="1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131.44</v>
      </c>
      <c r="P3029" s="1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5">
        <v>5000</v>
      </c>
      <c r="E3030" s="1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168.02</v>
      </c>
      <c r="P3030" s="1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5">
        <v>30000</v>
      </c>
      <c r="E3031" s="1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109.67666666666666</v>
      </c>
      <c r="P3031" s="1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5">
        <v>1750</v>
      </c>
      <c r="E3032" s="1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106.68571428571428</v>
      </c>
      <c r="P3032" s="1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5">
        <v>1500</v>
      </c>
      <c r="E3033" s="1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100</v>
      </c>
      <c r="P3033" s="1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5">
        <v>1000</v>
      </c>
      <c r="E3034" s="1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127.2</v>
      </c>
      <c r="P3034" s="1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5">
        <v>3000</v>
      </c>
      <c r="E3035" s="1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146.53333333333333</v>
      </c>
      <c r="P3035" s="1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5">
        <v>100000</v>
      </c>
      <c r="E3036" s="1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112.536</v>
      </c>
      <c r="P3036" s="1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5">
        <v>25000</v>
      </c>
      <c r="E3037" s="1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108.78684</v>
      </c>
      <c r="P3037" s="1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5">
        <v>25000</v>
      </c>
      <c r="E3038" s="1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126.732</v>
      </c>
      <c r="P3038" s="1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5">
        <v>500</v>
      </c>
      <c r="E3039" s="1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213.2</v>
      </c>
      <c r="P3039" s="1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5">
        <v>1000</v>
      </c>
      <c r="E3040" s="1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100.5</v>
      </c>
      <c r="P3040" s="1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5">
        <v>20000</v>
      </c>
      <c r="E3041" s="1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108.7139</v>
      </c>
      <c r="P3041" s="1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5">
        <v>3000</v>
      </c>
      <c r="E3042" s="1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107.5</v>
      </c>
      <c r="P3042" s="1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5">
        <v>8300</v>
      </c>
      <c r="E3043" s="1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110.48192771084338</v>
      </c>
      <c r="P3043" s="1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5">
        <v>1500</v>
      </c>
      <c r="E3044" s="1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128</v>
      </c>
      <c r="P3044" s="1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5">
        <v>15000</v>
      </c>
      <c r="E3045" s="1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110.00666666666666</v>
      </c>
      <c r="P3045" s="1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5">
        <v>12000</v>
      </c>
      <c r="E3046" s="1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109.34166666666667</v>
      </c>
      <c r="P3046" s="1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5">
        <v>4000</v>
      </c>
      <c r="E3047" s="1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132.70650000000001</v>
      </c>
      <c r="P3047" s="1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5">
        <v>7900</v>
      </c>
      <c r="E3048" s="1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190.84810126582278</v>
      </c>
      <c r="P3048" s="1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5">
        <v>500</v>
      </c>
      <c r="E3049" s="1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149</v>
      </c>
      <c r="P3049" s="1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5">
        <v>5000</v>
      </c>
      <c r="E3050" s="1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166.4</v>
      </c>
      <c r="P3050" s="1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5">
        <v>3750</v>
      </c>
      <c r="E3051" s="1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106.66666666666667</v>
      </c>
      <c r="P3051" s="1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5">
        <v>600</v>
      </c>
      <c r="E3052" s="1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106</v>
      </c>
      <c r="P3052" s="1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5">
        <v>3500</v>
      </c>
      <c r="E3053" s="1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23.62857142857143</v>
      </c>
      <c r="P3053" s="1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5">
        <v>50000</v>
      </c>
      <c r="E3054" s="1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0.15</v>
      </c>
      <c r="P3054" s="15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5">
        <v>10000</v>
      </c>
      <c r="E3055" s="1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0.4</v>
      </c>
      <c r="P3055" s="1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5">
        <v>300</v>
      </c>
      <c r="E3056" s="1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15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5">
        <v>20000</v>
      </c>
      <c r="E3057" s="1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5.0000000000000001E-3</v>
      </c>
      <c r="P3057" s="15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5">
        <v>25000</v>
      </c>
      <c r="E3058" s="1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15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5">
        <v>50000</v>
      </c>
      <c r="E3059" s="1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15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5">
        <v>18000</v>
      </c>
      <c r="E3060" s="1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1.6666666666666666E-2</v>
      </c>
      <c r="P3060" s="15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5">
        <v>15000</v>
      </c>
      <c r="E3061" s="1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3.0066666666666668</v>
      </c>
      <c r="P3061" s="15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5">
        <v>220000</v>
      </c>
      <c r="E3062" s="1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0.15227272727272728</v>
      </c>
      <c r="P3062" s="1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5">
        <v>1000000</v>
      </c>
      <c r="E3063" s="1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15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5">
        <v>10000</v>
      </c>
      <c r="E3064" s="1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66.84</v>
      </c>
      <c r="P3064" s="1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5">
        <v>3000</v>
      </c>
      <c r="E3065" s="1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19.566666666666666</v>
      </c>
      <c r="P3065" s="1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5">
        <v>75000</v>
      </c>
      <c r="E3066" s="1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11.294666666666666</v>
      </c>
      <c r="P3066" s="1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5">
        <v>25000</v>
      </c>
      <c r="E3067" s="1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0.04</v>
      </c>
      <c r="P3067" s="15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5">
        <v>350000</v>
      </c>
      <c r="E3068" s="1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11.985714285714286</v>
      </c>
      <c r="P3068" s="1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5">
        <v>8000</v>
      </c>
      <c r="E3069" s="1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</v>
      </c>
      <c r="P3069" s="15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5">
        <v>250000</v>
      </c>
      <c r="E3070" s="1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7.0000000000000007E-2</v>
      </c>
      <c r="P3070" s="15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5">
        <v>1000</v>
      </c>
      <c r="E3071" s="1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14.1</v>
      </c>
      <c r="P3071" s="1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5">
        <v>10000</v>
      </c>
      <c r="E3072" s="1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3.34</v>
      </c>
      <c r="P3072" s="1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5">
        <v>12000</v>
      </c>
      <c r="E3073" s="1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59.774999999999999</v>
      </c>
      <c r="P3073" s="1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5">
        <v>12000</v>
      </c>
      <c r="E3074" s="1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1.6666666666666666E-2</v>
      </c>
      <c r="P3074" s="15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5">
        <v>2800000</v>
      </c>
      <c r="E3075" s="1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E3075/D3075%</f>
        <v>2.3035714285714284E-2</v>
      </c>
      <c r="P3075" s="15">
        <f t="shared" ref="P3075:P3138" si="289">IFERROR(E3075/L3075,0)</f>
        <v>92.142857142857139</v>
      </c>
      <c r="Q3075" t="str">
        <f t="shared" ref="Q3075:Q3138" si="290">TRIM(LEFT(N3075,FIND("/",N3075)-1))</f>
        <v>theater</v>
      </c>
      <c r="R3075" t="str">
        <f t="shared" ref="R3075:R3138" si="291">TRIM(RIGHT(N3075,LEN(N3075)-FIND("/",N3075)))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5">
        <v>25000</v>
      </c>
      <c r="E3076" s="1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8.7999999999999995E-2</v>
      </c>
      <c r="P3076" s="1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5">
        <v>15000</v>
      </c>
      <c r="E3077" s="1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</v>
      </c>
      <c r="P3077" s="15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5">
        <v>10000</v>
      </c>
      <c r="E3078" s="1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15.06</v>
      </c>
      <c r="P3078" s="1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5">
        <v>22000</v>
      </c>
      <c r="E3079" s="1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0.47727272727272729</v>
      </c>
      <c r="P3079" s="15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5">
        <v>60000</v>
      </c>
      <c r="E3080" s="1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0.11833333333333333</v>
      </c>
      <c r="P3080" s="1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5">
        <v>1333666</v>
      </c>
      <c r="E3081" s="1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0.84173998587352461</v>
      </c>
      <c r="P3081" s="1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5">
        <v>2000000</v>
      </c>
      <c r="E3082" s="1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1.8800000000000001E-2</v>
      </c>
      <c r="P3082" s="1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5">
        <v>1000000</v>
      </c>
      <c r="E3083" s="1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0.21029999999999999</v>
      </c>
      <c r="P3083" s="1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5">
        <v>9000</v>
      </c>
      <c r="E3084" s="1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15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5">
        <v>20000</v>
      </c>
      <c r="E3085" s="1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0.28000000000000003</v>
      </c>
      <c r="P3085" s="1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5">
        <v>4059</v>
      </c>
      <c r="E3086" s="1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11.57920670115792</v>
      </c>
      <c r="P3086" s="1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5">
        <v>25000</v>
      </c>
      <c r="E3087" s="1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</v>
      </c>
      <c r="P3087" s="1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5">
        <v>20000</v>
      </c>
      <c r="E3088" s="1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0.25</v>
      </c>
      <c r="P3088" s="1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5">
        <v>20000</v>
      </c>
      <c r="E3089" s="1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0.625</v>
      </c>
      <c r="P3089" s="15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5">
        <v>65000</v>
      </c>
      <c r="E3090" s="1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0.19384615384615383</v>
      </c>
      <c r="P3090" s="15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5">
        <v>25000</v>
      </c>
      <c r="E3091" s="1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23.416</v>
      </c>
      <c r="P3091" s="1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5">
        <v>225000</v>
      </c>
      <c r="E3092" s="1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5.0808888888888886</v>
      </c>
      <c r="P3092" s="1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5">
        <v>5000</v>
      </c>
      <c r="E3093" s="1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15.92</v>
      </c>
      <c r="P3093" s="1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5">
        <v>100000</v>
      </c>
      <c r="E3094" s="1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</v>
      </c>
      <c r="P3094" s="1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5">
        <v>4000</v>
      </c>
      <c r="E3095" s="1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22.75</v>
      </c>
      <c r="P3095" s="1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5">
        <v>100000</v>
      </c>
      <c r="E3096" s="1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2.5000000000000001E-2</v>
      </c>
      <c r="P3096" s="15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5">
        <v>14920</v>
      </c>
      <c r="E3097" s="1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0.33512064343163539</v>
      </c>
      <c r="P3097" s="15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5">
        <v>20000</v>
      </c>
      <c r="E3098" s="1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</v>
      </c>
      <c r="P3098" s="1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5">
        <v>10000</v>
      </c>
      <c r="E3099" s="1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17.149999999999999</v>
      </c>
      <c r="P3099" s="1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5">
        <v>48725</v>
      </c>
      <c r="E3100" s="1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3.6080041046690612</v>
      </c>
      <c r="P3100" s="1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5">
        <v>2000</v>
      </c>
      <c r="E3101" s="1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13.9</v>
      </c>
      <c r="P3101" s="15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5">
        <v>12000</v>
      </c>
      <c r="E3102" s="1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15.225</v>
      </c>
      <c r="P3102" s="1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5">
        <v>2500</v>
      </c>
      <c r="E3103" s="1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12</v>
      </c>
      <c r="P3103" s="15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5">
        <v>16000</v>
      </c>
      <c r="E3104" s="1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39.112499999999997</v>
      </c>
      <c r="P3104" s="1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5">
        <v>4100</v>
      </c>
      <c r="E3105" s="1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0.26829268292682928</v>
      </c>
      <c r="P3105" s="1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5">
        <v>4000</v>
      </c>
      <c r="E3106" s="1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29.625</v>
      </c>
      <c r="P3106" s="15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5">
        <v>5845</v>
      </c>
      <c r="E3107" s="1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42.360992301112063</v>
      </c>
      <c r="P3107" s="1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5">
        <v>1000</v>
      </c>
      <c r="E3108" s="1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4.0999999999999996</v>
      </c>
      <c r="P3108" s="1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5">
        <v>40000</v>
      </c>
      <c r="E3109" s="1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19.762499999999999</v>
      </c>
      <c r="P3109" s="1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5">
        <v>50000</v>
      </c>
      <c r="E3110" s="1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5.1999999999999998E-2</v>
      </c>
      <c r="P3110" s="15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5">
        <v>26500</v>
      </c>
      <c r="E3111" s="1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25.030188679245285</v>
      </c>
      <c r="P3111" s="1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5">
        <v>25000</v>
      </c>
      <c r="E3112" s="1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0.04</v>
      </c>
      <c r="P3112" s="15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5">
        <v>20000</v>
      </c>
      <c r="E3113" s="1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26.64</v>
      </c>
      <c r="P3113" s="1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5">
        <v>11000</v>
      </c>
      <c r="E3114" s="1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4.7363636363636363</v>
      </c>
      <c r="P3114" s="1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5">
        <v>109225</v>
      </c>
      <c r="E3115" s="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4.2435339894712749</v>
      </c>
      <c r="P3115" s="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5">
        <v>75000</v>
      </c>
      <c r="E3116" s="1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15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5">
        <v>10000</v>
      </c>
      <c r="E3117" s="1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3</v>
      </c>
      <c r="P3117" s="15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5">
        <v>750</v>
      </c>
      <c r="E3118" s="1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57.333333333333336</v>
      </c>
      <c r="P3118" s="15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5">
        <v>1000</v>
      </c>
      <c r="E3119" s="1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0.1</v>
      </c>
      <c r="P3119" s="15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5">
        <v>500000</v>
      </c>
      <c r="E3120" s="1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0.31</v>
      </c>
      <c r="P3120" s="15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5">
        <v>10000</v>
      </c>
      <c r="E3121" s="1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0.05</v>
      </c>
      <c r="P3121" s="15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5">
        <v>1300000</v>
      </c>
      <c r="E3122" s="1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9.8461538461538465E-3</v>
      </c>
      <c r="P3122" s="15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5">
        <v>1500</v>
      </c>
      <c r="E3123" s="1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0.66666666666666663</v>
      </c>
      <c r="P3123" s="15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5">
        <v>199</v>
      </c>
      <c r="E3124" s="1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58.291457286432163</v>
      </c>
      <c r="P3124" s="15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5">
        <v>125000</v>
      </c>
      <c r="E3125" s="1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68.153599999999997</v>
      </c>
      <c r="P3125" s="1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5">
        <v>800000</v>
      </c>
      <c r="E3126" s="1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3.2499999999999999E-3</v>
      </c>
      <c r="P3126" s="15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5">
        <v>1500000</v>
      </c>
      <c r="E3127" s="1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15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5">
        <v>25000</v>
      </c>
      <c r="E3128" s="1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4.16</v>
      </c>
      <c r="P3128" s="1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5">
        <v>100000</v>
      </c>
      <c r="E3129" s="1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15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5">
        <v>15000</v>
      </c>
      <c r="E3130" s="1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108.60666666666667</v>
      </c>
      <c r="P3130" s="1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5">
        <v>1250</v>
      </c>
      <c r="E3131" s="1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0.8</v>
      </c>
      <c r="P3131" s="15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5">
        <v>10000</v>
      </c>
      <c r="E3132" s="1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3.75</v>
      </c>
      <c r="P3132" s="15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5">
        <v>4100</v>
      </c>
      <c r="E3133" s="1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15.731707317073171</v>
      </c>
      <c r="P3133" s="15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5">
        <v>30000</v>
      </c>
      <c r="E3134" s="1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3.3333333333333333E-2</v>
      </c>
      <c r="P3134" s="15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5">
        <v>500</v>
      </c>
      <c r="E3135" s="1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108</v>
      </c>
      <c r="P3135" s="1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5">
        <v>1000</v>
      </c>
      <c r="E3136" s="1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22.5</v>
      </c>
      <c r="P3136" s="15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5">
        <v>777</v>
      </c>
      <c r="E3137" s="1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20.849420849420852</v>
      </c>
      <c r="P3137" s="1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5">
        <v>500</v>
      </c>
      <c r="E3138" s="1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127.8</v>
      </c>
      <c r="P3138" s="1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5">
        <v>1500</v>
      </c>
      <c r="E3139" s="1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E3139/D3139%</f>
        <v>3.3333333333333335</v>
      </c>
      <c r="P3139" s="15">
        <f t="shared" ref="P3139:P3202" si="295">IFERROR(E3139/L3139,0)</f>
        <v>50</v>
      </c>
      <c r="Q3139" t="str">
        <f t="shared" ref="Q3139:Q3202" si="296">TRIM(LEFT(N3139,FIND("/",N3139)-1))</f>
        <v>theater</v>
      </c>
      <c r="R3139" t="str">
        <f t="shared" ref="R3139:R3202" si="297">TRIM(RIGHT(N3139,LEN(N3139)-FIND("/",N3139)))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5">
        <v>200</v>
      </c>
      <c r="E3140" s="1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15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5">
        <v>50000</v>
      </c>
      <c r="E3141" s="1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5.4</v>
      </c>
      <c r="P3141" s="15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5">
        <v>10000</v>
      </c>
      <c r="E3142" s="1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0.96</v>
      </c>
      <c r="P3142" s="15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5">
        <v>500</v>
      </c>
      <c r="E3143" s="1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51.6</v>
      </c>
      <c r="P3143" s="15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5">
        <v>2750</v>
      </c>
      <c r="E3144" s="1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</v>
      </c>
      <c r="P3144" s="15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5">
        <v>700</v>
      </c>
      <c r="E3145" s="1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1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5">
        <v>10000</v>
      </c>
      <c r="E3146" s="1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75.400000000000006</v>
      </c>
      <c r="P3146" s="1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5">
        <v>25000</v>
      </c>
      <c r="E3147" s="1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15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5">
        <v>50000</v>
      </c>
      <c r="E3148" s="1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10.5</v>
      </c>
      <c r="P3148" s="15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5">
        <v>20000</v>
      </c>
      <c r="E3149" s="1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117.52500000000001</v>
      </c>
      <c r="P3149" s="1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5">
        <v>1800</v>
      </c>
      <c r="E3150" s="1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131.16666666666666</v>
      </c>
      <c r="P3150" s="1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5">
        <v>1250</v>
      </c>
      <c r="E3151" s="1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104</v>
      </c>
      <c r="P3151" s="15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5">
        <v>3500</v>
      </c>
      <c r="E3152" s="1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101</v>
      </c>
      <c r="P3152" s="1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5">
        <v>3500</v>
      </c>
      <c r="E3153" s="1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100.4</v>
      </c>
      <c r="P3153" s="1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5">
        <v>2200</v>
      </c>
      <c r="E3154" s="1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105.95454545454545</v>
      </c>
      <c r="P3154" s="1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5">
        <v>3000</v>
      </c>
      <c r="E3155" s="1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335.58333333333331</v>
      </c>
      <c r="P3155" s="1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5">
        <v>7000</v>
      </c>
      <c r="E3156" s="1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112.92857142857143</v>
      </c>
      <c r="P3156" s="1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5">
        <v>5000</v>
      </c>
      <c r="E3157" s="1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188.50459999999998</v>
      </c>
      <c r="P3157" s="1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5">
        <v>5500</v>
      </c>
      <c r="E3158" s="1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101.81818181818181</v>
      </c>
      <c r="P3158" s="1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5">
        <v>4000</v>
      </c>
      <c r="E3159" s="1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101</v>
      </c>
      <c r="P3159" s="1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5">
        <v>5000</v>
      </c>
      <c r="E3160" s="1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114</v>
      </c>
      <c r="P3160" s="1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5">
        <v>1500</v>
      </c>
      <c r="E3161" s="1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133.48133333333334</v>
      </c>
      <c r="P3161" s="1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5">
        <v>4500</v>
      </c>
      <c r="E3162" s="1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101.53333333333333</v>
      </c>
      <c r="P3162" s="1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5">
        <v>2000</v>
      </c>
      <c r="E3163" s="1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105.1</v>
      </c>
      <c r="P3163" s="1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5">
        <v>4000</v>
      </c>
      <c r="E3164" s="1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127.15</v>
      </c>
      <c r="P3164" s="1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5">
        <v>13000</v>
      </c>
      <c r="E3165" s="1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111.15384615384616</v>
      </c>
      <c r="P3165" s="1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5">
        <v>2500</v>
      </c>
      <c r="E3166" s="1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106.76</v>
      </c>
      <c r="P3166" s="1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5">
        <v>750</v>
      </c>
      <c r="E3167" s="1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162.66666666666666</v>
      </c>
      <c r="P3167" s="1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5">
        <v>35000</v>
      </c>
      <c r="E3168" s="1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160.22808571428573</v>
      </c>
      <c r="P3168" s="1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5">
        <v>3000</v>
      </c>
      <c r="E3169" s="1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116.16666666666667</v>
      </c>
      <c r="P3169" s="1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5">
        <v>2500</v>
      </c>
      <c r="E3170" s="1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124.2</v>
      </c>
      <c r="P3170" s="1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5">
        <v>8000</v>
      </c>
      <c r="E3171" s="1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103.0125</v>
      </c>
      <c r="P3171" s="15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5">
        <v>2000</v>
      </c>
      <c r="E3172" s="1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112.25</v>
      </c>
      <c r="P3172" s="1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5">
        <v>7000</v>
      </c>
      <c r="E3173" s="1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108.81428571428572</v>
      </c>
      <c r="P3173" s="1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5">
        <v>2000</v>
      </c>
      <c r="E3174" s="1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115</v>
      </c>
      <c r="P3174" s="1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5">
        <v>10000</v>
      </c>
      <c r="E3175" s="1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103</v>
      </c>
      <c r="P3175" s="1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5">
        <v>3000</v>
      </c>
      <c r="E3176" s="1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101.13333333333334</v>
      </c>
      <c r="P3176" s="1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5">
        <v>5000</v>
      </c>
      <c r="E3177" s="1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109.56</v>
      </c>
      <c r="P3177" s="15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5">
        <v>1900</v>
      </c>
      <c r="E3178" s="1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114.84210526315789</v>
      </c>
      <c r="P3178" s="1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5">
        <v>2500</v>
      </c>
      <c r="E3179" s="1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117.4</v>
      </c>
      <c r="P3179" s="1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5">
        <v>1500</v>
      </c>
      <c r="E3180" s="1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171.73333333333332</v>
      </c>
      <c r="P3180" s="1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5">
        <v>4200</v>
      </c>
      <c r="E3181" s="1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114.16238095238094</v>
      </c>
      <c r="P3181" s="1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5">
        <v>1200</v>
      </c>
      <c r="E3182" s="1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119.75</v>
      </c>
      <c r="P3182" s="1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5">
        <v>500</v>
      </c>
      <c r="E3183" s="1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109</v>
      </c>
      <c r="P3183" s="1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5">
        <v>7000</v>
      </c>
      <c r="E3184" s="1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100.88571428571429</v>
      </c>
      <c r="P3184" s="1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5">
        <v>2500</v>
      </c>
      <c r="E3185" s="1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109</v>
      </c>
      <c r="P3185" s="1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5">
        <v>4300</v>
      </c>
      <c r="E3186" s="1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107.20930232558139</v>
      </c>
      <c r="P3186" s="1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5">
        <v>1000</v>
      </c>
      <c r="E3187" s="1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100</v>
      </c>
      <c r="P3187" s="1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5">
        <v>3200</v>
      </c>
      <c r="E3188" s="1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102.1875</v>
      </c>
      <c r="P3188" s="1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5">
        <v>15000</v>
      </c>
      <c r="E3189" s="1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116.29333333333334</v>
      </c>
      <c r="P3189" s="1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5">
        <v>200</v>
      </c>
      <c r="E3190" s="1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65</v>
      </c>
      <c r="P3190" s="1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5">
        <v>55000</v>
      </c>
      <c r="E3191" s="1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12.327272727272728</v>
      </c>
      <c r="P3191" s="1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5">
        <v>4000</v>
      </c>
      <c r="E3192" s="1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15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5">
        <v>3750</v>
      </c>
      <c r="E3193" s="1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4.0266666666666664</v>
      </c>
      <c r="P3193" s="1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5">
        <v>10000</v>
      </c>
      <c r="E3194" s="1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</v>
      </c>
      <c r="P3194" s="1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5">
        <v>5000</v>
      </c>
      <c r="E3195" s="1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11.74</v>
      </c>
      <c r="P3195" s="1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5">
        <v>11000</v>
      </c>
      <c r="E3196" s="1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15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5">
        <v>3500</v>
      </c>
      <c r="E3197" s="1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59.142857142857146</v>
      </c>
      <c r="P3197" s="1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5">
        <v>3000000</v>
      </c>
      <c r="E3198" s="1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0.06</v>
      </c>
      <c r="P3198" s="15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5">
        <v>10000</v>
      </c>
      <c r="E3199" s="1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11.45</v>
      </c>
      <c r="P3199" s="1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5">
        <v>30000</v>
      </c>
      <c r="E3200" s="1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0.36666666666666664</v>
      </c>
      <c r="P3200" s="1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5">
        <v>5000</v>
      </c>
      <c r="E3201" s="1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52.16</v>
      </c>
      <c r="P3201" s="1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5">
        <v>50000</v>
      </c>
      <c r="E3202" s="1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2E-3</v>
      </c>
      <c r="P3202" s="15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5">
        <v>2000</v>
      </c>
      <c r="E3203" s="1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E3203/D3203%</f>
        <v>1.25</v>
      </c>
      <c r="P3203" s="15">
        <f t="shared" ref="P3203:P3266" si="301">IFERROR(E3203/L3203,0)</f>
        <v>12.5</v>
      </c>
      <c r="Q3203" t="str">
        <f t="shared" ref="Q3203:Q3266" si="302">TRIM(LEFT(N3203,FIND("/",N3203)-1))</f>
        <v>theater</v>
      </c>
      <c r="R3203" t="str">
        <f t="shared" ref="R3203:R3266" si="303">TRIM(RIGHT(N3203,LEN(N3203)-FIND("/",N3203)))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5">
        <v>5000</v>
      </c>
      <c r="E3204" s="1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54.52</v>
      </c>
      <c r="P3204" s="1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5">
        <v>1000</v>
      </c>
      <c r="E3205" s="1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25</v>
      </c>
      <c r="P3205" s="1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5">
        <v>500</v>
      </c>
      <c r="E3206" s="1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15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5">
        <v>8000</v>
      </c>
      <c r="E3207" s="1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3.4125000000000001</v>
      </c>
      <c r="P3207" s="1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5">
        <v>5000</v>
      </c>
      <c r="E3208" s="1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15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5">
        <v>5500</v>
      </c>
      <c r="E3209" s="1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46.363636363636367</v>
      </c>
      <c r="P3209" s="1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5">
        <v>5000</v>
      </c>
      <c r="E3210" s="1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103.5</v>
      </c>
      <c r="P3210" s="1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5">
        <v>9500</v>
      </c>
      <c r="E3211" s="1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119.32315789473685</v>
      </c>
      <c r="P3211" s="1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5">
        <v>3000</v>
      </c>
      <c r="E3212" s="1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125.76666666666667</v>
      </c>
      <c r="P3212" s="1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5">
        <v>23000</v>
      </c>
      <c r="E3213" s="1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119.74347826086957</v>
      </c>
      <c r="P3213" s="1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5">
        <v>4000</v>
      </c>
      <c r="E3214" s="1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126.25</v>
      </c>
      <c r="P3214" s="1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5">
        <v>6000</v>
      </c>
      <c r="E3215" s="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100.11666666666666</v>
      </c>
      <c r="P3215" s="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5">
        <v>12000</v>
      </c>
      <c r="E3216" s="1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102.13333333333334</v>
      </c>
      <c r="P3216" s="1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5">
        <v>35000</v>
      </c>
      <c r="E3217" s="1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100.35142857142857</v>
      </c>
      <c r="P3217" s="1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5">
        <v>2000</v>
      </c>
      <c r="E3218" s="1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100.05</v>
      </c>
      <c r="P3218" s="1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5">
        <v>4500</v>
      </c>
      <c r="E3219" s="1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116.02222222222223</v>
      </c>
      <c r="P3219" s="1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5">
        <v>12000</v>
      </c>
      <c r="E3220" s="1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102.1</v>
      </c>
      <c r="P3220" s="1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5">
        <v>20000</v>
      </c>
      <c r="E3221" s="1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100.11</v>
      </c>
      <c r="P3221" s="1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5">
        <v>15000</v>
      </c>
      <c r="E3222" s="1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100.84</v>
      </c>
      <c r="P3222" s="1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5">
        <v>4000</v>
      </c>
      <c r="E3223" s="1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103.425</v>
      </c>
      <c r="P3223" s="1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5">
        <v>2500</v>
      </c>
      <c r="E3224" s="1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124.8</v>
      </c>
      <c r="P3224" s="1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5">
        <v>3100</v>
      </c>
      <c r="E3225" s="1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109.51612903225806</v>
      </c>
      <c r="P3225" s="1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5">
        <v>30000</v>
      </c>
      <c r="E3226" s="1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102.03333333333333</v>
      </c>
      <c r="P3226" s="1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5">
        <v>2000</v>
      </c>
      <c r="E3227" s="1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102.35</v>
      </c>
      <c r="P3227" s="1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5">
        <v>1200</v>
      </c>
      <c r="E3228" s="1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104.16666666666667</v>
      </c>
      <c r="P3228" s="1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5">
        <v>1200</v>
      </c>
      <c r="E3229" s="1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125</v>
      </c>
      <c r="P3229" s="15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5">
        <v>7000</v>
      </c>
      <c r="E3230" s="1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102.34285714285714</v>
      </c>
      <c r="P3230" s="1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5">
        <v>20000</v>
      </c>
      <c r="E3231" s="1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107.86499999999999</v>
      </c>
      <c r="P3231" s="1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5">
        <v>2600</v>
      </c>
      <c r="E3232" s="1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109.88461538461539</v>
      </c>
      <c r="P3232" s="1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5">
        <v>1000</v>
      </c>
      <c r="E3233" s="1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161</v>
      </c>
      <c r="P3233" s="15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5">
        <v>1000</v>
      </c>
      <c r="E3234" s="1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131.19999999999999</v>
      </c>
      <c r="P3234" s="1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5">
        <v>5000</v>
      </c>
      <c r="E3235" s="1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118.8</v>
      </c>
      <c r="P3235" s="1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5">
        <v>4000</v>
      </c>
      <c r="E3236" s="1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100.39275000000001</v>
      </c>
      <c r="P3236" s="1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5">
        <v>15000</v>
      </c>
      <c r="E3237" s="1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103.20666666666666</v>
      </c>
      <c r="P3237" s="1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5">
        <v>20000</v>
      </c>
      <c r="E3238" s="1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100.6</v>
      </c>
      <c r="P3238" s="1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5">
        <v>35000</v>
      </c>
      <c r="E3239" s="1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100.78754285714285</v>
      </c>
      <c r="P3239" s="1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5">
        <v>2800</v>
      </c>
      <c r="E3240" s="1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112.32142857142857</v>
      </c>
      <c r="P3240" s="1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5">
        <v>5862</v>
      </c>
      <c r="E3241" s="1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105.91914022517912</v>
      </c>
      <c r="P3241" s="1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5">
        <v>3000</v>
      </c>
      <c r="E3242" s="1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100.56666666666666</v>
      </c>
      <c r="P3242" s="1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5">
        <v>8500</v>
      </c>
      <c r="E3243" s="1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115.30588235294118</v>
      </c>
      <c r="P3243" s="1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5">
        <v>10000</v>
      </c>
      <c r="E3244" s="1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127.30419999999999</v>
      </c>
      <c r="P3244" s="1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5">
        <v>8000</v>
      </c>
      <c r="E3245" s="1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102.83750000000001</v>
      </c>
      <c r="P3245" s="1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5">
        <v>1600</v>
      </c>
      <c r="E3246" s="1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102.9375</v>
      </c>
      <c r="P3246" s="1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5">
        <v>21000</v>
      </c>
      <c r="E3247" s="1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104.3047619047619</v>
      </c>
      <c r="P3247" s="1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5">
        <v>10000</v>
      </c>
      <c r="E3248" s="1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111.22</v>
      </c>
      <c r="P3248" s="1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5">
        <v>2500</v>
      </c>
      <c r="E3249" s="1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105.86</v>
      </c>
      <c r="P3249" s="1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5">
        <v>12000</v>
      </c>
      <c r="E3250" s="1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100.79166666666667</v>
      </c>
      <c r="P3250" s="1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5">
        <v>5500</v>
      </c>
      <c r="E3251" s="1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104.92727272727272</v>
      </c>
      <c r="P3251" s="1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5">
        <v>25000</v>
      </c>
      <c r="E3252" s="1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101.55200000000001</v>
      </c>
      <c r="P3252" s="1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5">
        <v>1500</v>
      </c>
      <c r="E3253" s="1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110.73333333333333</v>
      </c>
      <c r="P3253" s="15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5">
        <v>2250</v>
      </c>
      <c r="E3254" s="1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127.82222222222222</v>
      </c>
      <c r="P3254" s="15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5">
        <v>20000</v>
      </c>
      <c r="E3255" s="1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101.825</v>
      </c>
      <c r="P3255" s="1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5">
        <v>13000</v>
      </c>
      <c r="E3256" s="1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101.25769230769231</v>
      </c>
      <c r="P3256" s="1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5">
        <v>300</v>
      </c>
      <c r="E3257" s="1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175</v>
      </c>
      <c r="P3257" s="1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5">
        <v>10000</v>
      </c>
      <c r="E3258" s="1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128.06</v>
      </c>
      <c r="P3258" s="1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5">
        <v>2000</v>
      </c>
      <c r="E3259" s="1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106.29949999999999</v>
      </c>
      <c r="P3259" s="1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5">
        <v>7000</v>
      </c>
      <c r="E3260" s="1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105.21428571428571</v>
      </c>
      <c r="P3260" s="15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5">
        <v>23000</v>
      </c>
      <c r="E3261" s="1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106.16782608695651</v>
      </c>
      <c r="P3261" s="1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5">
        <v>5000</v>
      </c>
      <c r="E3262" s="1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109.24</v>
      </c>
      <c r="P3262" s="1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5">
        <v>3300</v>
      </c>
      <c r="E3263" s="1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100.45454545454545</v>
      </c>
      <c r="P3263" s="1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5">
        <v>12200</v>
      </c>
      <c r="E3264" s="1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103.04098360655738</v>
      </c>
      <c r="P3264" s="1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5">
        <v>2500</v>
      </c>
      <c r="E3265" s="1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112.1664</v>
      </c>
      <c r="P3265" s="1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5">
        <v>2500</v>
      </c>
      <c r="E3266" s="1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103</v>
      </c>
      <c r="P3266" s="1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5">
        <v>2700</v>
      </c>
      <c r="E3267" s="1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E3267/D3267%</f>
        <v>164</v>
      </c>
      <c r="P3267" s="15">
        <f t="shared" ref="P3267:P3330" si="307">IFERROR(E3267/L3267,0)</f>
        <v>70.285714285714292</v>
      </c>
      <c r="Q3267" t="str">
        <f t="shared" ref="Q3267:Q3330" si="308">TRIM(LEFT(N3267,FIND("/",N3267)-1))</f>
        <v>theater</v>
      </c>
      <c r="R3267" t="str">
        <f t="shared" ref="R3267:R3330" si="309">TRIM(RIGHT(N3267,LEN(N3267)-FIND("/",N3267)))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5">
        <v>6000</v>
      </c>
      <c r="E3268" s="1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131.28333333333333</v>
      </c>
      <c r="P3268" s="1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5">
        <v>15000</v>
      </c>
      <c r="E3269" s="1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102.1</v>
      </c>
      <c r="P3269" s="1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5">
        <v>2000</v>
      </c>
      <c r="E3270" s="1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128</v>
      </c>
      <c r="P3270" s="1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5">
        <v>8000</v>
      </c>
      <c r="E3271" s="1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101.5</v>
      </c>
      <c r="P3271" s="15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5">
        <v>1800</v>
      </c>
      <c r="E3272" s="1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101.66666666666667</v>
      </c>
      <c r="P3272" s="15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5">
        <v>1500</v>
      </c>
      <c r="E3273" s="1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130</v>
      </c>
      <c r="P3273" s="1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5">
        <v>10000</v>
      </c>
      <c r="E3274" s="1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154.43</v>
      </c>
      <c r="P3274" s="1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5">
        <v>4000</v>
      </c>
      <c r="E3275" s="1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107.4</v>
      </c>
      <c r="P3275" s="1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5">
        <v>15500</v>
      </c>
      <c r="E3276" s="1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101.3225806451613</v>
      </c>
      <c r="P3276" s="1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5">
        <v>1800</v>
      </c>
      <c r="E3277" s="1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100.27777777777777</v>
      </c>
      <c r="P3277" s="1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5">
        <v>4500</v>
      </c>
      <c r="E3278" s="1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116.84444444444445</v>
      </c>
      <c r="P3278" s="15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5">
        <v>5000</v>
      </c>
      <c r="E3279" s="1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108.6</v>
      </c>
      <c r="P3279" s="15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5">
        <v>2500</v>
      </c>
      <c r="E3280" s="1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103.4</v>
      </c>
      <c r="P3280" s="1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5">
        <v>5800</v>
      </c>
      <c r="E3281" s="1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114.27586206896552</v>
      </c>
      <c r="P3281" s="1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5">
        <v>2000</v>
      </c>
      <c r="E3282" s="1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103</v>
      </c>
      <c r="P3282" s="1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5">
        <v>5000</v>
      </c>
      <c r="E3283" s="1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121.6</v>
      </c>
      <c r="P3283" s="1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5">
        <v>31000</v>
      </c>
      <c r="E3284" s="1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102.64677419354838</v>
      </c>
      <c r="P3284" s="1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5">
        <v>800</v>
      </c>
      <c r="E3285" s="1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104.75</v>
      </c>
      <c r="P3285" s="1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5">
        <v>3000</v>
      </c>
      <c r="E3286" s="1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101.6</v>
      </c>
      <c r="P3286" s="15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5">
        <v>4999</v>
      </c>
      <c r="E3287" s="1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112.10242048409681</v>
      </c>
      <c r="P3287" s="1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5">
        <v>15000</v>
      </c>
      <c r="E3288" s="1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101.76666666666667</v>
      </c>
      <c r="P3288" s="1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5">
        <v>2500</v>
      </c>
      <c r="E3289" s="1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100</v>
      </c>
      <c r="P3289" s="1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5">
        <v>10000</v>
      </c>
      <c r="E3290" s="1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100.2649</v>
      </c>
      <c r="P3290" s="1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5">
        <v>500</v>
      </c>
      <c r="E3291" s="1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133.042</v>
      </c>
      <c r="P3291" s="1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5">
        <v>2000</v>
      </c>
      <c r="E3292" s="1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121.2</v>
      </c>
      <c r="P3292" s="1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5">
        <v>500</v>
      </c>
      <c r="E3293" s="1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114</v>
      </c>
      <c r="P3293" s="1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5">
        <v>101</v>
      </c>
      <c r="E3294" s="1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286.13861386138615</v>
      </c>
      <c r="P3294" s="1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5">
        <v>4500</v>
      </c>
      <c r="E3295" s="1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170.44444444444446</v>
      </c>
      <c r="P3295" s="1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5">
        <v>600</v>
      </c>
      <c r="E3296" s="1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118.33333333333333</v>
      </c>
      <c r="P3296" s="1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5">
        <v>700</v>
      </c>
      <c r="E3297" s="1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102.85857142857142</v>
      </c>
      <c r="P3297" s="1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5">
        <v>1500</v>
      </c>
      <c r="E3298" s="1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144.06666666666666</v>
      </c>
      <c r="P3298" s="1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5">
        <v>5500</v>
      </c>
      <c r="E3299" s="1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100.07272727272728</v>
      </c>
      <c r="P3299" s="1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5">
        <v>10000</v>
      </c>
      <c r="E3300" s="1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101.73</v>
      </c>
      <c r="P3300" s="1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5">
        <v>3000</v>
      </c>
      <c r="E3301" s="1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116.2</v>
      </c>
      <c r="P3301" s="1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5">
        <v>3000</v>
      </c>
      <c r="E3302" s="1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136.16666666666666</v>
      </c>
      <c r="P3302" s="1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5">
        <v>3000</v>
      </c>
      <c r="E3303" s="1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133.46666666666667</v>
      </c>
      <c r="P3303" s="15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5">
        <v>8400</v>
      </c>
      <c r="E3304" s="1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103.39285714285714</v>
      </c>
      <c r="P3304" s="15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5">
        <v>1800</v>
      </c>
      <c r="E3305" s="1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115.88888888888889</v>
      </c>
      <c r="P3305" s="1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5">
        <v>15000</v>
      </c>
      <c r="E3306" s="1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104.51666666666667</v>
      </c>
      <c r="P3306" s="1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5">
        <v>4000</v>
      </c>
      <c r="E3307" s="1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102.02500000000001</v>
      </c>
      <c r="P3307" s="1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5">
        <v>1500</v>
      </c>
      <c r="E3308" s="1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175.33333333333334</v>
      </c>
      <c r="P3308" s="1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5">
        <v>1000</v>
      </c>
      <c r="E3309" s="1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106.67999999999999</v>
      </c>
      <c r="P3309" s="1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5">
        <v>3500</v>
      </c>
      <c r="E3310" s="1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122.28571428571429</v>
      </c>
      <c r="P3310" s="1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5">
        <v>350</v>
      </c>
      <c r="E3311" s="1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159.42857142857142</v>
      </c>
      <c r="P3311" s="15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5">
        <v>6500</v>
      </c>
      <c r="E3312" s="1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100.07692307692308</v>
      </c>
      <c r="P3312" s="1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5">
        <v>2500</v>
      </c>
      <c r="E3313" s="1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109.84</v>
      </c>
      <c r="P3313" s="1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5">
        <v>2500</v>
      </c>
      <c r="E3314" s="1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100.04</v>
      </c>
      <c r="P3314" s="15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5">
        <v>2000</v>
      </c>
      <c r="E3315" s="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116.05</v>
      </c>
      <c r="P3315" s="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5">
        <v>800</v>
      </c>
      <c r="E3316" s="1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210.75</v>
      </c>
      <c r="P3316" s="1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5">
        <v>4000</v>
      </c>
      <c r="E3317" s="1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110</v>
      </c>
      <c r="P3317" s="1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5">
        <v>11737</v>
      </c>
      <c r="E3318" s="1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100.08673425918037</v>
      </c>
      <c r="P3318" s="1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5">
        <v>1050</v>
      </c>
      <c r="E3319" s="1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106.19047619047619</v>
      </c>
      <c r="P3319" s="1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5">
        <v>2000</v>
      </c>
      <c r="E3320" s="1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125.6</v>
      </c>
      <c r="P3320" s="15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5">
        <v>500</v>
      </c>
      <c r="E3321" s="1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108</v>
      </c>
      <c r="P3321" s="15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5">
        <v>2500</v>
      </c>
      <c r="E3322" s="1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101</v>
      </c>
      <c r="P3322" s="1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5">
        <v>500</v>
      </c>
      <c r="E3323" s="1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107.4</v>
      </c>
      <c r="P3323" s="1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5">
        <v>3300</v>
      </c>
      <c r="E3324" s="1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101.51515151515152</v>
      </c>
      <c r="P3324" s="1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5">
        <v>1000</v>
      </c>
      <c r="E3325" s="1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125.9</v>
      </c>
      <c r="P3325" s="1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5">
        <v>1500</v>
      </c>
      <c r="E3326" s="1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101.66666666666667</v>
      </c>
      <c r="P3326" s="15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5">
        <v>400</v>
      </c>
      <c r="E3327" s="1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112.5</v>
      </c>
      <c r="P3327" s="15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5">
        <v>8000</v>
      </c>
      <c r="E3328" s="1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101.375</v>
      </c>
      <c r="P3328" s="1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5">
        <v>800</v>
      </c>
      <c r="E3329" s="1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101.25</v>
      </c>
      <c r="P3329" s="1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5">
        <v>1800</v>
      </c>
      <c r="E3330" s="1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146.38888888888889</v>
      </c>
      <c r="P3330" s="1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5">
        <v>1000</v>
      </c>
      <c r="E3331" s="1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E3331/D3331%</f>
        <v>116.8</v>
      </c>
      <c r="P3331" s="15">
        <f t="shared" ref="P3331:P3394" si="313">IFERROR(E3331/L3331,0)</f>
        <v>44.92307692307692</v>
      </c>
      <c r="Q3331" t="str">
        <f t="shared" ref="Q3331:Q3394" si="314">TRIM(LEFT(N3331,FIND("/",N3331)-1))</f>
        <v>theater</v>
      </c>
      <c r="R3331" t="str">
        <f t="shared" ref="R3331:R3394" si="315">TRIM(RIGHT(N3331,LEN(N3331)-FIND("/",N3331)))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5">
        <v>1500</v>
      </c>
      <c r="E3332" s="1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106.26666666666667</v>
      </c>
      <c r="P3332" s="1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5">
        <v>5000</v>
      </c>
      <c r="E3333" s="1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104.52</v>
      </c>
      <c r="P3333" s="1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5">
        <v>6000</v>
      </c>
      <c r="E3334" s="1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100</v>
      </c>
      <c r="P3334" s="1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5">
        <v>3500</v>
      </c>
      <c r="E3335" s="1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104.57142857142857</v>
      </c>
      <c r="P3335" s="1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5">
        <v>3871</v>
      </c>
      <c r="E3336" s="1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138.62051149573753</v>
      </c>
      <c r="P3336" s="1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5">
        <v>5000</v>
      </c>
      <c r="E3337" s="1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100.32</v>
      </c>
      <c r="P3337" s="1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5">
        <v>250</v>
      </c>
      <c r="E3338" s="1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100</v>
      </c>
      <c r="P3338" s="1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5">
        <v>2500</v>
      </c>
      <c r="E3339" s="1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110.2</v>
      </c>
      <c r="P3339" s="1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5">
        <v>15000</v>
      </c>
      <c r="E3340" s="1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102.18</v>
      </c>
      <c r="P3340" s="1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5">
        <v>8000</v>
      </c>
      <c r="E3341" s="1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104.35</v>
      </c>
      <c r="P3341" s="1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5">
        <v>3000</v>
      </c>
      <c r="E3342" s="1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138.16666666666666</v>
      </c>
      <c r="P3342" s="1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5">
        <v>3350</v>
      </c>
      <c r="E3343" s="1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100</v>
      </c>
      <c r="P3343" s="1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5">
        <v>6000</v>
      </c>
      <c r="E3344" s="1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101.66666666666667</v>
      </c>
      <c r="P3344" s="1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5">
        <v>700</v>
      </c>
      <c r="E3345" s="1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171.42857142857142</v>
      </c>
      <c r="P3345" s="1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5">
        <v>4500</v>
      </c>
      <c r="E3346" s="1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101.44444444444444</v>
      </c>
      <c r="P3346" s="1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5">
        <v>500</v>
      </c>
      <c r="E3347" s="1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130</v>
      </c>
      <c r="P3347" s="15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5">
        <v>1500</v>
      </c>
      <c r="E3348" s="1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110</v>
      </c>
      <c r="P3348" s="1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5">
        <v>2000</v>
      </c>
      <c r="E3349" s="1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119.45</v>
      </c>
      <c r="P3349" s="1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5">
        <v>5500</v>
      </c>
      <c r="E3350" s="1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100.2909090909091</v>
      </c>
      <c r="P3350" s="1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5">
        <v>1000</v>
      </c>
      <c r="E3351" s="1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153.4</v>
      </c>
      <c r="P3351" s="1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5">
        <v>3500</v>
      </c>
      <c r="E3352" s="1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104.42857142857143</v>
      </c>
      <c r="P3352" s="1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5">
        <v>5000</v>
      </c>
      <c r="E3353" s="1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101.1</v>
      </c>
      <c r="P3353" s="1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5">
        <v>5000</v>
      </c>
      <c r="E3354" s="1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107.52</v>
      </c>
      <c r="P3354" s="15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5">
        <v>500</v>
      </c>
      <c r="E3355" s="1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315</v>
      </c>
      <c r="P3355" s="1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5">
        <v>3000</v>
      </c>
      <c r="E3356" s="1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101.93333333333334</v>
      </c>
      <c r="P3356" s="15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5">
        <v>1750</v>
      </c>
      <c r="E3357" s="1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126.28571428571429</v>
      </c>
      <c r="P3357" s="1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5">
        <v>1500</v>
      </c>
      <c r="E3358" s="1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101.4</v>
      </c>
      <c r="P3358" s="1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5">
        <v>2000</v>
      </c>
      <c r="E3359" s="1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101</v>
      </c>
      <c r="P3359" s="1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5">
        <v>10000</v>
      </c>
      <c r="E3360" s="1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102.99</v>
      </c>
      <c r="P3360" s="1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5">
        <v>4000</v>
      </c>
      <c r="E3361" s="1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106.25</v>
      </c>
      <c r="P3361" s="1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5">
        <v>9000</v>
      </c>
      <c r="E3362" s="1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101.37777777777778</v>
      </c>
      <c r="P3362" s="1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5">
        <v>5000</v>
      </c>
      <c r="E3363" s="1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113.46</v>
      </c>
      <c r="P3363" s="1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5">
        <v>500</v>
      </c>
      <c r="E3364" s="1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218</v>
      </c>
      <c r="P3364" s="15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5">
        <v>7750</v>
      </c>
      <c r="E3365" s="1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101.41935483870968</v>
      </c>
      <c r="P3365" s="1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5">
        <v>3000</v>
      </c>
      <c r="E3366" s="1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105.93333333333334</v>
      </c>
      <c r="P3366" s="1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5">
        <v>2500</v>
      </c>
      <c r="E3367" s="1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104</v>
      </c>
      <c r="P3367" s="1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5">
        <v>500</v>
      </c>
      <c r="E3368" s="1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221</v>
      </c>
      <c r="P3368" s="1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5">
        <v>750</v>
      </c>
      <c r="E3369" s="1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118.66666666666667</v>
      </c>
      <c r="P3369" s="1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5">
        <v>1000</v>
      </c>
      <c r="E3370" s="1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104.6</v>
      </c>
      <c r="P3370" s="1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5">
        <v>5000</v>
      </c>
      <c r="E3371" s="1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103.9</v>
      </c>
      <c r="P3371" s="1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5">
        <v>1500</v>
      </c>
      <c r="E3372" s="1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117.73333333333333</v>
      </c>
      <c r="P3372" s="1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5">
        <v>200</v>
      </c>
      <c r="E3373" s="1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138.5</v>
      </c>
      <c r="P3373" s="1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5">
        <v>1000</v>
      </c>
      <c r="E3374" s="1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103.5</v>
      </c>
      <c r="P3374" s="1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5">
        <v>2000</v>
      </c>
      <c r="E3375" s="1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100.25</v>
      </c>
      <c r="P3375" s="1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5">
        <v>3500</v>
      </c>
      <c r="E3376" s="1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106.57142857142857</v>
      </c>
      <c r="P3376" s="1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5">
        <v>3000</v>
      </c>
      <c r="E3377" s="1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100</v>
      </c>
      <c r="P3377" s="1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5">
        <v>8000</v>
      </c>
      <c r="E3378" s="1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100.0125</v>
      </c>
      <c r="P3378" s="1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5">
        <v>8000</v>
      </c>
      <c r="E3379" s="1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101.05</v>
      </c>
      <c r="P3379" s="1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5">
        <v>550</v>
      </c>
      <c r="E3380" s="1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107.63636363636364</v>
      </c>
      <c r="P3380" s="1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5">
        <v>2000</v>
      </c>
      <c r="E3381" s="1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103.65</v>
      </c>
      <c r="P3381" s="1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5">
        <v>3000</v>
      </c>
      <c r="E3382" s="1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104.43333333333334</v>
      </c>
      <c r="P3382" s="1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5">
        <v>4000</v>
      </c>
      <c r="E3383" s="1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102.25</v>
      </c>
      <c r="P3383" s="1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5">
        <v>3500</v>
      </c>
      <c r="E3384" s="1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100.74285714285715</v>
      </c>
      <c r="P3384" s="1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5">
        <v>1750</v>
      </c>
      <c r="E3385" s="1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111.71428571428571</v>
      </c>
      <c r="P3385" s="1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5">
        <v>6000</v>
      </c>
      <c r="E3386" s="1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100.011</v>
      </c>
      <c r="P3386" s="1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5">
        <v>2000</v>
      </c>
      <c r="E3387" s="1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100</v>
      </c>
      <c r="P3387" s="1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5">
        <v>2000</v>
      </c>
      <c r="E3388" s="1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105</v>
      </c>
      <c r="P3388" s="1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5">
        <v>3000</v>
      </c>
      <c r="E3389" s="1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116.86666666666666</v>
      </c>
      <c r="P3389" s="1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5">
        <v>1500</v>
      </c>
      <c r="E3390" s="1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103.8</v>
      </c>
      <c r="P3390" s="15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5">
        <v>10000</v>
      </c>
      <c r="E3391" s="1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114.5</v>
      </c>
      <c r="P3391" s="1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5">
        <v>1500</v>
      </c>
      <c r="E3392" s="1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102.4</v>
      </c>
      <c r="P3392" s="1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5">
        <v>500</v>
      </c>
      <c r="E3393" s="1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223</v>
      </c>
      <c r="P3393" s="1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5">
        <v>500</v>
      </c>
      <c r="E3394" s="1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100</v>
      </c>
      <c r="P3394" s="1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5">
        <v>1500</v>
      </c>
      <c r="E3395" s="1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E3395/D3395%</f>
        <v>105.8</v>
      </c>
      <c r="P3395" s="15">
        <f t="shared" ref="P3395:P3458" si="319">IFERROR(E3395/L3395,0)</f>
        <v>36.06818181818182</v>
      </c>
      <c r="Q3395" t="str">
        <f t="shared" ref="Q3395:Q3458" si="320">TRIM(LEFT(N3395,FIND("/",N3395)-1))</f>
        <v>theater</v>
      </c>
      <c r="R3395" t="str">
        <f t="shared" ref="R3395:R3458" si="321">TRIM(RIGHT(N3395,LEN(N3395)-FIND("/",N3395)))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5">
        <v>550</v>
      </c>
      <c r="E3396" s="1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142.36363636363637</v>
      </c>
      <c r="P3396" s="15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5">
        <v>500</v>
      </c>
      <c r="E3397" s="1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184</v>
      </c>
      <c r="P3397" s="1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5">
        <v>1500</v>
      </c>
      <c r="E3398" s="1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104.33333333333333</v>
      </c>
      <c r="P3398" s="1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5">
        <v>250</v>
      </c>
      <c r="E3399" s="1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112</v>
      </c>
      <c r="P3399" s="1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5">
        <v>4000</v>
      </c>
      <c r="E3400" s="1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111.075</v>
      </c>
      <c r="P3400" s="1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5">
        <v>1200</v>
      </c>
      <c r="E3401" s="1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103.75</v>
      </c>
      <c r="P3401" s="1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5">
        <v>10000</v>
      </c>
      <c r="E3402" s="1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100.41</v>
      </c>
      <c r="P3402" s="1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5">
        <v>2900</v>
      </c>
      <c r="E3403" s="1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101.86206896551724</v>
      </c>
      <c r="P3403" s="1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5">
        <v>15000</v>
      </c>
      <c r="E3404" s="1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109.76666666666667</v>
      </c>
      <c r="P3404" s="1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5">
        <v>2000</v>
      </c>
      <c r="E3405" s="1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100</v>
      </c>
      <c r="P3405" s="1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5">
        <v>500</v>
      </c>
      <c r="E3406" s="1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122</v>
      </c>
      <c r="P3406" s="1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5">
        <v>350</v>
      </c>
      <c r="E3407" s="1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137.57142857142858</v>
      </c>
      <c r="P3407" s="1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5">
        <v>10000</v>
      </c>
      <c r="E3408" s="1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100.31</v>
      </c>
      <c r="P3408" s="1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5">
        <v>2000</v>
      </c>
      <c r="E3409" s="1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107.1</v>
      </c>
      <c r="P3409" s="1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5">
        <v>500</v>
      </c>
      <c r="E3410" s="1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211</v>
      </c>
      <c r="P3410" s="1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5">
        <v>500</v>
      </c>
      <c r="E3411" s="1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123.6</v>
      </c>
      <c r="P3411" s="1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5">
        <v>3000</v>
      </c>
      <c r="E3412" s="1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108.5</v>
      </c>
      <c r="P3412" s="1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5">
        <v>15000</v>
      </c>
      <c r="E3413" s="1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103.56666666666666</v>
      </c>
      <c r="P3413" s="1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5">
        <v>3000</v>
      </c>
      <c r="E3414" s="1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100</v>
      </c>
      <c r="P3414" s="1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5">
        <v>500</v>
      </c>
      <c r="E3415" s="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130</v>
      </c>
      <c r="P3415" s="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5">
        <v>3000</v>
      </c>
      <c r="E3416" s="1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103.5</v>
      </c>
      <c r="P3416" s="1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5">
        <v>200</v>
      </c>
      <c r="E3417" s="1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100</v>
      </c>
      <c r="P3417" s="1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5">
        <v>4000</v>
      </c>
      <c r="E3418" s="1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119.6</v>
      </c>
      <c r="P3418" s="1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5">
        <v>1700</v>
      </c>
      <c r="E3419" s="1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100.00058823529412</v>
      </c>
      <c r="P3419" s="1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5">
        <v>4000</v>
      </c>
      <c r="E3420" s="1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100.875</v>
      </c>
      <c r="P3420" s="1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5">
        <v>2750</v>
      </c>
      <c r="E3421" s="1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106.54545454545455</v>
      </c>
      <c r="P3421" s="1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5">
        <v>700</v>
      </c>
      <c r="E3422" s="1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138</v>
      </c>
      <c r="P3422" s="1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5">
        <v>10000</v>
      </c>
      <c r="E3423" s="1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101.15</v>
      </c>
      <c r="P3423" s="1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5">
        <v>3000</v>
      </c>
      <c r="E3424" s="1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109.1</v>
      </c>
      <c r="P3424" s="1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5">
        <v>250</v>
      </c>
      <c r="E3425" s="1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140</v>
      </c>
      <c r="P3425" s="1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5">
        <v>6000</v>
      </c>
      <c r="E3426" s="1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103.58333333333333</v>
      </c>
      <c r="P3426" s="1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5">
        <v>30000</v>
      </c>
      <c r="E3427" s="1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102.97033333333333</v>
      </c>
      <c r="P3427" s="1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5">
        <v>3750</v>
      </c>
      <c r="E3428" s="1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108.13333333333334</v>
      </c>
      <c r="P3428" s="1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5">
        <v>1500</v>
      </c>
      <c r="E3429" s="1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100</v>
      </c>
      <c r="P3429" s="1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5">
        <v>2000</v>
      </c>
      <c r="E3430" s="1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102.75</v>
      </c>
      <c r="P3430" s="1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5">
        <v>150</v>
      </c>
      <c r="E3431" s="1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130</v>
      </c>
      <c r="P3431" s="15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5">
        <v>2000</v>
      </c>
      <c r="E3432" s="1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108.54949999999999</v>
      </c>
      <c r="P3432" s="1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5">
        <v>2000</v>
      </c>
      <c r="E3433" s="1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100</v>
      </c>
      <c r="P3433" s="1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5">
        <v>2000</v>
      </c>
      <c r="E3434" s="1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109.65</v>
      </c>
      <c r="P3434" s="1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5">
        <v>9500</v>
      </c>
      <c r="E3435" s="1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100.26315789473684</v>
      </c>
      <c r="P3435" s="1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5">
        <v>10000</v>
      </c>
      <c r="E3436" s="1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105.55</v>
      </c>
      <c r="P3436" s="1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5">
        <v>1000</v>
      </c>
      <c r="E3437" s="1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112</v>
      </c>
      <c r="P3437" s="1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5">
        <v>5000</v>
      </c>
      <c r="E3438" s="1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105.9</v>
      </c>
      <c r="P3438" s="1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5">
        <v>3000</v>
      </c>
      <c r="E3439" s="1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101</v>
      </c>
      <c r="P3439" s="1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5">
        <v>2500</v>
      </c>
      <c r="E3440" s="1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104.2</v>
      </c>
      <c r="P3440" s="1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5">
        <v>1200</v>
      </c>
      <c r="E3441" s="1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134.67833333333334</v>
      </c>
      <c r="P3441" s="1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5">
        <v>5000</v>
      </c>
      <c r="E3442" s="1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105.2184</v>
      </c>
      <c r="P3442" s="1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5">
        <v>2500</v>
      </c>
      <c r="E3443" s="1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102.6</v>
      </c>
      <c r="P3443" s="1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5">
        <v>250</v>
      </c>
      <c r="E3444" s="1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100</v>
      </c>
      <c r="P3444" s="15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5">
        <v>1000</v>
      </c>
      <c r="E3445" s="1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185.5</v>
      </c>
      <c r="P3445" s="1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5">
        <v>300</v>
      </c>
      <c r="E3446" s="1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289</v>
      </c>
      <c r="P3446" s="15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5">
        <v>2000</v>
      </c>
      <c r="E3447" s="1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100</v>
      </c>
      <c r="P3447" s="1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5">
        <v>1000</v>
      </c>
      <c r="E3448" s="1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108.2</v>
      </c>
      <c r="P3448" s="15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5">
        <v>1000</v>
      </c>
      <c r="E3449" s="1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107.8</v>
      </c>
      <c r="P3449" s="15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5">
        <v>2100</v>
      </c>
      <c r="E3450" s="1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109.76190476190476</v>
      </c>
      <c r="P3450" s="1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5">
        <v>800</v>
      </c>
      <c r="E3451" s="1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170.625</v>
      </c>
      <c r="P3451" s="15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5">
        <v>500</v>
      </c>
      <c r="E3452" s="1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152</v>
      </c>
      <c r="P3452" s="1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5">
        <v>650</v>
      </c>
      <c r="E3453" s="1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101.23076923076923</v>
      </c>
      <c r="P3453" s="1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5">
        <v>1000</v>
      </c>
      <c r="E3454" s="1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153.19999999999999</v>
      </c>
      <c r="P3454" s="1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5">
        <v>300</v>
      </c>
      <c r="E3455" s="1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128.33333333333334</v>
      </c>
      <c r="P3455" s="1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5">
        <v>700</v>
      </c>
      <c r="E3456" s="1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100.71428571428571</v>
      </c>
      <c r="P3456" s="1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5">
        <v>10000</v>
      </c>
      <c r="E3457" s="1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100.65</v>
      </c>
      <c r="P3457" s="1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5">
        <v>3000</v>
      </c>
      <c r="E3458" s="1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191.3</v>
      </c>
      <c r="P3458" s="1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5">
        <v>2000</v>
      </c>
      <c r="E3459" s="1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E3459/D3459%</f>
        <v>140.19999999999999</v>
      </c>
      <c r="P3459" s="15">
        <f t="shared" ref="P3459:P3522" si="325">IFERROR(E3459/L3459,0)</f>
        <v>50.981818181818184</v>
      </c>
      <c r="Q3459" t="str">
        <f t="shared" ref="Q3459:Q3522" si="326">TRIM(LEFT(N3459,FIND("/",N3459)-1))</f>
        <v>theater</v>
      </c>
      <c r="R3459" t="str">
        <f t="shared" ref="R3459:R3522" si="327">TRIM(RIGHT(N3459,LEN(N3459)-FIND("/",N3459)))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5">
        <v>978</v>
      </c>
      <c r="E3460" s="1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124.33537832310839</v>
      </c>
      <c r="P3460" s="1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5">
        <v>500</v>
      </c>
      <c r="E3461" s="1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126.2</v>
      </c>
      <c r="P3461" s="1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5">
        <v>500</v>
      </c>
      <c r="E3462" s="1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190</v>
      </c>
      <c r="P3462" s="15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5">
        <v>500</v>
      </c>
      <c r="E3463" s="1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139</v>
      </c>
      <c r="P3463" s="1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5">
        <v>250</v>
      </c>
      <c r="E3464" s="1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202</v>
      </c>
      <c r="P3464" s="1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5">
        <v>10000</v>
      </c>
      <c r="E3465" s="1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103.38</v>
      </c>
      <c r="P3465" s="1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5">
        <v>5000</v>
      </c>
      <c r="E3466" s="1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102.3236</v>
      </c>
      <c r="P3466" s="1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5">
        <v>2000</v>
      </c>
      <c r="E3467" s="1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103</v>
      </c>
      <c r="P3467" s="1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5">
        <v>3500</v>
      </c>
      <c r="E3468" s="1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127.14285714285714</v>
      </c>
      <c r="P3468" s="1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5">
        <v>3000</v>
      </c>
      <c r="E3469" s="1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101</v>
      </c>
      <c r="P3469" s="1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5">
        <v>10000</v>
      </c>
      <c r="E3470" s="1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121.78</v>
      </c>
      <c r="P3470" s="1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5">
        <v>2800</v>
      </c>
      <c r="E3471" s="1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113.39285714285714</v>
      </c>
      <c r="P3471" s="1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5">
        <v>250</v>
      </c>
      <c r="E3472" s="1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150</v>
      </c>
      <c r="P3472" s="1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5">
        <v>500</v>
      </c>
      <c r="E3473" s="1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214.6</v>
      </c>
      <c r="P3473" s="1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5">
        <v>2000</v>
      </c>
      <c r="E3474" s="1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102.05</v>
      </c>
      <c r="P3474" s="1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5">
        <v>4900</v>
      </c>
      <c r="E3475" s="1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100</v>
      </c>
      <c r="P3475" s="1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5">
        <v>2000</v>
      </c>
      <c r="E3476" s="1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101</v>
      </c>
      <c r="P3476" s="1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5">
        <v>300</v>
      </c>
      <c r="E3477" s="1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113.33333333333333</v>
      </c>
      <c r="P3477" s="15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5">
        <v>300</v>
      </c>
      <c r="E3478" s="1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104</v>
      </c>
      <c r="P3478" s="15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5">
        <v>1800</v>
      </c>
      <c r="E3479" s="1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115.33333333333333</v>
      </c>
      <c r="P3479" s="1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5">
        <v>2000</v>
      </c>
      <c r="E3480" s="1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112.85</v>
      </c>
      <c r="P3480" s="1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5">
        <v>1500</v>
      </c>
      <c r="E3481" s="1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127.86666666666666</v>
      </c>
      <c r="P3481" s="15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5">
        <v>1500</v>
      </c>
      <c r="E3482" s="1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142.66666666666666</v>
      </c>
      <c r="P3482" s="1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5">
        <v>10000</v>
      </c>
      <c r="E3483" s="1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118.8</v>
      </c>
      <c r="P3483" s="1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5">
        <v>3000</v>
      </c>
      <c r="E3484" s="1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138.33333333333334</v>
      </c>
      <c r="P3484" s="1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5">
        <v>3350</v>
      </c>
      <c r="E3485" s="1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159.9402985074627</v>
      </c>
      <c r="P3485" s="1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5">
        <v>2500</v>
      </c>
      <c r="E3486" s="1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114.24</v>
      </c>
      <c r="P3486" s="1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5">
        <v>1650</v>
      </c>
      <c r="E3487" s="1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100.60606060606061</v>
      </c>
      <c r="P3487" s="1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5">
        <v>3000</v>
      </c>
      <c r="E3488" s="1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155.19999999999999</v>
      </c>
      <c r="P3488" s="1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5">
        <v>2000</v>
      </c>
      <c r="E3489" s="1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127.75</v>
      </c>
      <c r="P3489" s="1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5">
        <v>3000</v>
      </c>
      <c r="E3490" s="1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121.2</v>
      </c>
      <c r="P3490" s="1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5">
        <v>5000</v>
      </c>
      <c r="E3491" s="1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112.7</v>
      </c>
      <c r="P3491" s="1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5">
        <v>1000</v>
      </c>
      <c r="E3492" s="1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127.5</v>
      </c>
      <c r="P3492" s="1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5">
        <v>500</v>
      </c>
      <c r="E3493" s="1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158.19999999999999</v>
      </c>
      <c r="P3493" s="1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5">
        <v>3800</v>
      </c>
      <c r="E3494" s="1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105.26894736842105</v>
      </c>
      <c r="P3494" s="1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5">
        <v>1500</v>
      </c>
      <c r="E3495" s="1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100</v>
      </c>
      <c r="P3495" s="1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5">
        <v>400</v>
      </c>
      <c r="E3496" s="1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100</v>
      </c>
      <c r="P3496" s="1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5">
        <v>5000</v>
      </c>
      <c r="E3497" s="1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106.86</v>
      </c>
      <c r="P3497" s="1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5">
        <v>3000</v>
      </c>
      <c r="E3498" s="1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124.4</v>
      </c>
      <c r="P3498" s="1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5">
        <v>1551</v>
      </c>
      <c r="E3499" s="1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108.70406189555126</v>
      </c>
      <c r="P3499" s="1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5">
        <v>1650</v>
      </c>
      <c r="E3500" s="1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102.42424242424242</v>
      </c>
      <c r="P3500" s="1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5">
        <v>2000</v>
      </c>
      <c r="E3501" s="1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105.5</v>
      </c>
      <c r="P3501" s="1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5">
        <v>1000</v>
      </c>
      <c r="E3502" s="1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106.3</v>
      </c>
      <c r="P3502" s="1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5">
        <v>1500</v>
      </c>
      <c r="E3503" s="1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100.66666666666667</v>
      </c>
      <c r="P3503" s="1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5">
        <v>4000</v>
      </c>
      <c r="E3504" s="1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105.4</v>
      </c>
      <c r="P3504" s="15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5">
        <v>2500</v>
      </c>
      <c r="E3505" s="1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107.56</v>
      </c>
      <c r="P3505" s="1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5">
        <v>1000</v>
      </c>
      <c r="E3506" s="1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100</v>
      </c>
      <c r="P3506" s="15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5">
        <v>2500</v>
      </c>
      <c r="E3507" s="1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103.76</v>
      </c>
      <c r="P3507" s="1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5">
        <v>3000</v>
      </c>
      <c r="E3508" s="1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101.5</v>
      </c>
      <c r="P3508" s="15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5">
        <v>10000</v>
      </c>
      <c r="E3509" s="1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104.4</v>
      </c>
      <c r="P3509" s="15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5">
        <v>100</v>
      </c>
      <c r="E3510" s="1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180</v>
      </c>
      <c r="P3510" s="15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5">
        <v>3000</v>
      </c>
      <c r="E3511" s="1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106.33333333333333</v>
      </c>
      <c r="P3511" s="1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5">
        <v>900</v>
      </c>
      <c r="E3512" s="1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100.55555555555556</v>
      </c>
      <c r="P3512" s="1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5">
        <v>1500</v>
      </c>
      <c r="E3513" s="1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101.2</v>
      </c>
      <c r="P3513" s="1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5">
        <v>1000</v>
      </c>
      <c r="E3514" s="1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100</v>
      </c>
      <c r="P3514" s="1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5">
        <v>2800</v>
      </c>
      <c r="E3515" s="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118.39285714285714</v>
      </c>
      <c r="P3515" s="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5">
        <v>500</v>
      </c>
      <c r="E3516" s="1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110</v>
      </c>
      <c r="P3516" s="15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5">
        <v>3000</v>
      </c>
      <c r="E3517" s="1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102.66666666666667</v>
      </c>
      <c r="P3517" s="1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5">
        <v>2500</v>
      </c>
      <c r="E3518" s="1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100</v>
      </c>
      <c r="P3518" s="1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5">
        <v>4000</v>
      </c>
      <c r="E3519" s="1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100</v>
      </c>
      <c r="P3519" s="1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5">
        <v>1500</v>
      </c>
      <c r="E3520" s="1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110.04600000000001</v>
      </c>
      <c r="P3520" s="1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5">
        <v>2000</v>
      </c>
      <c r="E3521" s="1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101.35</v>
      </c>
      <c r="P3521" s="1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5">
        <v>2000</v>
      </c>
      <c r="E3522" s="1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100.75</v>
      </c>
      <c r="P3522" s="1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5">
        <v>350</v>
      </c>
      <c r="E3523" s="1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E3523/D3523%</f>
        <v>169.42857142857142</v>
      </c>
      <c r="P3523" s="15">
        <f t="shared" ref="P3523:P3586" si="331">IFERROR(E3523/L3523,0)</f>
        <v>45.615384615384613</v>
      </c>
      <c r="Q3523" t="str">
        <f t="shared" ref="Q3523:Q3586" si="332">TRIM(LEFT(N3523,FIND("/",N3523)-1))</f>
        <v>theater</v>
      </c>
      <c r="R3523" t="str">
        <f t="shared" ref="R3523:R3586" si="333">TRIM(RIGHT(N3523,LEN(N3523)-FIND("/",N3523)))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5">
        <v>1395</v>
      </c>
      <c r="E3524" s="1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100</v>
      </c>
      <c r="P3524" s="1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5">
        <v>4000</v>
      </c>
      <c r="E3525" s="1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113.65</v>
      </c>
      <c r="P3525" s="1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5">
        <v>10000</v>
      </c>
      <c r="E3526" s="1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101.56</v>
      </c>
      <c r="P3526" s="1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5">
        <v>500</v>
      </c>
      <c r="E3527" s="1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106</v>
      </c>
      <c r="P3527" s="1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5">
        <v>3300</v>
      </c>
      <c r="E3528" s="1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102</v>
      </c>
      <c r="P3528" s="15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5">
        <v>6000</v>
      </c>
      <c r="E3529" s="1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116.91666666666667</v>
      </c>
      <c r="P3529" s="1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5">
        <v>1650</v>
      </c>
      <c r="E3530" s="1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101.15151515151516</v>
      </c>
      <c r="P3530" s="1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5">
        <v>500</v>
      </c>
      <c r="E3531" s="1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132</v>
      </c>
      <c r="P3531" s="1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5">
        <v>2750</v>
      </c>
      <c r="E3532" s="1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100</v>
      </c>
      <c r="P3532" s="15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5">
        <v>1000</v>
      </c>
      <c r="E3533" s="1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128</v>
      </c>
      <c r="P3533" s="1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5">
        <v>960</v>
      </c>
      <c r="E3534" s="1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118.95833333333334</v>
      </c>
      <c r="P3534" s="1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5">
        <v>500</v>
      </c>
      <c r="E3535" s="1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126.2</v>
      </c>
      <c r="P3535" s="1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5">
        <v>5000</v>
      </c>
      <c r="E3536" s="1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156.19999999999999</v>
      </c>
      <c r="P3536" s="1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5">
        <v>2000</v>
      </c>
      <c r="E3537" s="1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103.15</v>
      </c>
      <c r="P3537" s="1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5">
        <v>150</v>
      </c>
      <c r="E3538" s="1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153.33333333333334</v>
      </c>
      <c r="P3538" s="1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5">
        <v>675</v>
      </c>
      <c r="E3539" s="1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180.44444444444446</v>
      </c>
      <c r="P3539" s="15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5">
        <v>2000</v>
      </c>
      <c r="E3540" s="1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128.44999999999999</v>
      </c>
      <c r="P3540" s="1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5">
        <v>600</v>
      </c>
      <c r="E3541" s="1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119.66666666666667</v>
      </c>
      <c r="P3541" s="1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5">
        <v>300</v>
      </c>
      <c r="E3542" s="1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123</v>
      </c>
      <c r="P3542" s="1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5">
        <v>1200</v>
      </c>
      <c r="E3543" s="1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105</v>
      </c>
      <c r="P3543" s="1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5">
        <v>5500</v>
      </c>
      <c r="E3544" s="1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102.23636363636363</v>
      </c>
      <c r="P3544" s="1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5">
        <v>1500</v>
      </c>
      <c r="E3545" s="1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104.66666666666667</v>
      </c>
      <c r="P3545" s="1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5">
        <v>2500</v>
      </c>
      <c r="E3546" s="1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100</v>
      </c>
      <c r="P3546" s="1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5">
        <v>250</v>
      </c>
      <c r="E3547" s="1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100.4</v>
      </c>
      <c r="P3547" s="1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5">
        <v>1100</v>
      </c>
      <c r="E3548" s="1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102.27272727272727</v>
      </c>
      <c r="P3548" s="1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5">
        <v>35000</v>
      </c>
      <c r="E3549" s="1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114.40928571428572</v>
      </c>
      <c r="P3549" s="1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5">
        <v>2100</v>
      </c>
      <c r="E3550" s="1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101.9047619047619</v>
      </c>
      <c r="P3550" s="1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5">
        <v>1000</v>
      </c>
      <c r="E3551" s="1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102</v>
      </c>
      <c r="P3551" s="1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5">
        <v>2500</v>
      </c>
      <c r="E3552" s="1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104.8</v>
      </c>
      <c r="P3552" s="1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5">
        <v>1500</v>
      </c>
      <c r="E3553" s="1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101.83333333333333</v>
      </c>
      <c r="P3553" s="15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5">
        <v>773</v>
      </c>
      <c r="E3554" s="1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100</v>
      </c>
      <c r="P3554" s="15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5">
        <v>5500</v>
      </c>
      <c r="E3555" s="1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106.27272727272727</v>
      </c>
      <c r="P3555" s="1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5">
        <v>5000</v>
      </c>
      <c r="E3556" s="1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113.42219999999999</v>
      </c>
      <c r="P3556" s="1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5">
        <v>2400</v>
      </c>
      <c r="E3557" s="1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100</v>
      </c>
      <c r="P3557" s="1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5">
        <v>2200</v>
      </c>
      <c r="E3558" s="1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100.45454545454545</v>
      </c>
      <c r="P3558" s="15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5">
        <v>100000</v>
      </c>
      <c r="E3559" s="1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100.036</v>
      </c>
      <c r="P3559" s="1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5">
        <v>350</v>
      </c>
      <c r="E3560" s="1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144</v>
      </c>
      <c r="P3560" s="1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5">
        <v>1000</v>
      </c>
      <c r="E3561" s="1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103.5</v>
      </c>
      <c r="P3561" s="1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5">
        <v>3200</v>
      </c>
      <c r="E3562" s="1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108.4375</v>
      </c>
      <c r="P3562" s="1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5">
        <v>2500</v>
      </c>
      <c r="E3563" s="1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102.4</v>
      </c>
      <c r="P3563" s="1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5">
        <v>315</v>
      </c>
      <c r="E3564" s="1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148.88888888888889</v>
      </c>
      <c r="P3564" s="1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5">
        <v>500</v>
      </c>
      <c r="E3565" s="1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105.49000000000001</v>
      </c>
      <c r="P3565" s="1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5">
        <v>1000</v>
      </c>
      <c r="E3566" s="1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100.5</v>
      </c>
      <c r="P3566" s="1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5">
        <v>900</v>
      </c>
      <c r="E3567" s="1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130.55555555555554</v>
      </c>
      <c r="P3567" s="1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5">
        <v>2000</v>
      </c>
      <c r="E3568" s="1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104.75</v>
      </c>
      <c r="P3568" s="1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5">
        <v>1000</v>
      </c>
      <c r="E3569" s="1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108.8</v>
      </c>
      <c r="P3569" s="1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5">
        <v>1000</v>
      </c>
      <c r="E3570" s="1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111</v>
      </c>
      <c r="P3570" s="1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5">
        <v>5000</v>
      </c>
      <c r="E3571" s="1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100.48</v>
      </c>
      <c r="P3571" s="1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5">
        <v>2000</v>
      </c>
      <c r="E3572" s="1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114.35</v>
      </c>
      <c r="P3572" s="1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5">
        <v>1500</v>
      </c>
      <c r="E3573" s="1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122.06666666666666</v>
      </c>
      <c r="P3573" s="1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5">
        <v>500</v>
      </c>
      <c r="E3574" s="1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100</v>
      </c>
      <c r="P3574" s="1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5">
        <v>3000</v>
      </c>
      <c r="E3575" s="1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102.8</v>
      </c>
      <c r="P3575" s="1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5">
        <v>5800</v>
      </c>
      <c r="E3576" s="1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106.12068965517241</v>
      </c>
      <c r="P3576" s="1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5">
        <v>10000</v>
      </c>
      <c r="E3577" s="1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101.33</v>
      </c>
      <c r="P3577" s="1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5">
        <v>100</v>
      </c>
      <c r="E3578" s="1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100</v>
      </c>
      <c r="P3578" s="15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5">
        <v>600</v>
      </c>
      <c r="E3579" s="1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130</v>
      </c>
      <c r="P3579" s="1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5">
        <v>1500</v>
      </c>
      <c r="E3580" s="1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100.01333333333334</v>
      </c>
      <c r="P3580" s="1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5">
        <v>500</v>
      </c>
      <c r="E3581" s="1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100</v>
      </c>
      <c r="P3581" s="1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5">
        <v>900</v>
      </c>
      <c r="E3582" s="1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113.88888888888889</v>
      </c>
      <c r="P3582" s="1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5">
        <v>1500</v>
      </c>
      <c r="E3583" s="1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100</v>
      </c>
      <c r="P3583" s="1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5">
        <v>1000</v>
      </c>
      <c r="E3584" s="1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287</v>
      </c>
      <c r="P3584" s="1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5">
        <v>3000</v>
      </c>
      <c r="E3585" s="1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108.5</v>
      </c>
      <c r="P3585" s="1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5">
        <v>3000</v>
      </c>
      <c r="E3586" s="1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115.5</v>
      </c>
      <c r="P3586" s="1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5">
        <v>3400</v>
      </c>
      <c r="E3587" s="1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E3587/D3587%</f>
        <v>119.11764705882354</v>
      </c>
      <c r="P3587" s="15">
        <f t="shared" ref="P3587:P3650" si="337">IFERROR(E3587/L3587,0)</f>
        <v>176.08695652173913</v>
      </c>
      <c r="Q3587" t="str">
        <f t="shared" ref="Q3587:Q3650" si="338">TRIM(LEFT(N3587,FIND("/",N3587)-1))</f>
        <v>theater</v>
      </c>
      <c r="R3587" t="str">
        <f t="shared" ref="R3587:R3650" si="339">TRIM(RIGHT(N3587,LEN(N3587)-FIND("/",N3587)))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5">
        <v>7500</v>
      </c>
      <c r="E3588" s="1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109.42666666666666</v>
      </c>
      <c r="P3588" s="1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5">
        <v>500</v>
      </c>
      <c r="E3589" s="1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126.6</v>
      </c>
      <c r="P3589" s="1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5">
        <v>200</v>
      </c>
      <c r="E3590" s="1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100.5</v>
      </c>
      <c r="P3590" s="1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5">
        <v>4000</v>
      </c>
      <c r="E3591" s="1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127.5</v>
      </c>
      <c r="P3591" s="1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5">
        <v>5000</v>
      </c>
      <c r="E3592" s="1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100.06</v>
      </c>
      <c r="P3592" s="1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5">
        <v>700</v>
      </c>
      <c r="E3593" s="1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175</v>
      </c>
      <c r="P3593" s="1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5">
        <v>2000</v>
      </c>
      <c r="E3594" s="1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127.25</v>
      </c>
      <c r="P3594" s="1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5">
        <v>3000</v>
      </c>
      <c r="E3595" s="1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110.63333333333334</v>
      </c>
      <c r="P3595" s="1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5">
        <v>1600</v>
      </c>
      <c r="E3596" s="1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125.9375</v>
      </c>
      <c r="P3596" s="1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5">
        <v>2600</v>
      </c>
      <c r="E3597" s="1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118.5</v>
      </c>
      <c r="P3597" s="1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5">
        <v>1100</v>
      </c>
      <c r="E3598" s="1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107.72727272727273</v>
      </c>
      <c r="P3598" s="15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5">
        <v>2500</v>
      </c>
      <c r="E3599" s="1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102.6</v>
      </c>
      <c r="P3599" s="1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5">
        <v>1000</v>
      </c>
      <c r="E3600" s="1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110.1</v>
      </c>
      <c r="P3600" s="1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5">
        <v>500</v>
      </c>
      <c r="E3601" s="1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202</v>
      </c>
      <c r="P3601" s="1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5">
        <v>10</v>
      </c>
      <c r="E3602" s="1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130</v>
      </c>
      <c r="P3602" s="15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5">
        <v>2000</v>
      </c>
      <c r="E3603" s="1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104.35</v>
      </c>
      <c r="P3603" s="1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5">
        <v>4000</v>
      </c>
      <c r="E3604" s="1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100.05</v>
      </c>
      <c r="P3604" s="1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5">
        <v>1500</v>
      </c>
      <c r="E3605" s="1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170.66666666666666</v>
      </c>
      <c r="P3605" s="1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5">
        <v>3000</v>
      </c>
      <c r="E3606" s="1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112.83333333333333</v>
      </c>
      <c r="P3606" s="1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5">
        <v>250</v>
      </c>
      <c r="E3607" s="1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184</v>
      </c>
      <c r="P3607" s="1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5">
        <v>3000</v>
      </c>
      <c r="E3608" s="1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130.26666666666668</v>
      </c>
      <c r="P3608" s="1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5">
        <v>550</v>
      </c>
      <c r="E3609" s="1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105.45454545454545</v>
      </c>
      <c r="P3609" s="15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5">
        <v>800</v>
      </c>
      <c r="E3610" s="1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100</v>
      </c>
      <c r="P3610" s="1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5">
        <v>1960</v>
      </c>
      <c r="E3611" s="1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153.31632653061223</v>
      </c>
      <c r="P3611" s="1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5">
        <v>1000</v>
      </c>
      <c r="E3612" s="1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162.30000000000001</v>
      </c>
      <c r="P3612" s="1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5">
        <v>2500</v>
      </c>
      <c r="E3613" s="1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136</v>
      </c>
      <c r="P3613" s="1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5">
        <v>5000</v>
      </c>
      <c r="E3614" s="1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144.4</v>
      </c>
      <c r="P3614" s="1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5">
        <v>1250</v>
      </c>
      <c r="E3615" s="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100</v>
      </c>
      <c r="P3615" s="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5">
        <v>2500</v>
      </c>
      <c r="E3616" s="1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100.8</v>
      </c>
      <c r="P3616" s="1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5">
        <v>2500</v>
      </c>
      <c r="E3617" s="1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106.8</v>
      </c>
      <c r="P3617" s="1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5">
        <v>2500</v>
      </c>
      <c r="E3618" s="1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124.8</v>
      </c>
      <c r="P3618" s="1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5">
        <v>740</v>
      </c>
      <c r="E3619" s="1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118.91891891891892</v>
      </c>
      <c r="P3619" s="1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5">
        <v>2000</v>
      </c>
      <c r="E3620" s="1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101</v>
      </c>
      <c r="P3620" s="1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5">
        <v>1000</v>
      </c>
      <c r="E3621" s="1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113</v>
      </c>
      <c r="P3621" s="1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5">
        <v>10500</v>
      </c>
      <c r="E3622" s="1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105.19047619047619</v>
      </c>
      <c r="P3622" s="1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5">
        <v>3000</v>
      </c>
      <c r="E3623" s="1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109.73333333333333</v>
      </c>
      <c r="P3623" s="1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5">
        <v>1000</v>
      </c>
      <c r="E3624" s="1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100.099</v>
      </c>
      <c r="P3624" s="1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5">
        <v>2500</v>
      </c>
      <c r="E3625" s="1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120</v>
      </c>
      <c r="P3625" s="1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5">
        <v>3000</v>
      </c>
      <c r="E3626" s="1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104.93333333333334</v>
      </c>
      <c r="P3626" s="1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5">
        <v>3000</v>
      </c>
      <c r="E3627" s="1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102.66666666666667</v>
      </c>
      <c r="P3627" s="1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5">
        <v>4000</v>
      </c>
      <c r="E3628" s="1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101.825</v>
      </c>
      <c r="P3628" s="1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5">
        <v>2000</v>
      </c>
      <c r="E3629" s="1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100</v>
      </c>
      <c r="P3629" s="1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5">
        <v>100000</v>
      </c>
      <c r="E3630" s="1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15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5">
        <v>1000000</v>
      </c>
      <c r="E3631" s="1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2.0000000000000001E-4</v>
      </c>
      <c r="P3631" s="15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5">
        <v>3000</v>
      </c>
      <c r="E3632" s="1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3.3333333333333333E-2</v>
      </c>
      <c r="P3632" s="15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5">
        <v>17100</v>
      </c>
      <c r="E3633" s="1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51.023391812865498</v>
      </c>
      <c r="P3633" s="1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5">
        <v>500</v>
      </c>
      <c r="E3634" s="1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20</v>
      </c>
      <c r="P3634" s="15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5">
        <v>5000</v>
      </c>
      <c r="E3635" s="1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35.24</v>
      </c>
      <c r="P3635" s="1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5">
        <v>75000</v>
      </c>
      <c r="E3636" s="1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4.246666666666667</v>
      </c>
      <c r="P3636" s="1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5">
        <v>3500</v>
      </c>
      <c r="E3637" s="1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36.457142857142856</v>
      </c>
      <c r="P3637" s="1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5">
        <v>150000</v>
      </c>
      <c r="E3638" s="1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15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5">
        <v>3000</v>
      </c>
      <c r="E3639" s="1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30.866666666666667</v>
      </c>
      <c r="P3639" s="1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5">
        <v>3300</v>
      </c>
      <c r="E3640" s="1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6.5454545454545459</v>
      </c>
      <c r="P3640" s="15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5">
        <v>25000</v>
      </c>
      <c r="E3641" s="1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4.0000000000000001E-3</v>
      </c>
      <c r="P3641" s="15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5">
        <v>1000</v>
      </c>
      <c r="E3642" s="1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</v>
      </c>
      <c r="P3642" s="1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5">
        <v>3000</v>
      </c>
      <c r="E3643" s="1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15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5">
        <v>700</v>
      </c>
      <c r="E3644" s="1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2.1428571428571428</v>
      </c>
      <c r="P3644" s="15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5">
        <v>25000</v>
      </c>
      <c r="E3645" s="1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1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5">
        <v>5000</v>
      </c>
      <c r="E3646" s="1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16.420000000000002</v>
      </c>
      <c r="P3646" s="1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5">
        <v>1000</v>
      </c>
      <c r="E3647" s="1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0.1</v>
      </c>
      <c r="P3647" s="15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5">
        <v>10000</v>
      </c>
      <c r="E3648" s="1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4.8099999999999996</v>
      </c>
      <c r="P3648" s="1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5">
        <v>500</v>
      </c>
      <c r="E3649" s="1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6</v>
      </c>
      <c r="P3649" s="15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5">
        <v>40000</v>
      </c>
      <c r="E3650" s="1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100.38249999999999</v>
      </c>
      <c r="P3650" s="1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5">
        <v>750</v>
      </c>
      <c r="E3651" s="1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E3651/D3651%</f>
        <v>104</v>
      </c>
      <c r="P3651" s="15">
        <f t="shared" ref="P3651:P3714" si="343">IFERROR(E3651/L3651,0)</f>
        <v>97.5</v>
      </c>
      <c r="Q3651" t="str">
        <f t="shared" ref="Q3651:Q3714" si="344">TRIM(LEFT(N3651,FIND("/",N3651)-1))</f>
        <v>theater</v>
      </c>
      <c r="R3651" t="str">
        <f t="shared" ref="R3651:R3714" si="345">TRIM(RIGHT(N3651,LEN(N3651)-FIND("/",N3651)))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5">
        <v>500</v>
      </c>
      <c r="E3652" s="1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100</v>
      </c>
      <c r="P3652" s="1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5">
        <v>500</v>
      </c>
      <c r="E3653" s="1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104</v>
      </c>
      <c r="P3653" s="1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5">
        <v>300</v>
      </c>
      <c r="E3654" s="1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250.66666666666666</v>
      </c>
      <c r="P3654" s="1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5">
        <v>2000</v>
      </c>
      <c r="E3655" s="1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100.5</v>
      </c>
      <c r="P3655" s="1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5">
        <v>1500</v>
      </c>
      <c r="E3656" s="1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174.4</v>
      </c>
      <c r="P3656" s="1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5">
        <v>5000</v>
      </c>
      <c r="E3657" s="1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116.26</v>
      </c>
      <c r="P3657" s="1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5">
        <v>5000</v>
      </c>
      <c r="E3658" s="1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105.82</v>
      </c>
      <c r="P3658" s="1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5">
        <v>2000</v>
      </c>
      <c r="E3659" s="1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110.75</v>
      </c>
      <c r="P3659" s="1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5">
        <v>1500</v>
      </c>
      <c r="E3660" s="1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100.66666666666667</v>
      </c>
      <c r="P3660" s="15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5">
        <v>3000</v>
      </c>
      <c r="E3661" s="1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102.03333333333333</v>
      </c>
      <c r="P3661" s="1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5">
        <v>250</v>
      </c>
      <c r="E3662" s="1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100</v>
      </c>
      <c r="P3662" s="1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5">
        <v>3000</v>
      </c>
      <c r="E3663" s="1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111</v>
      </c>
      <c r="P3663" s="15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5">
        <v>8000</v>
      </c>
      <c r="E3664" s="1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101.425</v>
      </c>
      <c r="P3664" s="1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5">
        <v>225</v>
      </c>
      <c r="E3665" s="1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104</v>
      </c>
      <c r="P3665" s="1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5">
        <v>800</v>
      </c>
      <c r="E3666" s="1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109.375</v>
      </c>
      <c r="P3666" s="1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5">
        <v>620</v>
      </c>
      <c r="E3667" s="1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115.16129032258064</v>
      </c>
      <c r="P3667" s="15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5">
        <v>1200</v>
      </c>
      <c r="E3668" s="1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100</v>
      </c>
      <c r="P3668" s="1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5">
        <v>3000</v>
      </c>
      <c r="E3669" s="1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103.17033333333333</v>
      </c>
      <c r="P3669" s="1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5">
        <v>1000</v>
      </c>
      <c r="E3670" s="1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103.5</v>
      </c>
      <c r="P3670" s="1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5">
        <v>1000</v>
      </c>
      <c r="E3671" s="1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138.19999999999999</v>
      </c>
      <c r="P3671" s="1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5">
        <v>220</v>
      </c>
      <c r="E3672" s="1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109.54545454545453</v>
      </c>
      <c r="P3672" s="1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5">
        <v>3500</v>
      </c>
      <c r="E3673" s="1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100.85714285714286</v>
      </c>
      <c r="P3673" s="15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5">
        <v>3000</v>
      </c>
      <c r="E3674" s="1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101.53333333333333</v>
      </c>
      <c r="P3674" s="1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5">
        <v>4000</v>
      </c>
      <c r="E3675" s="1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113.625</v>
      </c>
      <c r="P3675" s="1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5">
        <v>4500</v>
      </c>
      <c r="E3676" s="1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100</v>
      </c>
      <c r="P3676" s="1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5">
        <v>50</v>
      </c>
      <c r="E3677" s="1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140</v>
      </c>
      <c r="P3677" s="1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5">
        <v>800</v>
      </c>
      <c r="E3678" s="1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128.75</v>
      </c>
      <c r="P3678" s="1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5">
        <v>12000</v>
      </c>
      <c r="E3679" s="1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102.90416666666667</v>
      </c>
      <c r="P3679" s="1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5">
        <v>2000</v>
      </c>
      <c r="E3680" s="1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102.5</v>
      </c>
      <c r="P3680" s="1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5">
        <v>2000</v>
      </c>
      <c r="E3681" s="1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110.1</v>
      </c>
      <c r="P3681" s="1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5">
        <v>3000</v>
      </c>
      <c r="E3682" s="1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112.76666666666667</v>
      </c>
      <c r="P3682" s="15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5">
        <v>1000</v>
      </c>
      <c r="E3683" s="1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111.9</v>
      </c>
      <c r="P3683" s="1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5">
        <v>3000</v>
      </c>
      <c r="E3684" s="1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139.19999999999999</v>
      </c>
      <c r="P3684" s="1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5">
        <v>3500</v>
      </c>
      <c r="E3685" s="1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110.85714285714286</v>
      </c>
      <c r="P3685" s="1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5">
        <v>750</v>
      </c>
      <c r="E3686" s="1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139.06666666666666</v>
      </c>
      <c r="P3686" s="1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5">
        <v>5000</v>
      </c>
      <c r="E3687" s="1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105.7</v>
      </c>
      <c r="P3687" s="1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5">
        <v>350</v>
      </c>
      <c r="E3688" s="1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101.42857142857143</v>
      </c>
      <c r="P3688" s="1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5">
        <v>5000</v>
      </c>
      <c r="E3689" s="1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100.245</v>
      </c>
      <c r="P3689" s="1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5">
        <v>3000</v>
      </c>
      <c r="E3690" s="1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109.16666666666667</v>
      </c>
      <c r="P3690" s="1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5">
        <v>3000</v>
      </c>
      <c r="E3691" s="1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118.33333333333333</v>
      </c>
      <c r="P3691" s="1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5">
        <v>1500</v>
      </c>
      <c r="E3692" s="1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120</v>
      </c>
      <c r="P3692" s="1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5">
        <v>40000</v>
      </c>
      <c r="E3693" s="1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127.96</v>
      </c>
      <c r="P3693" s="1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5">
        <v>1000</v>
      </c>
      <c r="E3694" s="1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126</v>
      </c>
      <c r="P3694" s="1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5">
        <v>333</v>
      </c>
      <c r="E3695" s="1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129.12912912912913</v>
      </c>
      <c r="P3695" s="1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5">
        <v>3500</v>
      </c>
      <c r="E3696" s="1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107.42857142857143</v>
      </c>
      <c r="P3696" s="1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5">
        <v>4000</v>
      </c>
      <c r="E3697" s="1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100.125</v>
      </c>
      <c r="P3697" s="1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5">
        <v>2000</v>
      </c>
      <c r="E3698" s="1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155</v>
      </c>
      <c r="P3698" s="1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5">
        <v>2000</v>
      </c>
      <c r="E3699" s="1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108</v>
      </c>
      <c r="P3699" s="15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5">
        <v>5000</v>
      </c>
      <c r="E3700" s="1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110.52</v>
      </c>
      <c r="P3700" s="1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5">
        <v>2500</v>
      </c>
      <c r="E3701" s="1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100.8</v>
      </c>
      <c r="P3701" s="15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5">
        <v>500</v>
      </c>
      <c r="E3702" s="1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121.2</v>
      </c>
      <c r="P3702" s="1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5">
        <v>1500</v>
      </c>
      <c r="E3703" s="1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100.33333333333333</v>
      </c>
      <c r="P3703" s="1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5">
        <v>3000</v>
      </c>
      <c r="E3704" s="1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109.16666666666667</v>
      </c>
      <c r="P3704" s="1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5">
        <v>1050</v>
      </c>
      <c r="E3705" s="1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123.42857142857143</v>
      </c>
      <c r="P3705" s="1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5">
        <v>300</v>
      </c>
      <c r="E3706" s="1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136.33666666666667</v>
      </c>
      <c r="P3706" s="1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5">
        <v>2827</v>
      </c>
      <c r="E3707" s="1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103.46657233816767</v>
      </c>
      <c r="P3707" s="1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5">
        <v>1500</v>
      </c>
      <c r="E3708" s="1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121.33333333333333</v>
      </c>
      <c r="P3708" s="15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5">
        <v>1000</v>
      </c>
      <c r="E3709" s="1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186</v>
      </c>
      <c r="P3709" s="1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5">
        <v>700</v>
      </c>
      <c r="E3710" s="1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300</v>
      </c>
      <c r="P3710" s="1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5">
        <v>1000</v>
      </c>
      <c r="E3711" s="1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108.25</v>
      </c>
      <c r="P3711" s="1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5">
        <v>1300</v>
      </c>
      <c r="E3712" s="1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141.15384615384616</v>
      </c>
      <c r="P3712" s="1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5">
        <v>500</v>
      </c>
      <c r="E3713" s="1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114</v>
      </c>
      <c r="P3713" s="1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5">
        <v>7500</v>
      </c>
      <c r="E3714" s="1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153.73333333333332</v>
      </c>
      <c r="P3714" s="1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5">
        <v>2000</v>
      </c>
      <c r="E3715" s="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E3715/D3715%</f>
        <v>101.5</v>
      </c>
      <c r="P3715" s="15">
        <f t="shared" ref="P3715:P3778" si="349">IFERROR(E3715/L3715,0)</f>
        <v>106.84210526315789</v>
      </c>
      <c r="Q3715" t="str">
        <f t="shared" ref="Q3715:Q3778" si="350">TRIM(LEFT(N3715,FIND("/",N3715)-1))</f>
        <v>theater</v>
      </c>
      <c r="R3715" t="str">
        <f t="shared" ref="R3715:R3778" si="351">TRIM(RIGHT(N3715,LEN(N3715)-FIND("/",N3715)))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5">
        <v>10000</v>
      </c>
      <c r="E3716" s="1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102.35</v>
      </c>
      <c r="P3716" s="1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5">
        <v>3500</v>
      </c>
      <c r="E3717" s="1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102.57142857142857</v>
      </c>
      <c r="P3717" s="1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5">
        <v>800</v>
      </c>
      <c r="E3718" s="1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155.75</v>
      </c>
      <c r="P3718" s="1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5">
        <v>4000</v>
      </c>
      <c r="E3719" s="1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100.75</v>
      </c>
      <c r="P3719" s="15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5">
        <v>500</v>
      </c>
      <c r="E3720" s="1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239.4</v>
      </c>
      <c r="P3720" s="1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5">
        <v>200</v>
      </c>
      <c r="E3721" s="1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210</v>
      </c>
      <c r="P3721" s="15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5">
        <v>3300</v>
      </c>
      <c r="E3722" s="1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104.51515151515152</v>
      </c>
      <c r="P3722" s="1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5">
        <v>5000</v>
      </c>
      <c r="E3723" s="1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100.8</v>
      </c>
      <c r="P3723" s="1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5">
        <v>1500</v>
      </c>
      <c r="E3724" s="1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111.2</v>
      </c>
      <c r="P3724" s="1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5">
        <v>4500</v>
      </c>
      <c r="E3725" s="1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102.04444444444445</v>
      </c>
      <c r="P3725" s="1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5">
        <v>4300</v>
      </c>
      <c r="E3726" s="1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102.54767441860466</v>
      </c>
      <c r="P3726" s="1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5">
        <v>300</v>
      </c>
      <c r="E3727" s="1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127</v>
      </c>
      <c r="P3727" s="15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5">
        <v>850</v>
      </c>
      <c r="E3728" s="1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338.70588235294116</v>
      </c>
      <c r="P3728" s="1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5">
        <v>2000</v>
      </c>
      <c r="E3729" s="1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100.75</v>
      </c>
      <c r="P3729" s="1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5">
        <v>20000</v>
      </c>
      <c r="E3730" s="1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</v>
      </c>
      <c r="P3730" s="1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5">
        <v>5000</v>
      </c>
      <c r="E3731" s="1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</v>
      </c>
      <c r="P3731" s="1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5">
        <v>1000</v>
      </c>
      <c r="E3732" s="1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10</v>
      </c>
      <c r="P3732" s="15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5">
        <v>5500</v>
      </c>
      <c r="E3733" s="1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11.272727272727273</v>
      </c>
      <c r="P3733" s="1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5">
        <v>850</v>
      </c>
      <c r="E3734" s="1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15.411764705882353</v>
      </c>
      <c r="P3734" s="15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5">
        <v>1500</v>
      </c>
      <c r="E3735" s="1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1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5">
        <v>1500</v>
      </c>
      <c r="E3736" s="1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28.466666666666665</v>
      </c>
      <c r="P3736" s="15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5">
        <v>150</v>
      </c>
      <c r="E3737" s="1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13.333333333333334</v>
      </c>
      <c r="P3737" s="15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5">
        <v>1500</v>
      </c>
      <c r="E3738" s="1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0.66666666666666663</v>
      </c>
      <c r="P3738" s="15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5">
        <v>700</v>
      </c>
      <c r="E3739" s="1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21.428571428571427</v>
      </c>
      <c r="P3739" s="15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5">
        <v>1500</v>
      </c>
      <c r="E3740" s="1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18</v>
      </c>
      <c r="P3740" s="15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5">
        <v>4000</v>
      </c>
      <c r="E3741" s="1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20.125</v>
      </c>
      <c r="P3741" s="1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5">
        <v>2000</v>
      </c>
      <c r="E3742" s="1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17.899999999999999</v>
      </c>
      <c r="P3742" s="1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5">
        <v>20000</v>
      </c>
      <c r="E3743" s="1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15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5">
        <v>5000</v>
      </c>
      <c r="E3744" s="1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2</v>
      </c>
      <c r="P3744" s="15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5">
        <v>2200</v>
      </c>
      <c r="E3745" s="1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1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5">
        <v>1200</v>
      </c>
      <c r="E3746" s="1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15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5">
        <v>100</v>
      </c>
      <c r="E3747" s="1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10</v>
      </c>
      <c r="P3747" s="15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5">
        <v>8500</v>
      </c>
      <c r="E3748" s="1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</v>
      </c>
      <c r="P3748" s="15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5">
        <v>2500</v>
      </c>
      <c r="E3749" s="1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1</v>
      </c>
      <c r="P3749" s="15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5">
        <v>5000</v>
      </c>
      <c r="E3750" s="1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103.52</v>
      </c>
      <c r="P3750" s="1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5">
        <v>500</v>
      </c>
      <c r="E3751" s="1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105</v>
      </c>
      <c r="P3751" s="15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5">
        <v>6000</v>
      </c>
      <c r="E3752" s="1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100.45</v>
      </c>
      <c r="P3752" s="1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5">
        <v>1000</v>
      </c>
      <c r="E3753" s="1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132.6</v>
      </c>
      <c r="P3753" s="1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5">
        <v>500</v>
      </c>
      <c r="E3754" s="1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113</v>
      </c>
      <c r="P3754" s="1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5">
        <v>5000</v>
      </c>
      <c r="E3755" s="1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103.34</v>
      </c>
      <c r="P3755" s="1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5">
        <v>2500</v>
      </c>
      <c r="E3756" s="1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120</v>
      </c>
      <c r="P3756" s="1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5">
        <v>550</v>
      </c>
      <c r="E3757" s="1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129.63636363636363</v>
      </c>
      <c r="P3757" s="1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5">
        <v>4500</v>
      </c>
      <c r="E3758" s="1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101.11111111111111</v>
      </c>
      <c r="P3758" s="1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5">
        <v>3500</v>
      </c>
      <c r="E3759" s="1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108.51428571428572</v>
      </c>
      <c r="P3759" s="1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5">
        <v>1500</v>
      </c>
      <c r="E3760" s="1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102.33333333333333</v>
      </c>
      <c r="P3760" s="1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5">
        <v>4000</v>
      </c>
      <c r="E3761" s="1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110.24425000000001</v>
      </c>
      <c r="P3761" s="1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5">
        <v>5000</v>
      </c>
      <c r="E3762" s="1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101.01540000000001</v>
      </c>
      <c r="P3762" s="1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5">
        <v>500</v>
      </c>
      <c r="E3763" s="1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100</v>
      </c>
      <c r="P3763" s="1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5">
        <v>1250</v>
      </c>
      <c r="E3764" s="1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106.24</v>
      </c>
      <c r="P3764" s="1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5">
        <v>5000</v>
      </c>
      <c r="E3765" s="1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100</v>
      </c>
      <c r="P3765" s="1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5">
        <v>1500</v>
      </c>
      <c r="E3766" s="1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100</v>
      </c>
      <c r="P3766" s="1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5">
        <v>7000</v>
      </c>
      <c r="E3767" s="1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113.45714285714286</v>
      </c>
      <c r="P3767" s="1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5">
        <v>10000</v>
      </c>
      <c r="E3768" s="1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102.65010000000001</v>
      </c>
      <c r="P3768" s="1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5">
        <v>2000</v>
      </c>
      <c r="E3769" s="1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116.75</v>
      </c>
      <c r="P3769" s="1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5">
        <v>4000</v>
      </c>
      <c r="E3770" s="1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107.65275</v>
      </c>
      <c r="P3770" s="1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5">
        <v>1100</v>
      </c>
      <c r="E3771" s="1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100</v>
      </c>
      <c r="P3771" s="1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5">
        <v>2000</v>
      </c>
      <c r="E3772" s="1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100</v>
      </c>
      <c r="P3772" s="15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5">
        <v>1000</v>
      </c>
      <c r="E3773" s="1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146</v>
      </c>
      <c r="P3773" s="1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5">
        <v>5000</v>
      </c>
      <c r="E3774" s="1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110.2</v>
      </c>
      <c r="P3774" s="1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5">
        <v>5000</v>
      </c>
      <c r="E3775" s="1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108.2</v>
      </c>
      <c r="P3775" s="1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5">
        <v>2500</v>
      </c>
      <c r="E3776" s="1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100</v>
      </c>
      <c r="P3776" s="15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5">
        <v>2000</v>
      </c>
      <c r="E3777" s="1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100.25</v>
      </c>
      <c r="P3777" s="1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5">
        <v>8000</v>
      </c>
      <c r="E3778" s="1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106.71250000000001</v>
      </c>
      <c r="P3778" s="1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5">
        <v>2000</v>
      </c>
      <c r="E3779" s="1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E3779/D3779%</f>
        <v>143.19999999999999</v>
      </c>
      <c r="P3779" s="15">
        <f t="shared" ref="P3779:P3842" si="355">IFERROR(E3779/L3779,0)</f>
        <v>48.542372881355931</v>
      </c>
      <c r="Q3779" t="str">
        <f t="shared" ref="Q3779:Q3842" si="356">TRIM(LEFT(N3779,FIND("/",N3779)-1))</f>
        <v>theater</v>
      </c>
      <c r="R3779" t="str">
        <f t="shared" ref="R3779:R3842" si="357">TRIM(RIGHT(N3779,LEN(N3779)-FIND("/",N3779)))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5">
        <v>2400</v>
      </c>
      <c r="E3780" s="1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105.04166666666667</v>
      </c>
      <c r="P3780" s="1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5">
        <v>15000</v>
      </c>
      <c r="E3781" s="1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103.98</v>
      </c>
      <c r="P3781" s="1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5">
        <v>2500</v>
      </c>
      <c r="E3782" s="1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120</v>
      </c>
      <c r="P3782" s="15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5">
        <v>4500</v>
      </c>
      <c r="E3783" s="1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109.66666666666667</v>
      </c>
      <c r="P3783" s="1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5">
        <v>2000</v>
      </c>
      <c r="E3784" s="1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101.75</v>
      </c>
      <c r="P3784" s="1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5">
        <v>1200</v>
      </c>
      <c r="E3785" s="1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128.91666666666666</v>
      </c>
      <c r="P3785" s="1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5">
        <v>1000</v>
      </c>
      <c r="E3786" s="1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115</v>
      </c>
      <c r="P3786" s="15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5">
        <v>2000</v>
      </c>
      <c r="E3787" s="1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150.75</v>
      </c>
      <c r="P3787" s="1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5">
        <v>6000</v>
      </c>
      <c r="E3788" s="1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110.96666666666667</v>
      </c>
      <c r="P3788" s="1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5">
        <v>350</v>
      </c>
      <c r="E3789" s="1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100.28571428571429</v>
      </c>
      <c r="P3789" s="1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5">
        <v>75000</v>
      </c>
      <c r="E3790" s="1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0.66666666666666663</v>
      </c>
      <c r="P3790" s="15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5">
        <v>3550</v>
      </c>
      <c r="E3791" s="1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</v>
      </c>
      <c r="P3791" s="15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5">
        <v>15000</v>
      </c>
      <c r="E3792" s="1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15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5">
        <v>1500</v>
      </c>
      <c r="E3793" s="1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15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5">
        <v>12500</v>
      </c>
      <c r="E3794" s="1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0.28000000000000003</v>
      </c>
      <c r="P3794" s="1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5">
        <v>7000</v>
      </c>
      <c r="E3795" s="1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59.657142857142858</v>
      </c>
      <c r="P3795" s="1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5">
        <v>5000</v>
      </c>
      <c r="E3796" s="1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1</v>
      </c>
      <c r="P3796" s="15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5">
        <v>600</v>
      </c>
      <c r="E3797" s="1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1.6666666666666667</v>
      </c>
      <c r="P3797" s="15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5">
        <v>22500</v>
      </c>
      <c r="E3798" s="1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4.4444444444444444E-3</v>
      </c>
      <c r="P3798" s="15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5">
        <v>6000</v>
      </c>
      <c r="E3799" s="1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89.666666666666671</v>
      </c>
      <c r="P3799" s="1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5">
        <v>70000</v>
      </c>
      <c r="E3800" s="1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1.4642857142857142</v>
      </c>
      <c r="P3800" s="15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5">
        <v>10000</v>
      </c>
      <c r="E3801" s="1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4.0199999999999996</v>
      </c>
      <c r="P3801" s="1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5">
        <v>22000</v>
      </c>
      <c r="E3802" s="1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4.0045454545454549</v>
      </c>
      <c r="P3802" s="1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5">
        <v>5000</v>
      </c>
      <c r="E3803" s="1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8.52</v>
      </c>
      <c r="P3803" s="1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5">
        <v>3000</v>
      </c>
      <c r="E3804" s="1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15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5">
        <v>12000</v>
      </c>
      <c r="E3805" s="1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19.649999999999999</v>
      </c>
      <c r="P3805" s="1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5">
        <v>8000</v>
      </c>
      <c r="E3806" s="1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15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5">
        <v>150000</v>
      </c>
      <c r="E3807" s="1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2E-3</v>
      </c>
      <c r="P3807" s="15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5">
        <v>7500</v>
      </c>
      <c r="E3808" s="1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6.6666666666666666E-2</v>
      </c>
      <c r="P3808" s="15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5">
        <v>1500</v>
      </c>
      <c r="E3809" s="1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30.333333333333332</v>
      </c>
      <c r="P3809" s="1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5">
        <v>1000</v>
      </c>
      <c r="E3810" s="1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100</v>
      </c>
      <c r="P3810" s="1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5">
        <v>2000</v>
      </c>
      <c r="E3811" s="1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101.25</v>
      </c>
      <c r="P3811" s="1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5">
        <v>1500</v>
      </c>
      <c r="E3812" s="1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121.73333333333333</v>
      </c>
      <c r="P3812" s="1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5">
        <v>250</v>
      </c>
      <c r="E3813" s="1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330</v>
      </c>
      <c r="P3813" s="1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5">
        <v>2000</v>
      </c>
      <c r="E3814" s="1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109.55</v>
      </c>
      <c r="P3814" s="1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5">
        <v>2100</v>
      </c>
      <c r="E3815" s="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100.95190476190476</v>
      </c>
      <c r="P3815" s="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5">
        <v>1500</v>
      </c>
      <c r="E3816" s="1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140.13333333333333</v>
      </c>
      <c r="P3816" s="1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5">
        <v>1000</v>
      </c>
      <c r="E3817" s="1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100.001</v>
      </c>
      <c r="P3817" s="1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5">
        <v>1500</v>
      </c>
      <c r="E3818" s="1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119.238</v>
      </c>
      <c r="P3818" s="1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5">
        <v>2000</v>
      </c>
      <c r="E3819" s="1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107.25</v>
      </c>
      <c r="P3819" s="1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5">
        <v>250</v>
      </c>
      <c r="E3820" s="1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228</v>
      </c>
      <c r="P3820" s="15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5">
        <v>1000</v>
      </c>
      <c r="E3821" s="1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106.4</v>
      </c>
      <c r="P3821" s="1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5">
        <v>300</v>
      </c>
      <c r="E3822" s="1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143.33333333333334</v>
      </c>
      <c r="P3822" s="15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5">
        <v>3500</v>
      </c>
      <c r="E3823" s="1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104.54285714285714</v>
      </c>
      <c r="P3823" s="1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5">
        <v>5000</v>
      </c>
      <c r="E3824" s="1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110.02</v>
      </c>
      <c r="P3824" s="1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5">
        <v>2500</v>
      </c>
      <c r="E3825" s="1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106</v>
      </c>
      <c r="P3825" s="1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5">
        <v>250</v>
      </c>
      <c r="E3826" s="1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108</v>
      </c>
      <c r="P3826" s="1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5">
        <v>5000</v>
      </c>
      <c r="E3827" s="1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105.42</v>
      </c>
      <c r="P3827" s="1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5">
        <v>600</v>
      </c>
      <c r="E3828" s="1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119.16666666666667</v>
      </c>
      <c r="P3828" s="15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5">
        <v>3000</v>
      </c>
      <c r="E3829" s="1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152.66666666666666</v>
      </c>
      <c r="P3829" s="1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5">
        <v>5000</v>
      </c>
      <c r="E3830" s="1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100</v>
      </c>
      <c r="P3830" s="1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5">
        <v>500</v>
      </c>
      <c r="E3831" s="1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100.2</v>
      </c>
      <c r="P3831" s="1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5">
        <v>100</v>
      </c>
      <c r="E3832" s="1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225</v>
      </c>
      <c r="P3832" s="15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5">
        <v>500</v>
      </c>
      <c r="E3833" s="1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106.02200000000001</v>
      </c>
      <c r="P3833" s="1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5">
        <v>1200</v>
      </c>
      <c r="E3834" s="1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104.66666666666667</v>
      </c>
      <c r="P3834" s="1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5">
        <v>1200</v>
      </c>
      <c r="E3835" s="1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116.66666666666667</v>
      </c>
      <c r="P3835" s="1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5">
        <v>3000</v>
      </c>
      <c r="E3836" s="1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109.03333333333333</v>
      </c>
      <c r="P3836" s="1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5">
        <v>200</v>
      </c>
      <c r="E3837" s="1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160</v>
      </c>
      <c r="P3837" s="15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5">
        <v>800</v>
      </c>
      <c r="E3838" s="1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112.5</v>
      </c>
      <c r="P3838" s="1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5">
        <v>2000</v>
      </c>
      <c r="E3839" s="1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102.1</v>
      </c>
      <c r="P3839" s="1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5">
        <v>100000</v>
      </c>
      <c r="E3840" s="1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100.824</v>
      </c>
      <c r="P3840" s="1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5">
        <v>2000</v>
      </c>
      <c r="E3841" s="1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101.25</v>
      </c>
      <c r="P3841" s="1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5">
        <v>1</v>
      </c>
      <c r="E3842" s="1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6500</v>
      </c>
      <c r="P3842" s="1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5">
        <v>10000</v>
      </c>
      <c r="E3843" s="1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E3843/D3843%</f>
        <v>8.7200000000000006</v>
      </c>
      <c r="P3843" s="15">
        <f t="shared" ref="P3843:P3906" si="361">IFERROR(E3843/L3843,0)</f>
        <v>25.647058823529413</v>
      </c>
      <c r="Q3843" t="str">
        <f t="shared" ref="Q3843:Q3906" si="362">TRIM(LEFT(N3843,FIND("/",N3843)-1))</f>
        <v>theater</v>
      </c>
      <c r="R3843" t="str">
        <f t="shared" ref="R3843:R3906" si="363">TRIM(RIGHT(N3843,LEN(N3843)-FIND("/",N3843)))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5">
        <v>5000</v>
      </c>
      <c r="E3844" s="1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21.94</v>
      </c>
      <c r="P3844" s="1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5">
        <v>5000</v>
      </c>
      <c r="E3845" s="1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21.3</v>
      </c>
      <c r="P3845" s="1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5">
        <v>9800</v>
      </c>
      <c r="E3846" s="1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41.489795918367349</v>
      </c>
      <c r="P3846" s="1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5">
        <v>40000</v>
      </c>
      <c r="E3847" s="1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2.105</v>
      </c>
      <c r="P3847" s="1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5">
        <v>7000</v>
      </c>
      <c r="E3848" s="1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</v>
      </c>
      <c r="P3848" s="1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5">
        <v>10500</v>
      </c>
      <c r="E3849" s="1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16.161904761904761</v>
      </c>
      <c r="P3849" s="1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5">
        <v>13000</v>
      </c>
      <c r="E3850" s="1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16.376923076923077</v>
      </c>
      <c r="P3850" s="1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5">
        <v>30000</v>
      </c>
      <c r="E3851" s="1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</v>
      </c>
      <c r="P3851" s="1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5">
        <v>1000</v>
      </c>
      <c r="E3852" s="1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3.8</v>
      </c>
      <c r="P3852" s="15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5">
        <v>2500</v>
      </c>
      <c r="E3853" s="1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34.08</v>
      </c>
      <c r="P3853" s="15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5">
        <v>10000</v>
      </c>
      <c r="E3854" s="1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0.2</v>
      </c>
      <c r="P3854" s="15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5">
        <v>100000</v>
      </c>
      <c r="E3855" s="1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2.5999999999999999E-2</v>
      </c>
      <c r="P3855" s="1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5">
        <v>11000</v>
      </c>
      <c r="E3856" s="1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16.254545454545454</v>
      </c>
      <c r="P3856" s="15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5">
        <v>1000</v>
      </c>
      <c r="E3857" s="1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</v>
      </c>
      <c r="P3857" s="15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5">
        <v>5000</v>
      </c>
      <c r="E3858" s="1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0.02</v>
      </c>
      <c r="P3858" s="15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5">
        <v>5000</v>
      </c>
      <c r="E3859" s="1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5.2</v>
      </c>
      <c r="P3859" s="15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5">
        <v>500</v>
      </c>
      <c r="E3860" s="1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2</v>
      </c>
      <c r="P3860" s="15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5">
        <v>2500</v>
      </c>
      <c r="E3861" s="1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0.04</v>
      </c>
      <c r="P3861" s="15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5">
        <v>6000</v>
      </c>
      <c r="E3862" s="1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17.666666666666668</v>
      </c>
      <c r="P3862" s="1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5">
        <v>2000</v>
      </c>
      <c r="E3863" s="1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5</v>
      </c>
      <c r="P3863" s="15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5">
        <v>7500</v>
      </c>
      <c r="E3864" s="1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1.3333333333333334E-2</v>
      </c>
      <c r="P3864" s="15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5">
        <v>6000</v>
      </c>
      <c r="E3865" s="1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1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5">
        <v>5000</v>
      </c>
      <c r="E3866" s="1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</v>
      </c>
      <c r="P3866" s="15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5">
        <v>2413</v>
      </c>
      <c r="E3867" s="1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26.937422295897225</v>
      </c>
      <c r="P3867" s="1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5">
        <v>2000</v>
      </c>
      <c r="E3868" s="1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0.55000000000000004</v>
      </c>
      <c r="P3868" s="15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5">
        <v>2000</v>
      </c>
      <c r="E3869" s="1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12.55</v>
      </c>
      <c r="P3869" s="15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5">
        <v>5000</v>
      </c>
      <c r="E3870" s="1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0.2</v>
      </c>
      <c r="P3870" s="15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5">
        <v>13111</v>
      </c>
      <c r="E3871" s="1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3.4474868431088397</v>
      </c>
      <c r="P3871" s="1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5">
        <v>10000</v>
      </c>
      <c r="E3872" s="1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15</v>
      </c>
      <c r="P3872" s="15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5">
        <v>1500</v>
      </c>
      <c r="E3873" s="1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2.6666666666666665</v>
      </c>
      <c r="P3873" s="1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5">
        <v>15000</v>
      </c>
      <c r="E3874" s="1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15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5">
        <v>5500</v>
      </c>
      <c r="E3875" s="1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1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5">
        <v>620</v>
      </c>
      <c r="E3876" s="1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15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5">
        <v>30000</v>
      </c>
      <c r="E3877" s="1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15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5">
        <v>3900</v>
      </c>
      <c r="E3878" s="1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52.794871794871796</v>
      </c>
      <c r="P3878" s="1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5">
        <v>25000</v>
      </c>
      <c r="E3879" s="1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4.9640000000000004</v>
      </c>
      <c r="P3879" s="1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5">
        <v>18000</v>
      </c>
      <c r="E3880" s="1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5.5555555555555552E-2</v>
      </c>
      <c r="P3880" s="15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5">
        <v>15000</v>
      </c>
      <c r="E3881" s="1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15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5">
        <v>7500</v>
      </c>
      <c r="E3882" s="1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13.066666666666666</v>
      </c>
      <c r="P3882" s="1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5">
        <v>500</v>
      </c>
      <c r="E3883" s="1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5</v>
      </c>
      <c r="P3883" s="15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5">
        <v>30000</v>
      </c>
      <c r="E3884" s="1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15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5">
        <v>15000</v>
      </c>
      <c r="E3885" s="1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1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5">
        <v>10000</v>
      </c>
      <c r="E3886" s="1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15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5">
        <v>375000</v>
      </c>
      <c r="E3887" s="1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15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5">
        <v>10000</v>
      </c>
      <c r="E3888" s="1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15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5">
        <v>2000</v>
      </c>
      <c r="E3889" s="1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</v>
      </c>
      <c r="P3889" s="1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5">
        <v>2000</v>
      </c>
      <c r="E3890" s="1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27.1</v>
      </c>
      <c r="P3890" s="1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5">
        <v>8000</v>
      </c>
      <c r="E3891" s="1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1.4750000000000001</v>
      </c>
      <c r="P3891" s="1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5">
        <v>15000</v>
      </c>
      <c r="E3892" s="1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16.826666666666668</v>
      </c>
      <c r="P3892" s="15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5">
        <v>800</v>
      </c>
      <c r="E3893" s="1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32.5</v>
      </c>
      <c r="P3893" s="1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5">
        <v>1000</v>
      </c>
      <c r="E3894" s="1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15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5">
        <v>50000</v>
      </c>
      <c r="E3895" s="1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21.55</v>
      </c>
      <c r="P3895" s="1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5">
        <v>15000</v>
      </c>
      <c r="E3896" s="1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3.4666666666666668</v>
      </c>
      <c r="P3896" s="1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5">
        <v>1000</v>
      </c>
      <c r="E3897" s="1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5</v>
      </c>
      <c r="P3897" s="15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5">
        <v>1600</v>
      </c>
      <c r="E3898" s="1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10.625</v>
      </c>
      <c r="P3898" s="15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5">
        <v>2500</v>
      </c>
      <c r="E3899" s="1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17.600000000000001</v>
      </c>
      <c r="P3899" s="15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5">
        <v>2500</v>
      </c>
      <c r="E3900" s="1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32.56</v>
      </c>
      <c r="P3900" s="1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5">
        <v>10000</v>
      </c>
      <c r="E3901" s="1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</v>
      </c>
      <c r="P3901" s="15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5">
        <v>2500</v>
      </c>
      <c r="E3902" s="1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5.4</v>
      </c>
      <c r="P3902" s="15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5">
        <v>3000</v>
      </c>
      <c r="E3903" s="1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0.83333333333333337</v>
      </c>
      <c r="P3903" s="15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5">
        <v>3000</v>
      </c>
      <c r="E3904" s="1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48.833333333333336</v>
      </c>
      <c r="P3904" s="1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5">
        <v>1500</v>
      </c>
      <c r="E3905" s="1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1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5">
        <v>10000</v>
      </c>
      <c r="E3906" s="1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0.03</v>
      </c>
      <c r="P3906" s="15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5">
        <v>1500</v>
      </c>
      <c r="E3907" s="1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E3907/D3907%</f>
        <v>11.533333333333333</v>
      </c>
      <c r="P3907" s="15">
        <f t="shared" ref="P3907:P3970" si="367">IFERROR(E3907/L3907,0)</f>
        <v>24.714285714285715</v>
      </c>
      <c r="Q3907" t="str">
        <f t="shared" ref="Q3907:Q3970" si="368">TRIM(LEFT(N3907,FIND("/",N3907)-1))</f>
        <v>theater</v>
      </c>
      <c r="R3907" t="str">
        <f t="shared" ref="R3907:R3970" si="369">TRIM(RIGHT(N3907,LEN(N3907)-FIND("/",N3907)))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5">
        <v>1500</v>
      </c>
      <c r="E3908" s="1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67.333333333333329</v>
      </c>
      <c r="P3908" s="1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5">
        <v>1000</v>
      </c>
      <c r="E3909" s="1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15.3</v>
      </c>
      <c r="P3909" s="15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5">
        <v>750</v>
      </c>
      <c r="E3910" s="1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8.6666666666666661</v>
      </c>
      <c r="P3910" s="15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5">
        <v>60000</v>
      </c>
      <c r="E3911" s="1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0.22500000000000001</v>
      </c>
      <c r="P3911" s="15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5">
        <v>6000</v>
      </c>
      <c r="E3912" s="1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3.0833333333333335</v>
      </c>
      <c r="P3912" s="1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5">
        <v>8000</v>
      </c>
      <c r="E3913" s="1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37.412500000000001</v>
      </c>
      <c r="P3913" s="1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5">
        <v>15000</v>
      </c>
      <c r="E3914" s="1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6.6666666666666671E-3</v>
      </c>
      <c r="P3914" s="15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5">
        <v>10000</v>
      </c>
      <c r="E3915" s="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10</v>
      </c>
      <c r="P3915" s="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5">
        <v>2500</v>
      </c>
      <c r="E3916" s="1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36.36</v>
      </c>
      <c r="P3916" s="1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5">
        <v>1500</v>
      </c>
      <c r="E3917" s="1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0.33333333333333331</v>
      </c>
      <c r="P3917" s="15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5">
        <v>2000</v>
      </c>
      <c r="E3918" s="1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15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5">
        <v>3500</v>
      </c>
      <c r="E3919" s="1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0.2857142857142857</v>
      </c>
      <c r="P3919" s="15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5">
        <v>60000</v>
      </c>
      <c r="E3920" s="1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0.2</v>
      </c>
      <c r="P3920" s="15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5">
        <v>5000</v>
      </c>
      <c r="E3921" s="1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1.8</v>
      </c>
      <c r="P3921" s="15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5">
        <v>2500</v>
      </c>
      <c r="E3922" s="1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5.4</v>
      </c>
      <c r="P3922" s="15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5">
        <v>3000</v>
      </c>
      <c r="E3923" s="1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15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5">
        <v>750</v>
      </c>
      <c r="E3924" s="1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8.1333333333333329</v>
      </c>
      <c r="P3924" s="1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5">
        <v>11500</v>
      </c>
      <c r="E3925" s="1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12.034782608695652</v>
      </c>
      <c r="P3925" s="1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5">
        <v>15000</v>
      </c>
      <c r="E3926" s="1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15.266666666666667</v>
      </c>
      <c r="P3926" s="15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5">
        <v>150</v>
      </c>
      <c r="E3927" s="1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10</v>
      </c>
      <c r="P3927" s="15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5">
        <v>5000</v>
      </c>
      <c r="E3928" s="1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0.3</v>
      </c>
      <c r="P3928" s="15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5">
        <v>2500</v>
      </c>
      <c r="E3929" s="1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1</v>
      </c>
      <c r="P3929" s="15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5">
        <v>5000</v>
      </c>
      <c r="E3930" s="1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13.02</v>
      </c>
      <c r="P3930" s="15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5">
        <v>20000</v>
      </c>
      <c r="E3931" s="1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2.2650000000000001</v>
      </c>
      <c r="P3931" s="1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5">
        <v>10000</v>
      </c>
      <c r="E3932" s="1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15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5">
        <v>8000</v>
      </c>
      <c r="E3933" s="1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15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5">
        <v>12000</v>
      </c>
      <c r="E3934" s="1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8.3333333333333332E-3</v>
      </c>
      <c r="P3934" s="15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5">
        <v>7000</v>
      </c>
      <c r="E3935" s="1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15.742857142857142</v>
      </c>
      <c r="P3935" s="1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5">
        <v>5000</v>
      </c>
      <c r="E3936" s="1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11</v>
      </c>
      <c r="P3936" s="1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5">
        <v>3000</v>
      </c>
      <c r="E3937" s="1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43.833333333333336</v>
      </c>
      <c r="P3937" s="1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5">
        <v>20000</v>
      </c>
      <c r="E3938" s="1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15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5">
        <v>2885</v>
      </c>
      <c r="E3939" s="1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86.135181975736558</v>
      </c>
      <c r="P3939" s="15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5">
        <v>3255</v>
      </c>
      <c r="E3940" s="1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12.196620583717358</v>
      </c>
      <c r="P3940" s="1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5">
        <v>5000</v>
      </c>
      <c r="E3941" s="1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0.1</v>
      </c>
      <c r="P3941" s="15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5">
        <v>5000</v>
      </c>
      <c r="E3942" s="1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0.22</v>
      </c>
      <c r="P3942" s="15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5">
        <v>5500</v>
      </c>
      <c r="E3943" s="1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0.90909090909090906</v>
      </c>
      <c r="P3943" s="15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5">
        <v>1200</v>
      </c>
      <c r="E3944" s="1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15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5">
        <v>5000</v>
      </c>
      <c r="E3945" s="1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35.64</v>
      </c>
      <c r="P3945" s="1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5">
        <v>5000</v>
      </c>
      <c r="E3946" s="1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15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5">
        <v>2000</v>
      </c>
      <c r="E3947" s="1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0.25</v>
      </c>
      <c r="P3947" s="15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5">
        <v>6000</v>
      </c>
      <c r="E3948" s="1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</v>
      </c>
      <c r="P3948" s="15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5">
        <v>3000</v>
      </c>
      <c r="E3949" s="1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3.3666666666666667</v>
      </c>
      <c r="P3949" s="15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5">
        <v>30000</v>
      </c>
      <c r="E3950" s="1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15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5">
        <v>10000</v>
      </c>
      <c r="E3951" s="1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15.77</v>
      </c>
      <c r="P3951" s="1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5">
        <v>4000</v>
      </c>
      <c r="E3952" s="1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0.625</v>
      </c>
      <c r="P3952" s="15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5">
        <v>200000</v>
      </c>
      <c r="E3953" s="1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5.0000000000000001E-4</v>
      </c>
      <c r="P3953" s="15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5">
        <v>26000</v>
      </c>
      <c r="E3954" s="1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9.6153846153846159E-2</v>
      </c>
      <c r="P3954" s="15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5">
        <v>17600</v>
      </c>
      <c r="E3955" s="1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1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5">
        <v>25000</v>
      </c>
      <c r="E3956" s="1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15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5">
        <v>1750</v>
      </c>
      <c r="E3957" s="1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24.285714285714285</v>
      </c>
      <c r="P3957" s="1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5">
        <v>5500</v>
      </c>
      <c r="E3958" s="1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15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5">
        <v>28000</v>
      </c>
      <c r="E3959" s="1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2.5000000000000001E-2</v>
      </c>
      <c r="P3959" s="15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5">
        <v>2000</v>
      </c>
      <c r="E3960" s="1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32.049999999999997</v>
      </c>
      <c r="P3960" s="1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5">
        <v>1200</v>
      </c>
      <c r="E3961" s="1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24.333333333333332</v>
      </c>
      <c r="P3961" s="1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5">
        <v>3000</v>
      </c>
      <c r="E3962" s="1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1.5</v>
      </c>
      <c r="P3962" s="15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5">
        <v>5000</v>
      </c>
      <c r="E3963" s="1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0.42</v>
      </c>
      <c r="P3963" s="15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5">
        <v>1400</v>
      </c>
      <c r="E3964" s="1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3.2142857142857144</v>
      </c>
      <c r="P3964" s="15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5">
        <v>10000</v>
      </c>
      <c r="E3965" s="1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1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5">
        <v>2000</v>
      </c>
      <c r="E3966" s="1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</v>
      </c>
      <c r="P3966" s="15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5">
        <v>2000</v>
      </c>
      <c r="E3967" s="1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14.25</v>
      </c>
      <c r="P3967" s="15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5">
        <v>7500</v>
      </c>
      <c r="E3968" s="1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0.6</v>
      </c>
      <c r="P3968" s="15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5">
        <v>1700</v>
      </c>
      <c r="E3969" s="1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24.117647058823529</v>
      </c>
      <c r="P3969" s="15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5">
        <v>5000</v>
      </c>
      <c r="E3970" s="1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10.54</v>
      </c>
      <c r="P3970" s="1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5">
        <v>2825</v>
      </c>
      <c r="E3971" s="1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E3971/D3971%</f>
        <v>7.4690265486725664</v>
      </c>
      <c r="P3971" s="15">
        <f t="shared" ref="P3971:P4034" si="373">IFERROR(E3971/L3971,0)</f>
        <v>35.166666666666664</v>
      </c>
      <c r="Q3971" t="str">
        <f t="shared" ref="Q3971:Q4034" si="374">TRIM(LEFT(N3971,FIND("/",N3971)-1))</f>
        <v>theater</v>
      </c>
      <c r="R3971" t="str">
        <f t="shared" ref="R3971:R4034" si="375">TRIM(RIGHT(N3971,LEN(N3971)-FIND("/",N3971)))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5">
        <v>15000</v>
      </c>
      <c r="E3972" s="1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7.3333333333333334E-2</v>
      </c>
      <c r="P3972" s="15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5">
        <v>14000</v>
      </c>
      <c r="E3973" s="1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0.97142857142857142</v>
      </c>
      <c r="P3973" s="1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5">
        <v>1000</v>
      </c>
      <c r="E3974" s="1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21.1</v>
      </c>
      <c r="P3974" s="1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5">
        <v>5000</v>
      </c>
      <c r="E3975" s="1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78.099999999999994</v>
      </c>
      <c r="P3975" s="1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5">
        <v>1000</v>
      </c>
      <c r="E3976" s="1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32</v>
      </c>
      <c r="P3976" s="1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5">
        <v>678</v>
      </c>
      <c r="E3977" s="1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15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5">
        <v>1300</v>
      </c>
      <c r="E3978" s="1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47.692307692307693</v>
      </c>
      <c r="P3978" s="15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5">
        <v>90000</v>
      </c>
      <c r="E3979" s="1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</v>
      </c>
      <c r="P3979" s="15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5">
        <v>2000</v>
      </c>
      <c r="E3980" s="1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10.7</v>
      </c>
      <c r="P3980" s="15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5">
        <v>6000</v>
      </c>
      <c r="E3981" s="1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</v>
      </c>
      <c r="P3981" s="1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5">
        <v>2500</v>
      </c>
      <c r="E3982" s="1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18</v>
      </c>
      <c r="P3982" s="1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5">
        <v>30000</v>
      </c>
      <c r="E3983" s="1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</v>
      </c>
      <c r="P3983" s="15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5">
        <v>850</v>
      </c>
      <c r="E3984" s="1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20</v>
      </c>
      <c r="P3984" s="15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5">
        <v>11140</v>
      </c>
      <c r="E3985" s="1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34.802513464991023</v>
      </c>
      <c r="P3985" s="1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5">
        <v>1500</v>
      </c>
      <c r="E3986" s="1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</v>
      </c>
      <c r="P3986" s="15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5">
        <v>2000</v>
      </c>
      <c r="E3987" s="1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32.049999999999997</v>
      </c>
      <c r="P3987" s="1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5">
        <v>5000</v>
      </c>
      <c r="E3988" s="1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</v>
      </c>
      <c r="P3988" s="1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5">
        <v>400</v>
      </c>
      <c r="E3989" s="1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37.75</v>
      </c>
      <c r="P3989" s="1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5">
        <v>1500</v>
      </c>
      <c r="E3990" s="1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</v>
      </c>
      <c r="P3990" s="15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5">
        <v>3000</v>
      </c>
      <c r="E3991" s="1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15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5">
        <v>1650</v>
      </c>
      <c r="E3992" s="1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</v>
      </c>
      <c r="P3992" s="15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5">
        <v>500</v>
      </c>
      <c r="E3993" s="1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20</v>
      </c>
      <c r="P3993" s="15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5">
        <v>10000</v>
      </c>
      <c r="E3994" s="1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</v>
      </c>
      <c r="P3994" s="1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5">
        <v>50000</v>
      </c>
      <c r="E3995" s="1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6.0000000000000001E-3</v>
      </c>
      <c r="P3995" s="1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5">
        <v>2000</v>
      </c>
      <c r="E3996" s="1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0.25</v>
      </c>
      <c r="P3996" s="15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5">
        <v>200</v>
      </c>
      <c r="E3997" s="1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35</v>
      </c>
      <c r="P3997" s="15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5">
        <v>3000</v>
      </c>
      <c r="E3998" s="1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16.566666666666666</v>
      </c>
      <c r="P3998" s="1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5">
        <v>3000</v>
      </c>
      <c r="E3999" s="1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15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5">
        <v>1250</v>
      </c>
      <c r="E4000" s="1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57.2</v>
      </c>
      <c r="P4000" s="1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5">
        <v>7000</v>
      </c>
      <c r="E4001" s="1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16.514285714285716</v>
      </c>
      <c r="P4001" s="1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5">
        <v>8000</v>
      </c>
      <c r="E4002" s="1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0.125</v>
      </c>
      <c r="P4002" s="15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5">
        <v>1200</v>
      </c>
      <c r="E4003" s="1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37.75</v>
      </c>
      <c r="P4003" s="1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5">
        <v>1250</v>
      </c>
      <c r="E4004" s="1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1.84</v>
      </c>
      <c r="P4004" s="15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5">
        <v>2000</v>
      </c>
      <c r="E4005" s="1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10.050000000000001</v>
      </c>
      <c r="P4005" s="1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5">
        <v>500</v>
      </c>
      <c r="E4006" s="1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0.2</v>
      </c>
      <c r="P4006" s="15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5">
        <v>3000</v>
      </c>
      <c r="E4007" s="1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1.3333333333333333</v>
      </c>
      <c r="P4007" s="15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5">
        <v>30000</v>
      </c>
      <c r="E4008" s="1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6.6666666666666671E-3</v>
      </c>
      <c r="P4008" s="15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5">
        <v>2000</v>
      </c>
      <c r="E4009" s="1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0.25</v>
      </c>
      <c r="P4009" s="15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5">
        <v>1000</v>
      </c>
      <c r="E4010" s="1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6</v>
      </c>
      <c r="P4010" s="15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5">
        <v>1930</v>
      </c>
      <c r="E4011" s="1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3.8860103626943006</v>
      </c>
      <c r="P4011" s="15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5">
        <v>7200</v>
      </c>
      <c r="E4012" s="1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24.194444444444443</v>
      </c>
      <c r="P4012" s="1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5">
        <v>250</v>
      </c>
      <c r="E4013" s="1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7.6</v>
      </c>
      <c r="P4013" s="15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5">
        <v>575</v>
      </c>
      <c r="E4014" s="1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15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5">
        <v>2000</v>
      </c>
      <c r="E4015" s="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1.3</v>
      </c>
      <c r="P4015" s="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5">
        <v>9000</v>
      </c>
      <c r="E4016" s="1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15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5">
        <v>7000</v>
      </c>
      <c r="E4017" s="1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1.4285714285714285E-2</v>
      </c>
      <c r="P4017" s="15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5">
        <v>500</v>
      </c>
      <c r="E4018" s="1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14</v>
      </c>
      <c r="P4018" s="15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5">
        <v>10000</v>
      </c>
      <c r="E4019" s="1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</v>
      </c>
      <c r="P4019" s="15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5">
        <v>1500</v>
      </c>
      <c r="E4020" s="1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8.6666666666666661</v>
      </c>
      <c r="P4020" s="15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5">
        <v>3500</v>
      </c>
      <c r="E4021" s="1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0.82857142857142863</v>
      </c>
      <c r="P4021" s="15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5">
        <v>600</v>
      </c>
      <c r="E4022" s="1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16.666666666666668</v>
      </c>
      <c r="P4022" s="1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5">
        <v>15000</v>
      </c>
      <c r="E4023" s="1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0.83333333333333337</v>
      </c>
      <c r="P4023" s="15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5">
        <v>18000</v>
      </c>
      <c r="E4024" s="1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69.561111111111117</v>
      </c>
      <c r="P4024" s="1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5">
        <v>7000</v>
      </c>
      <c r="E4025" s="1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1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5">
        <v>800</v>
      </c>
      <c r="E4026" s="1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</v>
      </c>
      <c r="P4026" s="15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5">
        <v>5000</v>
      </c>
      <c r="E4027" s="1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5</v>
      </c>
      <c r="P4027" s="15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5">
        <v>4000</v>
      </c>
      <c r="E4028" s="1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15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5">
        <v>3000</v>
      </c>
      <c r="E4029" s="1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</v>
      </c>
      <c r="P4029" s="1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5">
        <v>2000</v>
      </c>
      <c r="E4030" s="1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28.05</v>
      </c>
      <c r="P4030" s="15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5">
        <v>20000</v>
      </c>
      <c r="E4031" s="1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15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5">
        <v>2500</v>
      </c>
      <c r="E4032" s="1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16</v>
      </c>
      <c r="P4032" s="1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5">
        <v>5000</v>
      </c>
      <c r="E4033" s="1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15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5">
        <v>6048</v>
      </c>
      <c r="E4034" s="1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6.8287037037037042</v>
      </c>
      <c r="P4034" s="15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5">
        <v>23900</v>
      </c>
      <c r="E4035" s="1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E4035/D4035%</f>
        <v>25.698702928870294</v>
      </c>
      <c r="P4035" s="15">
        <f t="shared" ref="P4035:P4098" si="379">IFERROR(E4035/L4035,0)</f>
        <v>65.340319148936175</v>
      </c>
      <c r="Q4035" t="str">
        <f t="shared" ref="Q4035:Q4098" si="380">TRIM(LEFT(N4035,FIND("/",N4035)-1))</f>
        <v>theater</v>
      </c>
      <c r="R4035" t="str">
        <f t="shared" ref="R4035:R4098" si="381">TRIM(RIGHT(N4035,LEN(N4035)-FIND("/",N4035)))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5">
        <v>13500</v>
      </c>
      <c r="E4036" s="1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1.4814814814814814</v>
      </c>
      <c r="P4036" s="15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5">
        <v>10000</v>
      </c>
      <c r="E4037" s="1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36.85</v>
      </c>
      <c r="P4037" s="15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5">
        <v>6000</v>
      </c>
      <c r="E4038" s="1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47.05</v>
      </c>
      <c r="P4038" s="1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5">
        <v>700</v>
      </c>
      <c r="E4039" s="1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11.428571428571429</v>
      </c>
      <c r="P4039" s="15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5">
        <v>2500</v>
      </c>
      <c r="E4040" s="1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12.04</v>
      </c>
      <c r="P4040" s="15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5">
        <v>500</v>
      </c>
      <c r="E4041" s="1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60</v>
      </c>
      <c r="P4041" s="15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5">
        <v>8000</v>
      </c>
      <c r="E4042" s="1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31.25</v>
      </c>
      <c r="P4042" s="15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5">
        <v>5000</v>
      </c>
      <c r="E4043" s="1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0.42</v>
      </c>
      <c r="P4043" s="15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5">
        <v>10000</v>
      </c>
      <c r="E4044" s="1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0.21</v>
      </c>
      <c r="P4044" s="15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5">
        <v>300</v>
      </c>
      <c r="E4045" s="1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1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5">
        <v>600</v>
      </c>
      <c r="E4046" s="1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37.5</v>
      </c>
      <c r="P4046" s="15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5">
        <v>5000</v>
      </c>
      <c r="E4047" s="1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0.02</v>
      </c>
      <c r="P4047" s="15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5">
        <v>5600</v>
      </c>
      <c r="E4048" s="1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8.2142857142857135</v>
      </c>
      <c r="P4048" s="1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5">
        <v>5000</v>
      </c>
      <c r="E4049" s="1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2.2000000000000002</v>
      </c>
      <c r="P4049" s="15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5">
        <v>17000</v>
      </c>
      <c r="E4050" s="1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17.652941176470588</v>
      </c>
      <c r="P4050" s="1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5">
        <v>20000</v>
      </c>
      <c r="E4051" s="1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0.08</v>
      </c>
      <c r="P4051" s="15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5">
        <v>1500</v>
      </c>
      <c r="E4052" s="1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6.6666666666666666E-2</v>
      </c>
      <c r="P4052" s="15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5">
        <v>500</v>
      </c>
      <c r="E4053" s="1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15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5">
        <v>3000</v>
      </c>
      <c r="E4054" s="1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37.533333333333331</v>
      </c>
      <c r="P4054" s="1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5">
        <v>500</v>
      </c>
      <c r="E4055" s="1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22</v>
      </c>
      <c r="P4055" s="1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5">
        <v>8880</v>
      </c>
      <c r="E4056" s="1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15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5">
        <v>5000</v>
      </c>
      <c r="E4057" s="1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17.62</v>
      </c>
      <c r="P4057" s="1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5">
        <v>1500</v>
      </c>
      <c r="E4058" s="1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53</v>
      </c>
      <c r="P4058" s="1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5">
        <v>3500</v>
      </c>
      <c r="E4059" s="1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22.142857142857142</v>
      </c>
      <c r="P4059" s="1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5">
        <v>3750</v>
      </c>
      <c r="E4060" s="1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2.5333333333333332</v>
      </c>
      <c r="P4060" s="15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5">
        <v>10000</v>
      </c>
      <c r="E4061" s="1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</v>
      </c>
      <c r="P4061" s="1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5">
        <v>10000</v>
      </c>
      <c r="E4062" s="1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</v>
      </c>
      <c r="P4062" s="15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5">
        <v>525</v>
      </c>
      <c r="E4063" s="1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15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5">
        <v>20000</v>
      </c>
      <c r="E4064" s="1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2.4500000000000002</v>
      </c>
      <c r="P4064" s="1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5">
        <v>9500</v>
      </c>
      <c r="E4065" s="1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1.4210526315789473</v>
      </c>
      <c r="P4065" s="1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5">
        <v>2000</v>
      </c>
      <c r="E4066" s="1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19.25</v>
      </c>
      <c r="P4066" s="1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5">
        <v>4000</v>
      </c>
      <c r="E4067" s="1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0.67500000000000004</v>
      </c>
      <c r="P4067" s="15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5">
        <v>15000</v>
      </c>
      <c r="E4068" s="1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0.16666666666666666</v>
      </c>
      <c r="P4068" s="15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5">
        <v>5000</v>
      </c>
      <c r="E4069" s="1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60.9</v>
      </c>
      <c r="P4069" s="1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5">
        <v>3495</v>
      </c>
      <c r="E4070" s="1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1</v>
      </c>
      <c r="P4070" s="1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5">
        <v>1250</v>
      </c>
      <c r="E4071" s="1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34.4</v>
      </c>
      <c r="P4071" s="1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5">
        <v>1000</v>
      </c>
      <c r="E4072" s="1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16.5</v>
      </c>
      <c r="P4072" s="15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5">
        <v>20000</v>
      </c>
      <c r="E4073" s="1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15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5">
        <v>1000</v>
      </c>
      <c r="E4074" s="1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0.4</v>
      </c>
      <c r="P4074" s="15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5">
        <v>3500</v>
      </c>
      <c r="E4075" s="1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</v>
      </c>
      <c r="P4075" s="1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5">
        <v>2750</v>
      </c>
      <c r="E4076" s="1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26.727272727272727</v>
      </c>
      <c r="P4076" s="15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5">
        <v>2000</v>
      </c>
      <c r="E4077" s="1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28.8</v>
      </c>
      <c r="P4077" s="1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5">
        <v>700</v>
      </c>
      <c r="E4078" s="1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15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5">
        <v>15000</v>
      </c>
      <c r="E4079" s="1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8.9</v>
      </c>
      <c r="P4079" s="15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5">
        <v>250</v>
      </c>
      <c r="E4080" s="1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15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5">
        <v>3000</v>
      </c>
      <c r="E4081" s="1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0.16666666666666666</v>
      </c>
      <c r="P4081" s="15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5">
        <v>3000</v>
      </c>
      <c r="E4082" s="1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15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5">
        <v>2224</v>
      </c>
      <c r="E4083" s="1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15.737410071942447</v>
      </c>
      <c r="P4083" s="1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5">
        <v>150</v>
      </c>
      <c r="E4084" s="1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2</v>
      </c>
      <c r="P4084" s="15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5">
        <v>3500</v>
      </c>
      <c r="E4085" s="1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21.685714285714287</v>
      </c>
      <c r="P4085" s="1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5">
        <v>3000</v>
      </c>
      <c r="E4086" s="1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0.33333333333333331</v>
      </c>
      <c r="P4086" s="15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5">
        <v>3500</v>
      </c>
      <c r="E4087" s="1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0.2857142857142857</v>
      </c>
      <c r="P4087" s="15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5">
        <v>1000</v>
      </c>
      <c r="E4088" s="1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</v>
      </c>
      <c r="P4088" s="15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5">
        <v>9600</v>
      </c>
      <c r="E4089" s="1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15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5">
        <v>2000</v>
      </c>
      <c r="E4090" s="1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10.8</v>
      </c>
      <c r="P4090" s="15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5">
        <v>5000</v>
      </c>
      <c r="E4091" s="1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</v>
      </c>
      <c r="P4091" s="15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5">
        <v>1000</v>
      </c>
      <c r="E4092" s="1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</v>
      </c>
      <c r="P4092" s="1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5">
        <v>1600</v>
      </c>
      <c r="E4093" s="1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12.75</v>
      </c>
      <c r="P4093" s="15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5">
        <v>110000</v>
      </c>
      <c r="E4094" s="1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1.8181818181818181E-2</v>
      </c>
      <c r="P4094" s="15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5">
        <v>2500</v>
      </c>
      <c r="E4095" s="1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</v>
      </c>
      <c r="P4095" s="1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5">
        <v>2000</v>
      </c>
      <c r="E4096" s="1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36.5</v>
      </c>
      <c r="P4096" s="15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5">
        <v>30000</v>
      </c>
      <c r="E4097" s="1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2.6666666666666665</v>
      </c>
      <c r="P4097" s="15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5">
        <v>3500</v>
      </c>
      <c r="E4098" s="1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11.428571428571429</v>
      </c>
      <c r="P4098" s="15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5">
        <v>10000</v>
      </c>
      <c r="E4099" s="1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E4099/D4099%</f>
        <v>0</v>
      </c>
      <c r="P4099" s="15">
        <f t="shared" ref="P4099:P4115" si="385">IFERROR(E4099/L4099,0)</f>
        <v>0</v>
      </c>
      <c r="Q4099" t="str">
        <f t="shared" ref="Q4099:Q4115" si="386">TRIM(LEFT(N4099,FIND("/",N4099)-1))</f>
        <v>theater</v>
      </c>
      <c r="R4099" t="str">
        <f t="shared" ref="R4099:R4115" si="387">TRIM(RIGHT(N4099,LEN(N4099)-FIND("/",N4099)))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5">
        <v>75000</v>
      </c>
      <c r="E4100" s="1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15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5">
        <v>4500</v>
      </c>
      <c r="E4101" s="1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</v>
      </c>
      <c r="P4101" s="15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5">
        <v>270</v>
      </c>
      <c r="E4102" s="1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15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5">
        <v>600</v>
      </c>
      <c r="E4103" s="1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15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5">
        <v>500</v>
      </c>
      <c r="E4104" s="1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27.4</v>
      </c>
      <c r="P4104" s="1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5">
        <v>1000</v>
      </c>
      <c r="E4105" s="1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10</v>
      </c>
      <c r="P4105" s="1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5">
        <v>3000</v>
      </c>
      <c r="E4106" s="1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21.366666666666667</v>
      </c>
      <c r="P4106" s="1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5">
        <v>33000</v>
      </c>
      <c r="E4107" s="1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6.9696969696969697</v>
      </c>
      <c r="P4107" s="1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5">
        <v>5000</v>
      </c>
      <c r="E4108" s="1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70.599999999999994</v>
      </c>
      <c r="P4108" s="1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5">
        <v>2000</v>
      </c>
      <c r="E4109" s="1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2.0499999999999998</v>
      </c>
      <c r="P4109" s="15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5">
        <v>3000</v>
      </c>
      <c r="E4110" s="1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</v>
      </c>
      <c r="P4110" s="15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5">
        <v>500</v>
      </c>
      <c r="E4111" s="1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15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5">
        <v>300</v>
      </c>
      <c r="E4112" s="1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28.666666666666668</v>
      </c>
      <c r="P4112" s="1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5">
        <v>3000</v>
      </c>
      <c r="E4113" s="1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3.1333333333333333</v>
      </c>
      <c r="P4113" s="1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5">
        <v>2500</v>
      </c>
      <c r="E4114" s="1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0.04</v>
      </c>
      <c r="P4114" s="15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5">
        <v>1500</v>
      </c>
      <c r="E4115" s="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0.2</v>
      </c>
      <c r="P4115" s="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autoFilter ref="A1:T4115"/>
  <conditionalFormatting sqref="F2:F4115">
    <cfRule type="expression" dxfId="7" priority="2">
      <formula>F2="canceled"</formula>
    </cfRule>
    <cfRule type="expression" dxfId="6" priority="3">
      <formula>F2="live"</formula>
    </cfRule>
    <cfRule type="expression" dxfId="5" priority="4">
      <formula>F2="failed"</formula>
    </cfRule>
    <cfRule type="expression" dxfId="4" priority="5">
      <formula>F2="successful"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H33" sqref="H33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8308</v>
      </c>
    </row>
    <row r="3" spans="1:6" x14ac:dyDescent="0.25">
      <c r="A3" s="5" t="s">
        <v>8365</v>
      </c>
      <c r="B3" s="5" t="s">
        <v>8311</v>
      </c>
    </row>
    <row r="4" spans="1:6" x14ac:dyDescent="0.2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6" t="s">
        <v>8356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8357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8358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8359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8360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8361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8362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8363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8364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D29" sqref="D29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8308</v>
      </c>
    </row>
    <row r="2" spans="1:6" x14ac:dyDescent="0.25">
      <c r="A2" s="5" t="s">
        <v>8309</v>
      </c>
      <c r="B2" t="s">
        <v>8308</v>
      </c>
    </row>
    <row r="4" spans="1:6" x14ac:dyDescent="0.25">
      <c r="A4" s="5" t="s">
        <v>8355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8315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8316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8318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8320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8322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8324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8325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8326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8329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8330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8332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8333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8334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8335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8337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8338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8339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8341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8342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8343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8344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8345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8346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8347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8348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8349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8350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8351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8352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8353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8354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I36" sqref="I36"/>
    </sheetView>
  </sheetViews>
  <sheetFormatPr defaultRowHeight="15" x14ac:dyDescent="0.25"/>
  <cols>
    <col min="1" max="1" width="15.28515625" customWidth="1"/>
    <col min="2" max="2" width="16.28515625" customWidth="1"/>
    <col min="3" max="3" width="6.140625" bestFit="1" customWidth="1"/>
    <col min="4" max="4" width="8.85546875" customWidth="1"/>
    <col min="5" max="6" width="11.28515625" bestFit="1" customWidth="1"/>
  </cols>
  <sheetData>
    <row r="1" spans="1:5" x14ac:dyDescent="0.25">
      <c r="A1" s="5" t="s">
        <v>8309</v>
      </c>
      <c r="B1" t="s">
        <v>8308</v>
      </c>
    </row>
    <row r="2" spans="1:5" x14ac:dyDescent="0.25">
      <c r="A2" s="5" t="s">
        <v>8380</v>
      </c>
      <c r="B2" t="s">
        <v>8308</v>
      </c>
    </row>
    <row r="4" spans="1:5" x14ac:dyDescent="0.25">
      <c r="A4" s="5" t="s">
        <v>8365</v>
      </c>
      <c r="B4" s="5" t="s">
        <v>8311</v>
      </c>
    </row>
    <row r="5" spans="1:5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9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9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9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9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N23" sqref="N23"/>
    </sheetView>
  </sheetViews>
  <sheetFormatPr defaultRowHeight="15" x14ac:dyDescent="0.25"/>
  <cols>
    <col min="1" max="1" width="31" customWidth="1"/>
    <col min="2" max="2" width="27.140625" customWidth="1"/>
    <col min="3" max="3" width="19.140625" customWidth="1"/>
    <col min="4" max="4" width="18.42578125" customWidth="1"/>
    <col min="5" max="5" width="16.5703125" customWidth="1"/>
    <col min="6" max="6" width="22.28515625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 s="10">
        <f>COUNTIFS(Sheet1!$F:$F,"successful",Sheet1!$D:$D,"&lt;1000")</f>
        <v>322</v>
      </c>
      <c r="C2" s="10">
        <f>COUNTIFS(Sheet1!$F:$F,"failed",Sheet1!$D:$D,"&lt;1000")</f>
        <v>113</v>
      </c>
      <c r="D2" s="10">
        <f>COUNTIFS(Sheet1!$F:$F,"canceled",Sheet1!$D:$D,"&lt;1000")</f>
        <v>18</v>
      </c>
      <c r="E2" s="11">
        <f>B2+C2+D2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5">
      <c r="A3" t="s">
        <v>8391</v>
      </c>
      <c r="B3" s="10">
        <f>COUNTIFS(Sheet1!$F:$F,"successful",Sheet1!$D:$D,"&gt;=1000",Sheet1!$D:$D,"&lt;5000")</f>
        <v>932</v>
      </c>
      <c r="C3" s="10">
        <f>COUNTIFS(Sheet1!$F:$F,"failed",Sheet1!$D:$D,"&gt;=1000",Sheet1!$D:$D,"&lt;5000")</f>
        <v>420</v>
      </c>
      <c r="D3" s="10">
        <f>COUNTIFS(Sheet1!$F:$F,"canceled",Sheet1!$D:$D,"&gt;=1000",Sheet1!$D:$D,"&lt;5000")</f>
        <v>60</v>
      </c>
      <c r="E3" s="11">
        <f t="shared" ref="E3:E13" si="1">B3+C3+D3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t="s">
        <v>8390</v>
      </c>
      <c r="B4" s="10">
        <f>COUNTIFS(Sheet1!$F:$F,"successful",Sheet1!$D:$D,"&gt;=5000",Sheet1!$D:$D,"&lt;10000")</f>
        <v>381</v>
      </c>
      <c r="C4" s="10">
        <f>COUNTIFS(Sheet1!$F:$F,"failed",Sheet1!$D:$D,"&gt;=5000",Sheet1!$D:$D,"&lt;10000")</f>
        <v>283</v>
      </c>
      <c r="D4" s="10">
        <f>COUNTIFS(Sheet1!$F:$F,"canceled",Sheet1!$D:$D,"&gt;=5000",Sheet1!$D:$D,"&lt;10000")</f>
        <v>52</v>
      </c>
      <c r="E4" s="11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t="s">
        <v>8392</v>
      </c>
      <c r="B5" s="10">
        <f>COUNTIFS(Sheet1!$F:$F,"successful",Sheet1!$D:$D,"&gt;=10000",Sheet1!$D:$D,"&lt;15000")</f>
        <v>168</v>
      </c>
      <c r="C5" s="10">
        <f>COUNTIFS(Sheet1!$F:$F,"failed",Sheet1!$D:$D,"&gt;=10000",Sheet1!$D:$D,"&lt;15000")</f>
        <v>144</v>
      </c>
      <c r="D5" s="10">
        <f>COUNTIFS(Sheet1!$F:$F,"canceled",Sheet1!$D:$D,"&gt;=10000",Sheet1!$D:$D,"&lt;15000")</f>
        <v>40</v>
      </c>
      <c r="E5" s="11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t="s">
        <v>8393</v>
      </c>
      <c r="B6" s="10">
        <f>COUNTIFS(Sheet1!$F:$F,"successful",Sheet1!$D:$D,"&gt;=15000",Sheet1!$D:$D,"&lt;20000")</f>
        <v>94</v>
      </c>
      <c r="C6" s="10">
        <f>COUNTIFS(Sheet1!$F:$F,"failed",Sheet1!$D:$D,"&gt;=15000",Sheet1!$D:$D,"&lt;20000")</f>
        <v>90</v>
      </c>
      <c r="D6" s="10">
        <f>COUNTIFS(Sheet1!$F:$F,"canceled",Sheet1!$D:$D,"&gt;=15000",Sheet1!$D:$D,"&lt;20000")</f>
        <v>17</v>
      </c>
      <c r="E6" s="11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t="s">
        <v>8394</v>
      </c>
      <c r="B7" s="10">
        <f>COUNTIFS(Sheet1!$F:$F,"successful",Sheet1!$D:$D,"&gt;=20000",Sheet1!$D:$D,"&lt;25000")</f>
        <v>62</v>
      </c>
      <c r="C7" s="10">
        <f>COUNTIFS(Sheet1!$F:$F,"failed",Sheet1!$D:$D,"&gt;=20000",Sheet1!$D:$D,"&lt;25000")</f>
        <v>72</v>
      </c>
      <c r="D7" s="10">
        <f>COUNTIFS(Sheet1!$F:$F,"canceled",Sheet1!$D:$D,"&gt;=20000",Sheet1!$D:$D,"&lt;25000")</f>
        <v>14</v>
      </c>
      <c r="E7" s="11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t="s">
        <v>8395</v>
      </c>
      <c r="B8" s="10">
        <f>COUNTIFS(Sheet1!$F:$F,"successful",Sheet1!$D:$D,"&gt;=25000",Sheet1!$D:$D,"&lt;30000")</f>
        <v>55</v>
      </c>
      <c r="C8" s="10">
        <f>COUNTIFS(Sheet1!$F:$F,"failed",Sheet1!$D:$D,"&gt;=25000",Sheet1!$D:$D,"&lt;30000")</f>
        <v>64</v>
      </c>
      <c r="D8" s="10">
        <f>COUNTIFS(Sheet1!$F:$F,"canceled",Sheet1!$D:$D,"&gt;=25000",Sheet1!$D:$D,"&lt;30000")</f>
        <v>18</v>
      </c>
      <c r="E8" s="11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t="s">
        <v>8396</v>
      </c>
      <c r="B9" s="10">
        <f>COUNTIFS(Sheet1!$F:$F,"successful",Sheet1!$D:$D,"&gt;=30000",Sheet1!$D:$D,"&lt;35000")</f>
        <v>32</v>
      </c>
      <c r="C9" s="10">
        <f>COUNTIFS(Sheet1!$F:$F,"failed",Sheet1!$D:$D,"&gt;=30000",Sheet1!$D:$D,"&lt;35000")</f>
        <v>37</v>
      </c>
      <c r="D9" s="10">
        <f>COUNTIFS(Sheet1!$F:$F,"canceled",Sheet1!$D:$D,"&gt;=30000",Sheet1!$D:$D,"&lt;35000")</f>
        <v>13</v>
      </c>
      <c r="E9" s="11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t="s">
        <v>8397</v>
      </c>
      <c r="B10" s="10">
        <f>COUNTIFS(Sheet1!$F:$F,"successful",Sheet1!$D:$D,"&gt;=35000",Sheet1!$D:$D,"&lt;40000")</f>
        <v>26</v>
      </c>
      <c r="C10" s="10">
        <f>COUNTIFS(Sheet1!$F:$F,"failed",Sheet1!$D:$D,"&gt;=35000",Sheet1!$D:$D,"&lt;40000")</f>
        <v>22</v>
      </c>
      <c r="D10" s="10">
        <f>COUNTIFS(Sheet1!$F:$F,"canceled",Sheet1!$D:$D,"&gt;=35000",Sheet1!$D:$D,"&lt;40000")</f>
        <v>7</v>
      </c>
      <c r="E10" s="11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t="s">
        <v>8398</v>
      </c>
      <c r="B11" s="10">
        <f>COUNTIFS(Sheet1!$F:$F,"successful",Sheet1!$D:$D,"&gt;=40000",Sheet1!$D:$D,"&lt;45000")</f>
        <v>21</v>
      </c>
      <c r="C11" s="10">
        <f>COUNTIFS(Sheet1!$F:$F,"failed",Sheet1!$D:$D,"&gt;=40000",Sheet1!$D:$D,"&lt;45000")</f>
        <v>16</v>
      </c>
      <c r="D11" s="10">
        <f>COUNTIFS(Sheet1!$F:$F,"canceled",Sheet1!$D:$D,"&gt;=40000",Sheet1!$D:$D,"&lt;45000")</f>
        <v>6</v>
      </c>
      <c r="E11" s="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t="s">
        <v>8399</v>
      </c>
      <c r="B12" s="10">
        <f>COUNTIFS(Sheet1!$F:$F,"successful",Sheet1!$D:$D,"&gt;=45000",Sheet1!$D:$D,"&lt;50000")</f>
        <v>6</v>
      </c>
      <c r="C12" s="10">
        <f>COUNTIFS(Sheet1!$F:$F,"failed",Sheet1!$D:$D,"&gt;=45000",Sheet1!$D:$D,"&lt;50000")</f>
        <v>11</v>
      </c>
      <c r="D12" s="10">
        <f>COUNTIFS(Sheet1!$F:$F,"canceled",Sheet1!$D:$D,"&gt;=45000",Sheet1!$D:$D,"&lt;50000")</f>
        <v>4</v>
      </c>
      <c r="E12" s="11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t="s">
        <v>8400</v>
      </c>
      <c r="B13" s="10">
        <f>COUNTIFS(Sheet1!$F:$F,"successful",Sheet1!$D:$D,"&gt;=50000")</f>
        <v>86</v>
      </c>
      <c r="C13" s="10">
        <f>COUNTIFS(Sheet1!$F:$F,"failed",Sheet1!$D:$D,"&gt;=50000")</f>
        <v>258</v>
      </c>
      <c r="D13" s="10">
        <f>COUNTIFS(Sheet1!$F:$F,"canceled",Sheet1!$D:$D,"&gt;=50000")</f>
        <v>100</v>
      </c>
      <c r="E13" s="11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ignoredErrors>
    <ignoredError sqref="C2:C1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5"/>
  <sheetViews>
    <sheetView workbookViewId="0">
      <selection activeCell="A23" sqref="A23"/>
    </sheetView>
  </sheetViews>
  <sheetFormatPr defaultRowHeight="15" x14ac:dyDescent="0.25"/>
  <cols>
    <col min="1" max="1" width="12.140625" customWidth="1"/>
    <col min="2" max="2" width="16.42578125" customWidth="1"/>
    <col min="5" max="5" width="16.42578125" customWidth="1"/>
    <col min="6" max="6" width="13.85546875" bestFit="1" customWidth="1"/>
  </cols>
  <sheetData>
    <row r="1" spans="1:6" x14ac:dyDescent="0.25">
      <c r="A1" s="1" t="s">
        <v>8218</v>
      </c>
      <c r="B1" s="1" t="s">
        <v>8262</v>
      </c>
      <c r="E1" s="1" t="s">
        <v>8218</v>
      </c>
      <c r="F1" s="1" t="s">
        <v>8262</v>
      </c>
    </row>
    <row r="2" spans="1:6" x14ac:dyDescent="0.25">
      <c r="A2" s="11" t="s">
        <v>8219</v>
      </c>
      <c r="B2" s="11">
        <v>182</v>
      </c>
      <c r="E2" s="11" t="s">
        <v>8221</v>
      </c>
      <c r="F2" s="11">
        <v>0</v>
      </c>
    </row>
    <row r="3" spans="1:6" x14ac:dyDescent="0.25">
      <c r="A3" s="11" t="s">
        <v>8219</v>
      </c>
      <c r="B3" s="11">
        <v>79</v>
      </c>
      <c r="E3" s="11" t="s">
        <v>8221</v>
      </c>
      <c r="F3" s="11">
        <v>1</v>
      </c>
    </row>
    <row r="4" spans="1:6" x14ac:dyDescent="0.25">
      <c r="A4" s="11" t="s">
        <v>8219</v>
      </c>
      <c r="B4" s="11">
        <v>35</v>
      </c>
      <c r="E4" s="11" t="s">
        <v>8221</v>
      </c>
      <c r="F4" s="11">
        <v>10</v>
      </c>
    </row>
    <row r="5" spans="1:6" x14ac:dyDescent="0.25">
      <c r="A5" s="11" t="s">
        <v>8219</v>
      </c>
      <c r="B5" s="11">
        <v>150</v>
      </c>
      <c r="E5" s="11" t="s">
        <v>8221</v>
      </c>
      <c r="F5" s="11">
        <v>7</v>
      </c>
    </row>
    <row r="6" spans="1:6" x14ac:dyDescent="0.25">
      <c r="A6" s="11" t="s">
        <v>8219</v>
      </c>
      <c r="B6" s="11">
        <v>284</v>
      </c>
      <c r="E6" s="11" t="s">
        <v>8221</v>
      </c>
      <c r="F6" s="11">
        <v>2</v>
      </c>
    </row>
    <row r="7" spans="1:6" x14ac:dyDescent="0.25">
      <c r="A7" s="11" t="s">
        <v>8219</v>
      </c>
      <c r="B7" s="11">
        <v>47</v>
      </c>
      <c r="E7" s="11" t="s">
        <v>8221</v>
      </c>
      <c r="F7" s="11">
        <v>3</v>
      </c>
    </row>
    <row r="8" spans="1:6" x14ac:dyDescent="0.25">
      <c r="A8" s="11" t="s">
        <v>8219</v>
      </c>
      <c r="B8" s="11">
        <v>58</v>
      </c>
      <c r="E8" s="11" t="s">
        <v>8221</v>
      </c>
      <c r="F8" s="11">
        <v>26</v>
      </c>
    </row>
    <row r="9" spans="1:6" x14ac:dyDescent="0.25">
      <c r="A9" s="11" t="s">
        <v>8219</v>
      </c>
      <c r="B9" s="11">
        <v>57</v>
      </c>
      <c r="E9" s="11" t="s">
        <v>8221</v>
      </c>
      <c r="F9" s="11">
        <v>13</v>
      </c>
    </row>
    <row r="10" spans="1:6" x14ac:dyDescent="0.25">
      <c r="A10" s="11" t="s">
        <v>8219</v>
      </c>
      <c r="B10" s="11">
        <v>12</v>
      </c>
      <c r="E10" s="11" t="s">
        <v>8221</v>
      </c>
      <c r="F10" s="11">
        <v>4</v>
      </c>
    </row>
    <row r="11" spans="1:6" x14ac:dyDescent="0.25">
      <c r="A11" s="11" t="s">
        <v>8219</v>
      </c>
      <c r="B11" s="11">
        <v>20</v>
      </c>
      <c r="E11" s="11" t="s">
        <v>8221</v>
      </c>
      <c r="F11" s="11">
        <v>12</v>
      </c>
    </row>
    <row r="12" spans="1:6" x14ac:dyDescent="0.25">
      <c r="A12" s="11" t="s">
        <v>8219</v>
      </c>
      <c r="B12" s="11">
        <v>19</v>
      </c>
      <c r="E12" s="11" t="s">
        <v>8221</v>
      </c>
      <c r="F12" s="11">
        <v>5</v>
      </c>
    </row>
    <row r="13" spans="1:6" x14ac:dyDescent="0.25">
      <c r="A13" s="11" t="s">
        <v>8219</v>
      </c>
      <c r="B13" s="11">
        <v>75</v>
      </c>
      <c r="E13" s="11" t="s">
        <v>8221</v>
      </c>
      <c r="F13" s="11">
        <v>19</v>
      </c>
    </row>
    <row r="14" spans="1:6" x14ac:dyDescent="0.25">
      <c r="A14" s="11" t="s">
        <v>8219</v>
      </c>
      <c r="B14" s="11">
        <v>827</v>
      </c>
      <c r="E14" s="11" t="s">
        <v>8221</v>
      </c>
      <c r="F14" s="11">
        <v>8</v>
      </c>
    </row>
    <row r="15" spans="1:6" x14ac:dyDescent="0.25">
      <c r="A15" s="11" t="s">
        <v>8219</v>
      </c>
      <c r="B15" s="11">
        <v>51</v>
      </c>
      <c r="E15" s="11" t="s">
        <v>8221</v>
      </c>
      <c r="F15" s="11">
        <v>6</v>
      </c>
    </row>
    <row r="16" spans="1:6" x14ac:dyDescent="0.25">
      <c r="A16" s="11" t="s">
        <v>8219</v>
      </c>
      <c r="B16" s="11">
        <v>41</v>
      </c>
      <c r="E16" s="11" t="s">
        <v>8221</v>
      </c>
      <c r="F16" s="11">
        <v>18</v>
      </c>
    </row>
    <row r="17" spans="1:6" x14ac:dyDescent="0.25">
      <c r="A17" s="11" t="s">
        <v>8219</v>
      </c>
      <c r="B17" s="11">
        <v>98</v>
      </c>
      <c r="E17" s="11" t="s">
        <v>8221</v>
      </c>
      <c r="F17" s="11">
        <v>1293</v>
      </c>
    </row>
    <row r="18" spans="1:6" x14ac:dyDescent="0.25">
      <c r="A18" s="11" t="s">
        <v>8219</v>
      </c>
      <c r="B18" s="11">
        <v>70</v>
      </c>
      <c r="E18" s="11" t="s">
        <v>8221</v>
      </c>
      <c r="F18" s="11">
        <v>17</v>
      </c>
    </row>
    <row r="19" spans="1:6" x14ac:dyDescent="0.25">
      <c r="A19" s="11" t="s">
        <v>8219</v>
      </c>
      <c r="B19" s="11">
        <v>36</v>
      </c>
      <c r="E19" s="11" t="s">
        <v>8221</v>
      </c>
      <c r="F19" s="11">
        <v>33</v>
      </c>
    </row>
    <row r="20" spans="1:6" x14ac:dyDescent="0.25">
      <c r="A20" s="11" t="s">
        <v>8219</v>
      </c>
      <c r="B20" s="11">
        <v>342</v>
      </c>
      <c r="E20" s="11" t="s">
        <v>8221</v>
      </c>
      <c r="F20" s="11">
        <v>84</v>
      </c>
    </row>
    <row r="21" spans="1:6" x14ac:dyDescent="0.25">
      <c r="A21" s="11" t="s">
        <v>8219</v>
      </c>
      <c r="B21" s="11">
        <v>22</v>
      </c>
      <c r="E21" s="11" t="s">
        <v>8221</v>
      </c>
      <c r="F21" s="11">
        <v>38</v>
      </c>
    </row>
    <row r="22" spans="1:6" x14ac:dyDescent="0.25">
      <c r="A22" s="11" t="s">
        <v>8219</v>
      </c>
      <c r="B22" s="11">
        <v>25</v>
      </c>
      <c r="E22" s="11" t="s">
        <v>8221</v>
      </c>
      <c r="F22" s="11">
        <v>76</v>
      </c>
    </row>
    <row r="23" spans="1:6" x14ac:dyDescent="0.25">
      <c r="A23" s="11" t="s">
        <v>8219</v>
      </c>
      <c r="B23" s="11">
        <v>101</v>
      </c>
      <c r="E23" s="11" t="s">
        <v>8221</v>
      </c>
      <c r="F23" s="11">
        <v>11</v>
      </c>
    </row>
    <row r="24" spans="1:6" x14ac:dyDescent="0.25">
      <c r="A24" s="11" t="s">
        <v>8219</v>
      </c>
      <c r="B24" s="11">
        <v>8</v>
      </c>
      <c r="E24" s="11" t="s">
        <v>8221</v>
      </c>
      <c r="F24" s="11">
        <v>16</v>
      </c>
    </row>
    <row r="25" spans="1:6" x14ac:dyDescent="0.25">
      <c r="A25" s="11" t="s">
        <v>8219</v>
      </c>
      <c r="B25" s="11">
        <v>23</v>
      </c>
      <c r="E25" s="11" t="s">
        <v>8221</v>
      </c>
      <c r="F25" s="11">
        <v>49</v>
      </c>
    </row>
    <row r="26" spans="1:6" x14ac:dyDescent="0.25">
      <c r="A26" s="11" t="s">
        <v>8219</v>
      </c>
      <c r="B26" s="11">
        <v>574</v>
      </c>
      <c r="E26" s="11" t="s">
        <v>8221</v>
      </c>
      <c r="F26" s="11">
        <v>39</v>
      </c>
    </row>
    <row r="27" spans="1:6" x14ac:dyDescent="0.25">
      <c r="A27" s="11" t="s">
        <v>8219</v>
      </c>
      <c r="B27" s="11">
        <v>14</v>
      </c>
      <c r="E27" s="11" t="s">
        <v>8221</v>
      </c>
      <c r="F27" s="11">
        <v>170</v>
      </c>
    </row>
    <row r="28" spans="1:6" x14ac:dyDescent="0.25">
      <c r="A28" s="11" t="s">
        <v>8219</v>
      </c>
      <c r="B28" s="11">
        <v>71</v>
      </c>
      <c r="E28" s="11" t="s">
        <v>8221</v>
      </c>
      <c r="F28" s="11">
        <v>14</v>
      </c>
    </row>
    <row r="29" spans="1:6" x14ac:dyDescent="0.25">
      <c r="A29" s="11" t="s">
        <v>8219</v>
      </c>
      <c r="B29" s="11">
        <v>117</v>
      </c>
      <c r="E29" s="11" t="s">
        <v>8221</v>
      </c>
      <c r="F29" s="11">
        <v>124</v>
      </c>
    </row>
    <row r="30" spans="1:6" x14ac:dyDescent="0.25">
      <c r="A30" s="11" t="s">
        <v>8219</v>
      </c>
      <c r="B30" s="11">
        <v>53</v>
      </c>
      <c r="E30" s="11" t="s">
        <v>8221</v>
      </c>
      <c r="F30" s="11">
        <v>55</v>
      </c>
    </row>
    <row r="31" spans="1:6" x14ac:dyDescent="0.25">
      <c r="A31" s="11" t="s">
        <v>8219</v>
      </c>
      <c r="B31" s="11">
        <v>1</v>
      </c>
      <c r="E31" s="11" t="s">
        <v>8221</v>
      </c>
      <c r="F31" s="11">
        <v>140</v>
      </c>
    </row>
    <row r="32" spans="1:6" x14ac:dyDescent="0.25">
      <c r="A32" s="11" t="s">
        <v>8219</v>
      </c>
      <c r="B32" s="11">
        <v>89</v>
      </c>
      <c r="E32" s="11" t="s">
        <v>8221</v>
      </c>
      <c r="F32" s="11">
        <v>21</v>
      </c>
    </row>
    <row r="33" spans="1:6" x14ac:dyDescent="0.25">
      <c r="A33" s="11" t="s">
        <v>8219</v>
      </c>
      <c r="B33" s="11">
        <v>64</v>
      </c>
      <c r="E33" s="11" t="s">
        <v>8221</v>
      </c>
      <c r="F33" s="11">
        <v>147</v>
      </c>
    </row>
    <row r="34" spans="1:6" x14ac:dyDescent="0.25">
      <c r="A34" s="11" t="s">
        <v>8219</v>
      </c>
      <c r="B34" s="11">
        <v>68</v>
      </c>
      <c r="E34" s="11" t="s">
        <v>8221</v>
      </c>
      <c r="F34" s="11">
        <v>125</v>
      </c>
    </row>
    <row r="35" spans="1:6" x14ac:dyDescent="0.25">
      <c r="A35" s="11" t="s">
        <v>8219</v>
      </c>
      <c r="B35" s="11">
        <v>28</v>
      </c>
      <c r="E35" s="11" t="s">
        <v>8221</v>
      </c>
      <c r="F35" s="11">
        <v>22</v>
      </c>
    </row>
    <row r="36" spans="1:6" x14ac:dyDescent="0.25">
      <c r="A36" s="11" t="s">
        <v>8219</v>
      </c>
      <c r="B36" s="11">
        <v>44</v>
      </c>
      <c r="E36" s="11" t="s">
        <v>8221</v>
      </c>
      <c r="F36" s="11">
        <v>9</v>
      </c>
    </row>
    <row r="37" spans="1:6" x14ac:dyDescent="0.25">
      <c r="A37" s="11" t="s">
        <v>8219</v>
      </c>
      <c r="B37" s="11">
        <v>253</v>
      </c>
      <c r="E37" s="11" t="s">
        <v>8221</v>
      </c>
      <c r="F37" s="11">
        <v>68</v>
      </c>
    </row>
    <row r="38" spans="1:6" x14ac:dyDescent="0.25">
      <c r="A38" s="11" t="s">
        <v>8219</v>
      </c>
      <c r="B38" s="11">
        <v>66</v>
      </c>
      <c r="E38" s="11" t="s">
        <v>8221</v>
      </c>
      <c r="F38" s="11">
        <v>34</v>
      </c>
    </row>
    <row r="39" spans="1:6" x14ac:dyDescent="0.25">
      <c r="A39" s="11" t="s">
        <v>8219</v>
      </c>
      <c r="B39" s="11">
        <v>217</v>
      </c>
      <c r="E39" s="11" t="s">
        <v>8221</v>
      </c>
      <c r="F39" s="11">
        <v>70</v>
      </c>
    </row>
    <row r="40" spans="1:6" x14ac:dyDescent="0.25">
      <c r="A40" s="11" t="s">
        <v>8219</v>
      </c>
      <c r="B40" s="11">
        <v>16</v>
      </c>
      <c r="E40" s="11" t="s">
        <v>8221</v>
      </c>
      <c r="F40" s="11">
        <v>28</v>
      </c>
    </row>
    <row r="41" spans="1:6" x14ac:dyDescent="0.25">
      <c r="A41" s="11" t="s">
        <v>8219</v>
      </c>
      <c r="B41" s="11">
        <v>169</v>
      </c>
      <c r="E41" s="11" t="s">
        <v>8221</v>
      </c>
      <c r="F41" s="11">
        <v>20</v>
      </c>
    </row>
    <row r="42" spans="1:6" x14ac:dyDescent="0.25">
      <c r="A42" s="11" t="s">
        <v>8219</v>
      </c>
      <c r="B42" s="11">
        <v>263</v>
      </c>
      <c r="E42" s="11" t="s">
        <v>8221</v>
      </c>
      <c r="F42" s="11">
        <v>29</v>
      </c>
    </row>
    <row r="43" spans="1:6" x14ac:dyDescent="0.25">
      <c r="A43" s="11" t="s">
        <v>8219</v>
      </c>
      <c r="B43" s="11">
        <v>15</v>
      </c>
      <c r="E43" s="11" t="s">
        <v>8221</v>
      </c>
      <c r="F43" s="11">
        <v>25</v>
      </c>
    </row>
    <row r="44" spans="1:6" x14ac:dyDescent="0.25">
      <c r="A44" s="11" t="s">
        <v>8219</v>
      </c>
      <c r="B44" s="11">
        <v>61</v>
      </c>
      <c r="E44" s="11" t="s">
        <v>8221</v>
      </c>
      <c r="F44" s="11">
        <v>310</v>
      </c>
    </row>
    <row r="45" spans="1:6" x14ac:dyDescent="0.25">
      <c r="A45" s="11" t="s">
        <v>8219</v>
      </c>
      <c r="B45" s="11">
        <v>45</v>
      </c>
      <c r="E45" s="11" t="s">
        <v>8221</v>
      </c>
      <c r="F45" s="11">
        <v>15</v>
      </c>
    </row>
    <row r="46" spans="1:6" x14ac:dyDescent="0.25">
      <c r="A46" s="11" t="s">
        <v>8219</v>
      </c>
      <c r="B46" s="11">
        <v>38</v>
      </c>
      <c r="E46" s="11" t="s">
        <v>8221</v>
      </c>
      <c r="F46" s="11">
        <v>215</v>
      </c>
    </row>
    <row r="47" spans="1:6" x14ac:dyDescent="0.25">
      <c r="A47" s="11" t="s">
        <v>8219</v>
      </c>
      <c r="B47" s="11">
        <v>87</v>
      </c>
      <c r="E47" s="11" t="s">
        <v>8221</v>
      </c>
      <c r="F47" s="11">
        <v>24</v>
      </c>
    </row>
    <row r="48" spans="1:6" x14ac:dyDescent="0.25">
      <c r="A48" s="11" t="s">
        <v>8219</v>
      </c>
      <c r="B48" s="11">
        <v>119</v>
      </c>
      <c r="E48" s="11" t="s">
        <v>8221</v>
      </c>
      <c r="F48" s="11">
        <v>96</v>
      </c>
    </row>
    <row r="49" spans="1:6" x14ac:dyDescent="0.25">
      <c r="A49" s="11" t="s">
        <v>8219</v>
      </c>
      <c r="B49" s="11">
        <v>52</v>
      </c>
      <c r="E49" s="11" t="s">
        <v>8221</v>
      </c>
      <c r="F49" s="11">
        <v>94</v>
      </c>
    </row>
    <row r="50" spans="1:6" x14ac:dyDescent="0.25">
      <c r="A50" s="11" t="s">
        <v>8219</v>
      </c>
      <c r="B50" s="11">
        <v>86</v>
      </c>
      <c r="E50" s="11" t="s">
        <v>8221</v>
      </c>
      <c r="F50" s="11">
        <v>129</v>
      </c>
    </row>
    <row r="51" spans="1:6" x14ac:dyDescent="0.25">
      <c r="A51" s="11" t="s">
        <v>8219</v>
      </c>
      <c r="B51" s="11">
        <v>174</v>
      </c>
      <c r="E51" s="11" t="s">
        <v>8221</v>
      </c>
      <c r="F51" s="11">
        <v>135</v>
      </c>
    </row>
    <row r="52" spans="1:6" x14ac:dyDescent="0.25">
      <c r="A52" s="11" t="s">
        <v>8219</v>
      </c>
      <c r="B52" s="11">
        <v>69</v>
      </c>
      <c r="E52" s="11" t="s">
        <v>8221</v>
      </c>
      <c r="F52" s="11">
        <v>36</v>
      </c>
    </row>
    <row r="53" spans="1:6" x14ac:dyDescent="0.25">
      <c r="A53" s="11" t="s">
        <v>8219</v>
      </c>
      <c r="B53" s="11">
        <v>33</v>
      </c>
      <c r="E53" s="11" t="s">
        <v>8221</v>
      </c>
      <c r="F53" s="11">
        <v>336</v>
      </c>
    </row>
    <row r="54" spans="1:6" x14ac:dyDescent="0.25">
      <c r="A54" s="11" t="s">
        <v>8219</v>
      </c>
      <c r="B54" s="11">
        <v>108</v>
      </c>
      <c r="E54" s="11" t="s">
        <v>8221</v>
      </c>
      <c r="F54" s="11">
        <v>201</v>
      </c>
    </row>
    <row r="55" spans="1:6" x14ac:dyDescent="0.25">
      <c r="A55" s="11" t="s">
        <v>8219</v>
      </c>
      <c r="B55" s="11">
        <v>48</v>
      </c>
      <c r="E55" s="11" t="s">
        <v>8221</v>
      </c>
      <c r="F55" s="11">
        <v>296</v>
      </c>
    </row>
    <row r="56" spans="1:6" x14ac:dyDescent="0.25">
      <c r="A56" s="11" t="s">
        <v>8219</v>
      </c>
      <c r="B56" s="11">
        <v>24</v>
      </c>
      <c r="E56" s="11" t="s">
        <v>8221</v>
      </c>
      <c r="F56" s="11">
        <v>114</v>
      </c>
    </row>
    <row r="57" spans="1:6" x14ac:dyDescent="0.25">
      <c r="A57" s="11" t="s">
        <v>8219</v>
      </c>
      <c r="B57" s="11">
        <v>26</v>
      </c>
      <c r="E57" s="11" t="s">
        <v>8221</v>
      </c>
      <c r="F57" s="11">
        <v>890</v>
      </c>
    </row>
    <row r="58" spans="1:6" x14ac:dyDescent="0.25">
      <c r="A58" s="11" t="s">
        <v>8219</v>
      </c>
      <c r="B58" s="11">
        <v>178</v>
      </c>
      <c r="E58" s="11" t="s">
        <v>8221</v>
      </c>
      <c r="F58" s="11">
        <v>31</v>
      </c>
    </row>
    <row r="59" spans="1:6" x14ac:dyDescent="0.25">
      <c r="A59" s="11" t="s">
        <v>8219</v>
      </c>
      <c r="B59" s="11">
        <v>17</v>
      </c>
      <c r="E59" s="11" t="s">
        <v>8221</v>
      </c>
      <c r="F59" s="11">
        <v>37</v>
      </c>
    </row>
    <row r="60" spans="1:6" x14ac:dyDescent="0.25">
      <c r="A60" s="11" t="s">
        <v>8219</v>
      </c>
      <c r="B60" s="11">
        <v>32</v>
      </c>
      <c r="E60" s="11" t="s">
        <v>8221</v>
      </c>
      <c r="F60" s="11">
        <v>456</v>
      </c>
    </row>
    <row r="61" spans="1:6" x14ac:dyDescent="0.25">
      <c r="A61" s="11" t="s">
        <v>8219</v>
      </c>
      <c r="B61" s="11">
        <v>18</v>
      </c>
      <c r="E61" s="11" t="s">
        <v>8221</v>
      </c>
      <c r="F61" s="11">
        <v>369</v>
      </c>
    </row>
    <row r="62" spans="1:6" x14ac:dyDescent="0.25">
      <c r="A62" s="11" t="s">
        <v>8219</v>
      </c>
      <c r="B62" s="11">
        <v>29</v>
      </c>
      <c r="E62" s="11" t="s">
        <v>8221</v>
      </c>
      <c r="F62" s="11">
        <v>338</v>
      </c>
    </row>
    <row r="63" spans="1:6" x14ac:dyDescent="0.25">
      <c r="A63" s="11" t="s">
        <v>8219</v>
      </c>
      <c r="B63" s="11">
        <v>100</v>
      </c>
      <c r="E63" s="11" t="s">
        <v>8221</v>
      </c>
      <c r="F63" s="11">
        <v>44</v>
      </c>
    </row>
    <row r="64" spans="1:6" x14ac:dyDescent="0.25">
      <c r="A64" s="11" t="s">
        <v>8219</v>
      </c>
      <c r="B64" s="11">
        <v>13</v>
      </c>
      <c r="E64" s="11" t="s">
        <v>8221</v>
      </c>
      <c r="F64" s="11">
        <v>52</v>
      </c>
    </row>
    <row r="65" spans="1:6" x14ac:dyDescent="0.25">
      <c r="A65" s="11" t="s">
        <v>8219</v>
      </c>
      <c r="B65" s="11">
        <v>7</v>
      </c>
      <c r="E65" s="11" t="s">
        <v>8221</v>
      </c>
      <c r="F65" s="11">
        <v>57</v>
      </c>
    </row>
    <row r="66" spans="1:6" x14ac:dyDescent="0.25">
      <c r="A66" s="11" t="s">
        <v>8219</v>
      </c>
      <c r="B66" s="11">
        <v>21</v>
      </c>
      <c r="E66" s="11" t="s">
        <v>8221</v>
      </c>
      <c r="F66" s="11">
        <v>48</v>
      </c>
    </row>
    <row r="67" spans="1:6" x14ac:dyDescent="0.25">
      <c r="A67" s="11" t="s">
        <v>8219</v>
      </c>
      <c r="B67" s="11">
        <v>60</v>
      </c>
      <c r="E67" s="11" t="s">
        <v>8221</v>
      </c>
      <c r="F67" s="11">
        <v>79</v>
      </c>
    </row>
    <row r="68" spans="1:6" x14ac:dyDescent="0.25">
      <c r="A68" s="11" t="s">
        <v>8219</v>
      </c>
      <c r="B68" s="11">
        <v>56</v>
      </c>
      <c r="E68" s="11" t="s">
        <v>8221</v>
      </c>
      <c r="F68" s="11">
        <v>45</v>
      </c>
    </row>
    <row r="69" spans="1:6" x14ac:dyDescent="0.25">
      <c r="A69" s="11" t="s">
        <v>8219</v>
      </c>
      <c r="B69" s="11">
        <v>46</v>
      </c>
      <c r="E69" s="11" t="s">
        <v>8221</v>
      </c>
      <c r="F69" s="11">
        <v>30</v>
      </c>
    </row>
    <row r="70" spans="1:6" x14ac:dyDescent="0.25">
      <c r="A70" s="11" t="s">
        <v>8219</v>
      </c>
      <c r="B70" s="11">
        <v>43</v>
      </c>
      <c r="E70" s="11" t="s">
        <v>8221</v>
      </c>
      <c r="F70" s="11">
        <v>32</v>
      </c>
    </row>
    <row r="71" spans="1:6" x14ac:dyDescent="0.25">
      <c r="A71" s="11" t="s">
        <v>8219</v>
      </c>
      <c r="B71" s="11">
        <v>34</v>
      </c>
      <c r="E71" s="11" t="s">
        <v>8221</v>
      </c>
      <c r="F71" s="11">
        <v>53</v>
      </c>
    </row>
    <row r="72" spans="1:6" x14ac:dyDescent="0.25">
      <c r="A72" s="11" t="s">
        <v>8219</v>
      </c>
      <c r="B72" s="11">
        <v>39</v>
      </c>
      <c r="E72" s="11" t="s">
        <v>8221</v>
      </c>
      <c r="F72" s="11">
        <v>72</v>
      </c>
    </row>
    <row r="73" spans="1:6" x14ac:dyDescent="0.25">
      <c r="A73" s="11" t="s">
        <v>8219</v>
      </c>
      <c r="B73" s="11">
        <v>65</v>
      </c>
      <c r="E73" s="11" t="s">
        <v>8221</v>
      </c>
      <c r="F73" s="11">
        <v>121</v>
      </c>
    </row>
    <row r="74" spans="1:6" x14ac:dyDescent="0.25">
      <c r="A74" s="11" t="s">
        <v>8219</v>
      </c>
      <c r="B74" s="11">
        <v>49</v>
      </c>
      <c r="E74" s="11" t="s">
        <v>8221</v>
      </c>
      <c r="F74" s="11">
        <v>196</v>
      </c>
    </row>
    <row r="75" spans="1:6" x14ac:dyDescent="0.25">
      <c r="A75" s="11" t="s">
        <v>8219</v>
      </c>
      <c r="B75" s="11">
        <v>10</v>
      </c>
      <c r="E75" s="11" t="s">
        <v>8221</v>
      </c>
      <c r="F75" s="11">
        <v>73</v>
      </c>
    </row>
    <row r="76" spans="1:6" x14ac:dyDescent="0.25">
      <c r="A76" s="11" t="s">
        <v>8219</v>
      </c>
      <c r="B76" s="11">
        <v>27</v>
      </c>
      <c r="E76" s="11" t="s">
        <v>8221</v>
      </c>
      <c r="F76" s="11">
        <v>93</v>
      </c>
    </row>
    <row r="77" spans="1:6" x14ac:dyDescent="0.25">
      <c r="A77" s="11" t="s">
        <v>8219</v>
      </c>
      <c r="B77" s="11">
        <v>81</v>
      </c>
      <c r="E77" s="11" t="s">
        <v>8221</v>
      </c>
      <c r="F77" s="11">
        <v>171</v>
      </c>
    </row>
    <row r="78" spans="1:6" x14ac:dyDescent="0.25">
      <c r="A78" s="11" t="s">
        <v>8219</v>
      </c>
      <c r="B78" s="11">
        <v>78</v>
      </c>
      <c r="E78" s="11" t="s">
        <v>8221</v>
      </c>
      <c r="F78" s="11">
        <v>188</v>
      </c>
    </row>
    <row r="79" spans="1:6" x14ac:dyDescent="0.25">
      <c r="A79" s="11" t="s">
        <v>8219</v>
      </c>
      <c r="B79" s="11">
        <v>37</v>
      </c>
      <c r="E79" s="11" t="s">
        <v>8221</v>
      </c>
      <c r="F79" s="11">
        <v>110</v>
      </c>
    </row>
    <row r="80" spans="1:6" x14ac:dyDescent="0.25">
      <c r="A80" s="11" t="s">
        <v>8219</v>
      </c>
      <c r="B80" s="11">
        <v>137</v>
      </c>
      <c r="E80" s="11" t="s">
        <v>8221</v>
      </c>
      <c r="F80" s="11">
        <v>81</v>
      </c>
    </row>
    <row r="81" spans="1:6" x14ac:dyDescent="0.25">
      <c r="A81" s="11" t="s">
        <v>8219</v>
      </c>
      <c r="B81" s="11">
        <v>376</v>
      </c>
      <c r="E81" s="11" t="s">
        <v>8221</v>
      </c>
      <c r="F81" s="11">
        <v>123</v>
      </c>
    </row>
    <row r="82" spans="1:6" x14ac:dyDescent="0.25">
      <c r="A82" s="11" t="s">
        <v>8219</v>
      </c>
      <c r="B82" s="11">
        <v>202</v>
      </c>
      <c r="E82" s="11" t="s">
        <v>8221</v>
      </c>
      <c r="F82" s="11">
        <v>179</v>
      </c>
    </row>
    <row r="83" spans="1:6" x14ac:dyDescent="0.25">
      <c r="A83" s="11" t="s">
        <v>8219</v>
      </c>
      <c r="B83" s="11">
        <v>328</v>
      </c>
      <c r="E83" s="11" t="s">
        <v>8221</v>
      </c>
      <c r="F83" s="11">
        <v>23</v>
      </c>
    </row>
    <row r="84" spans="1:6" x14ac:dyDescent="0.25">
      <c r="A84" s="11" t="s">
        <v>8219</v>
      </c>
      <c r="B84" s="11">
        <v>84</v>
      </c>
      <c r="E84" s="11" t="s">
        <v>8221</v>
      </c>
      <c r="F84" s="11">
        <v>41</v>
      </c>
    </row>
    <row r="85" spans="1:6" x14ac:dyDescent="0.25">
      <c r="A85" s="11" t="s">
        <v>8219</v>
      </c>
      <c r="B85" s="11">
        <v>96</v>
      </c>
      <c r="E85" s="11" t="s">
        <v>8221</v>
      </c>
      <c r="F85" s="11">
        <v>229</v>
      </c>
    </row>
    <row r="86" spans="1:6" x14ac:dyDescent="0.25">
      <c r="A86" s="11" t="s">
        <v>8219</v>
      </c>
      <c r="B86" s="11">
        <v>223</v>
      </c>
      <c r="E86" s="11" t="s">
        <v>8221</v>
      </c>
      <c r="F86" s="11">
        <v>40</v>
      </c>
    </row>
    <row r="87" spans="1:6" x14ac:dyDescent="0.25">
      <c r="A87" s="11" t="s">
        <v>8219</v>
      </c>
      <c r="B87" s="11">
        <v>62</v>
      </c>
      <c r="E87" s="11" t="s">
        <v>8221</v>
      </c>
      <c r="F87" s="11">
        <v>148</v>
      </c>
    </row>
    <row r="88" spans="1:6" x14ac:dyDescent="0.25">
      <c r="A88" s="11" t="s">
        <v>8219</v>
      </c>
      <c r="B88" s="11">
        <v>146</v>
      </c>
      <c r="E88" s="11" t="s">
        <v>8221</v>
      </c>
      <c r="F88" s="11">
        <v>975</v>
      </c>
    </row>
    <row r="89" spans="1:6" x14ac:dyDescent="0.25">
      <c r="A89" s="11" t="s">
        <v>8219</v>
      </c>
      <c r="B89" s="11">
        <v>235</v>
      </c>
      <c r="E89" s="11" t="s">
        <v>8221</v>
      </c>
      <c r="F89" s="11">
        <v>167</v>
      </c>
    </row>
    <row r="90" spans="1:6" x14ac:dyDescent="0.25">
      <c r="A90" s="11" t="s">
        <v>8219</v>
      </c>
      <c r="B90" s="11">
        <v>437</v>
      </c>
      <c r="E90" s="11" t="s">
        <v>8221</v>
      </c>
      <c r="F90" s="11">
        <v>98</v>
      </c>
    </row>
    <row r="91" spans="1:6" x14ac:dyDescent="0.25">
      <c r="A91" s="11" t="s">
        <v>8219</v>
      </c>
      <c r="B91" s="11">
        <v>77</v>
      </c>
      <c r="E91" s="11" t="s">
        <v>8221</v>
      </c>
      <c r="F91" s="11">
        <v>27</v>
      </c>
    </row>
    <row r="92" spans="1:6" x14ac:dyDescent="0.25">
      <c r="A92" s="11" t="s">
        <v>8219</v>
      </c>
      <c r="B92" s="11">
        <v>314</v>
      </c>
      <c r="E92" s="11" t="s">
        <v>8221</v>
      </c>
      <c r="F92" s="11">
        <v>312</v>
      </c>
    </row>
    <row r="93" spans="1:6" x14ac:dyDescent="0.25">
      <c r="A93" s="11" t="s">
        <v>8219</v>
      </c>
      <c r="B93" s="11">
        <v>188</v>
      </c>
      <c r="E93" s="11" t="s">
        <v>8221</v>
      </c>
      <c r="F93" s="11">
        <v>85</v>
      </c>
    </row>
    <row r="94" spans="1:6" x14ac:dyDescent="0.25">
      <c r="A94" s="11" t="s">
        <v>8219</v>
      </c>
      <c r="B94" s="11">
        <v>275</v>
      </c>
      <c r="E94" s="11" t="s">
        <v>8221</v>
      </c>
      <c r="F94" s="11">
        <v>47</v>
      </c>
    </row>
    <row r="95" spans="1:6" x14ac:dyDescent="0.25">
      <c r="A95" s="11" t="s">
        <v>8219</v>
      </c>
      <c r="B95" s="11">
        <v>560</v>
      </c>
      <c r="E95" s="11" t="s">
        <v>8221</v>
      </c>
      <c r="F95" s="11">
        <v>92</v>
      </c>
    </row>
    <row r="96" spans="1:6" x14ac:dyDescent="0.25">
      <c r="A96" s="11" t="s">
        <v>8219</v>
      </c>
      <c r="B96" s="11">
        <v>688</v>
      </c>
      <c r="E96" s="11" t="s">
        <v>8221</v>
      </c>
      <c r="F96" s="11">
        <v>103</v>
      </c>
    </row>
    <row r="97" spans="1:6" x14ac:dyDescent="0.25">
      <c r="A97" s="11" t="s">
        <v>8219</v>
      </c>
      <c r="B97" s="11">
        <v>942</v>
      </c>
      <c r="E97" s="11" t="s">
        <v>8221</v>
      </c>
      <c r="F97" s="11">
        <v>152</v>
      </c>
    </row>
    <row r="98" spans="1:6" x14ac:dyDescent="0.25">
      <c r="A98" s="11" t="s">
        <v>8219</v>
      </c>
      <c r="B98" s="11">
        <v>88</v>
      </c>
      <c r="E98" s="11" t="s">
        <v>8221</v>
      </c>
      <c r="F98" s="11">
        <v>185</v>
      </c>
    </row>
    <row r="99" spans="1:6" x14ac:dyDescent="0.25">
      <c r="A99" s="11" t="s">
        <v>8219</v>
      </c>
      <c r="B99" s="11">
        <v>220</v>
      </c>
      <c r="E99" s="11" t="s">
        <v>8221</v>
      </c>
      <c r="F99" s="11">
        <v>108</v>
      </c>
    </row>
    <row r="100" spans="1:6" x14ac:dyDescent="0.25">
      <c r="A100" s="11" t="s">
        <v>8219</v>
      </c>
      <c r="B100" s="11">
        <v>145</v>
      </c>
      <c r="E100" s="11" t="s">
        <v>8221</v>
      </c>
      <c r="F100" s="11">
        <v>139</v>
      </c>
    </row>
    <row r="101" spans="1:6" x14ac:dyDescent="0.25">
      <c r="A101" s="11" t="s">
        <v>8219</v>
      </c>
      <c r="B101" s="11">
        <v>963</v>
      </c>
      <c r="E101" s="11" t="s">
        <v>8221</v>
      </c>
      <c r="F101" s="11">
        <v>86</v>
      </c>
    </row>
    <row r="102" spans="1:6" x14ac:dyDescent="0.25">
      <c r="A102" s="11" t="s">
        <v>8219</v>
      </c>
      <c r="B102" s="11">
        <v>91</v>
      </c>
      <c r="E102" s="11" t="s">
        <v>8221</v>
      </c>
      <c r="F102" s="11">
        <v>113</v>
      </c>
    </row>
    <row r="103" spans="1:6" x14ac:dyDescent="0.25">
      <c r="A103" s="11" t="s">
        <v>8219</v>
      </c>
      <c r="B103" s="11">
        <v>165</v>
      </c>
      <c r="E103" s="11" t="s">
        <v>8221</v>
      </c>
      <c r="F103" s="11">
        <v>75</v>
      </c>
    </row>
    <row r="104" spans="1:6" x14ac:dyDescent="0.25">
      <c r="A104" s="11" t="s">
        <v>8219</v>
      </c>
      <c r="B104" s="11">
        <v>111</v>
      </c>
      <c r="E104" s="11" t="s">
        <v>8221</v>
      </c>
      <c r="F104" s="11">
        <v>122</v>
      </c>
    </row>
    <row r="105" spans="1:6" x14ac:dyDescent="0.25">
      <c r="A105" s="11" t="s">
        <v>8219</v>
      </c>
      <c r="B105" s="11">
        <v>1596</v>
      </c>
      <c r="E105" s="11" t="s">
        <v>8221</v>
      </c>
      <c r="F105" s="11">
        <v>100</v>
      </c>
    </row>
    <row r="106" spans="1:6" x14ac:dyDescent="0.25">
      <c r="A106" s="11" t="s">
        <v>8219</v>
      </c>
      <c r="B106" s="11">
        <v>287</v>
      </c>
      <c r="E106" s="11" t="s">
        <v>8221</v>
      </c>
      <c r="F106" s="11">
        <v>95</v>
      </c>
    </row>
    <row r="107" spans="1:6" x14ac:dyDescent="0.25">
      <c r="A107" s="11" t="s">
        <v>8219</v>
      </c>
      <c r="B107" s="11">
        <v>118</v>
      </c>
      <c r="E107" s="11" t="s">
        <v>8221</v>
      </c>
      <c r="F107" s="11">
        <v>99</v>
      </c>
    </row>
    <row r="108" spans="1:6" x14ac:dyDescent="0.25">
      <c r="A108" s="11" t="s">
        <v>8219</v>
      </c>
      <c r="B108" s="11">
        <v>113</v>
      </c>
      <c r="E108" s="11" t="s">
        <v>8221</v>
      </c>
      <c r="F108" s="11">
        <v>285</v>
      </c>
    </row>
    <row r="109" spans="1:6" x14ac:dyDescent="0.25">
      <c r="A109" s="11" t="s">
        <v>8219</v>
      </c>
      <c r="B109" s="11">
        <v>332</v>
      </c>
      <c r="E109" s="11" t="s">
        <v>8221</v>
      </c>
      <c r="F109" s="11">
        <v>42</v>
      </c>
    </row>
    <row r="110" spans="1:6" x14ac:dyDescent="0.25">
      <c r="A110" s="11" t="s">
        <v>8219</v>
      </c>
      <c r="B110" s="11">
        <v>951</v>
      </c>
      <c r="E110" s="11" t="s">
        <v>8221</v>
      </c>
      <c r="F110" s="11">
        <v>105</v>
      </c>
    </row>
    <row r="111" spans="1:6" x14ac:dyDescent="0.25">
      <c r="A111" s="11" t="s">
        <v>8219</v>
      </c>
      <c r="B111" s="11">
        <v>415</v>
      </c>
      <c r="E111" s="11" t="s">
        <v>8221</v>
      </c>
      <c r="F111" s="11">
        <v>236</v>
      </c>
    </row>
    <row r="112" spans="1:6" x14ac:dyDescent="0.25">
      <c r="A112" s="11" t="s">
        <v>8219</v>
      </c>
      <c r="B112" s="11">
        <v>305</v>
      </c>
      <c r="E112" s="11" t="s">
        <v>8221</v>
      </c>
      <c r="F112" s="11">
        <v>534</v>
      </c>
    </row>
    <row r="113" spans="1:6" x14ac:dyDescent="0.25">
      <c r="A113" s="11" t="s">
        <v>8219</v>
      </c>
      <c r="B113" s="11">
        <v>2139</v>
      </c>
      <c r="E113" s="11" t="s">
        <v>8221</v>
      </c>
      <c r="F113" s="11">
        <v>56</v>
      </c>
    </row>
    <row r="114" spans="1:6" x14ac:dyDescent="0.25">
      <c r="A114" s="11" t="s">
        <v>8219</v>
      </c>
      <c r="B114" s="11">
        <v>179</v>
      </c>
      <c r="E114" s="11" t="s">
        <v>8221</v>
      </c>
      <c r="F114" s="11">
        <v>89</v>
      </c>
    </row>
    <row r="115" spans="1:6" x14ac:dyDescent="0.25">
      <c r="A115" s="11" t="s">
        <v>8219</v>
      </c>
      <c r="B115" s="11">
        <v>760</v>
      </c>
      <c r="E115" s="11" t="s">
        <v>8221</v>
      </c>
      <c r="F115" s="11">
        <v>83</v>
      </c>
    </row>
    <row r="116" spans="1:6" x14ac:dyDescent="0.25">
      <c r="A116" s="11" t="s">
        <v>8219</v>
      </c>
      <c r="B116" s="11">
        <v>563</v>
      </c>
      <c r="E116" s="11" t="s">
        <v>8221</v>
      </c>
      <c r="F116" s="11">
        <v>311</v>
      </c>
    </row>
    <row r="117" spans="1:6" x14ac:dyDescent="0.25">
      <c r="A117" s="11" t="s">
        <v>8219</v>
      </c>
      <c r="B117" s="11">
        <v>135</v>
      </c>
      <c r="E117" s="11" t="s">
        <v>8221</v>
      </c>
      <c r="F117" s="11">
        <v>60</v>
      </c>
    </row>
    <row r="118" spans="1:6" x14ac:dyDescent="0.25">
      <c r="A118" s="11" t="s">
        <v>8219</v>
      </c>
      <c r="B118" s="11">
        <v>290</v>
      </c>
      <c r="E118" s="11" t="s">
        <v>8221</v>
      </c>
      <c r="F118" s="11">
        <v>66</v>
      </c>
    </row>
    <row r="119" spans="1:6" x14ac:dyDescent="0.25">
      <c r="A119" s="11" t="s">
        <v>8219</v>
      </c>
      <c r="B119" s="11">
        <v>447</v>
      </c>
      <c r="E119" s="11" t="s">
        <v>8221</v>
      </c>
      <c r="F119" s="11">
        <v>118</v>
      </c>
    </row>
    <row r="120" spans="1:6" x14ac:dyDescent="0.25">
      <c r="A120" s="11" t="s">
        <v>8219</v>
      </c>
      <c r="B120" s="11">
        <v>232</v>
      </c>
      <c r="E120" s="11" t="s">
        <v>8221</v>
      </c>
      <c r="F120" s="11">
        <v>202</v>
      </c>
    </row>
    <row r="121" spans="1:6" x14ac:dyDescent="0.25">
      <c r="A121" s="11" t="s">
        <v>8219</v>
      </c>
      <c r="B121" s="11">
        <v>168</v>
      </c>
      <c r="E121" s="11" t="s">
        <v>8221</v>
      </c>
      <c r="F121" s="11">
        <v>35</v>
      </c>
    </row>
    <row r="122" spans="1:6" x14ac:dyDescent="0.25">
      <c r="A122" s="11" t="s">
        <v>8219</v>
      </c>
      <c r="B122" s="11">
        <v>128</v>
      </c>
      <c r="E122" s="11" t="s">
        <v>8221</v>
      </c>
      <c r="F122" s="11">
        <v>67</v>
      </c>
    </row>
    <row r="123" spans="1:6" x14ac:dyDescent="0.25">
      <c r="A123" s="11" t="s">
        <v>8219</v>
      </c>
      <c r="B123" s="11">
        <v>493</v>
      </c>
      <c r="E123" s="11" t="s">
        <v>8221</v>
      </c>
      <c r="F123" s="11">
        <v>117</v>
      </c>
    </row>
    <row r="124" spans="1:6" x14ac:dyDescent="0.25">
      <c r="A124" s="11" t="s">
        <v>8219</v>
      </c>
      <c r="B124" s="11">
        <v>131</v>
      </c>
      <c r="E124" s="11" t="s">
        <v>8221</v>
      </c>
      <c r="F124" s="11">
        <v>50</v>
      </c>
    </row>
    <row r="125" spans="1:6" x14ac:dyDescent="0.25">
      <c r="A125" s="11" t="s">
        <v>8219</v>
      </c>
      <c r="B125" s="11">
        <v>50</v>
      </c>
      <c r="E125" s="11" t="s">
        <v>8221</v>
      </c>
      <c r="F125" s="11">
        <v>90</v>
      </c>
    </row>
    <row r="126" spans="1:6" x14ac:dyDescent="0.25">
      <c r="A126" s="11" t="s">
        <v>8219</v>
      </c>
      <c r="B126" s="11">
        <v>665</v>
      </c>
      <c r="E126" s="11" t="s">
        <v>8221</v>
      </c>
      <c r="F126" s="11">
        <v>59</v>
      </c>
    </row>
    <row r="127" spans="1:6" x14ac:dyDescent="0.25">
      <c r="A127" s="11" t="s">
        <v>8219</v>
      </c>
      <c r="B127" s="11">
        <v>129</v>
      </c>
      <c r="E127" s="11" t="s">
        <v>8221</v>
      </c>
      <c r="F127" s="11">
        <v>43</v>
      </c>
    </row>
    <row r="128" spans="1:6" x14ac:dyDescent="0.25">
      <c r="A128" s="11" t="s">
        <v>8219</v>
      </c>
      <c r="B128" s="11">
        <v>142</v>
      </c>
      <c r="E128" s="11" t="s">
        <v>8221</v>
      </c>
      <c r="F128" s="11">
        <v>46</v>
      </c>
    </row>
    <row r="129" spans="1:6" x14ac:dyDescent="0.25">
      <c r="A129" s="11" t="s">
        <v>8219</v>
      </c>
      <c r="B129" s="11">
        <v>2436</v>
      </c>
      <c r="E129" s="11" t="s">
        <v>8221</v>
      </c>
      <c r="F129" s="11">
        <v>197</v>
      </c>
    </row>
    <row r="130" spans="1:6" x14ac:dyDescent="0.25">
      <c r="A130" s="11" t="s">
        <v>8219</v>
      </c>
      <c r="B130" s="11">
        <v>244</v>
      </c>
      <c r="E130" s="11" t="s">
        <v>8221</v>
      </c>
      <c r="F130" s="11">
        <v>91</v>
      </c>
    </row>
    <row r="131" spans="1:6" x14ac:dyDescent="0.25">
      <c r="A131" s="11" t="s">
        <v>8219</v>
      </c>
      <c r="B131" s="11">
        <v>298</v>
      </c>
    </row>
    <row r="132" spans="1:6" x14ac:dyDescent="0.25">
      <c r="A132" s="11" t="s">
        <v>8219</v>
      </c>
      <c r="B132" s="11">
        <v>251</v>
      </c>
    </row>
    <row r="133" spans="1:6" x14ac:dyDescent="0.25">
      <c r="A133" s="11" t="s">
        <v>8219</v>
      </c>
      <c r="B133" s="11">
        <v>82</v>
      </c>
    </row>
    <row r="134" spans="1:6" x14ac:dyDescent="0.25">
      <c r="A134" s="11" t="s">
        <v>8219</v>
      </c>
      <c r="B134" s="11">
        <v>74</v>
      </c>
    </row>
    <row r="135" spans="1:6" x14ac:dyDescent="0.25">
      <c r="A135" s="11" t="s">
        <v>8219</v>
      </c>
      <c r="B135" s="11">
        <v>189</v>
      </c>
    </row>
    <row r="136" spans="1:6" x14ac:dyDescent="0.25">
      <c r="A136" s="11" t="s">
        <v>8219</v>
      </c>
      <c r="B136" s="11">
        <v>80</v>
      </c>
    </row>
    <row r="137" spans="1:6" x14ac:dyDescent="0.25">
      <c r="A137" s="11" t="s">
        <v>8219</v>
      </c>
      <c r="B137" s="11">
        <v>576</v>
      </c>
    </row>
    <row r="138" spans="1:6" x14ac:dyDescent="0.25">
      <c r="A138" s="11" t="s">
        <v>8219</v>
      </c>
      <c r="B138" s="11">
        <v>238</v>
      </c>
    </row>
    <row r="139" spans="1:6" x14ac:dyDescent="0.25">
      <c r="A139" s="11" t="s">
        <v>8219</v>
      </c>
      <c r="B139" s="11">
        <v>222</v>
      </c>
    </row>
    <row r="140" spans="1:6" x14ac:dyDescent="0.25">
      <c r="A140" s="11" t="s">
        <v>8219</v>
      </c>
      <c r="B140" s="11">
        <v>120</v>
      </c>
    </row>
    <row r="141" spans="1:6" x14ac:dyDescent="0.25">
      <c r="A141" s="11" t="s">
        <v>8219</v>
      </c>
      <c r="B141" s="11">
        <v>126</v>
      </c>
    </row>
    <row r="142" spans="1:6" x14ac:dyDescent="0.25">
      <c r="A142" s="11" t="s">
        <v>8219</v>
      </c>
      <c r="B142" s="11">
        <v>158</v>
      </c>
    </row>
    <row r="143" spans="1:6" x14ac:dyDescent="0.25">
      <c r="A143" s="11" t="s">
        <v>8219</v>
      </c>
      <c r="B143" s="11">
        <v>316</v>
      </c>
    </row>
    <row r="144" spans="1:6" x14ac:dyDescent="0.25">
      <c r="A144" s="11" t="s">
        <v>8219</v>
      </c>
      <c r="B144" s="11">
        <v>337</v>
      </c>
    </row>
    <row r="145" spans="1:2" x14ac:dyDescent="0.25">
      <c r="A145" s="11" t="s">
        <v>8219</v>
      </c>
      <c r="B145" s="11">
        <v>186</v>
      </c>
    </row>
    <row r="146" spans="1:2" x14ac:dyDescent="0.25">
      <c r="A146" s="11" t="s">
        <v>8219</v>
      </c>
      <c r="B146" s="11">
        <v>736</v>
      </c>
    </row>
    <row r="147" spans="1:2" x14ac:dyDescent="0.25">
      <c r="A147" s="11" t="s">
        <v>8219</v>
      </c>
      <c r="B147" s="11">
        <v>1151</v>
      </c>
    </row>
    <row r="148" spans="1:2" x14ac:dyDescent="0.25">
      <c r="A148" s="11" t="s">
        <v>8219</v>
      </c>
      <c r="B148" s="11">
        <v>498</v>
      </c>
    </row>
    <row r="149" spans="1:2" x14ac:dyDescent="0.25">
      <c r="A149" s="11" t="s">
        <v>8219</v>
      </c>
      <c r="B149" s="11">
        <v>167</v>
      </c>
    </row>
    <row r="150" spans="1:2" x14ac:dyDescent="0.25">
      <c r="A150" s="11" t="s">
        <v>8219</v>
      </c>
      <c r="B150" s="11">
        <v>340</v>
      </c>
    </row>
    <row r="151" spans="1:2" x14ac:dyDescent="0.25">
      <c r="A151" s="11" t="s">
        <v>8219</v>
      </c>
      <c r="B151" s="11">
        <v>438</v>
      </c>
    </row>
    <row r="152" spans="1:2" x14ac:dyDescent="0.25">
      <c r="A152" s="11" t="s">
        <v>8219</v>
      </c>
      <c r="B152" s="11">
        <v>555</v>
      </c>
    </row>
    <row r="153" spans="1:2" x14ac:dyDescent="0.25">
      <c r="A153" s="11" t="s">
        <v>8219</v>
      </c>
      <c r="B153" s="11">
        <v>266</v>
      </c>
    </row>
    <row r="154" spans="1:2" x14ac:dyDescent="0.25">
      <c r="A154" s="11" t="s">
        <v>8219</v>
      </c>
      <c r="B154" s="11">
        <v>31</v>
      </c>
    </row>
    <row r="155" spans="1:2" x14ac:dyDescent="0.25">
      <c r="A155" s="11" t="s">
        <v>8219</v>
      </c>
      <c r="B155" s="11">
        <v>236</v>
      </c>
    </row>
    <row r="156" spans="1:2" x14ac:dyDescent="0.25">
      <c r="A156" s="11" t="s">
        <v>8219</v>
      </c>
      <c r="B156" s="11">
        <v>299</v>
      </c>
    </row>
    <row r="157" spans="1:2" x14ac:dyDescent="0.25">
      <c r="A157" s="11" t="s">
        <v>8219</v>
      </c>
      <c r="B157" s="11">
        <v>55</v>
      </c>
    </row>
    <row r="158" spans="1:2" x14ac:dyDescent="0.25">
      <c r="A158" s="11" t="s">
        <v>8219</v>
      </c>
      <c r="B158" s="11">
        <v>325</v>
      </c>
    </row>
    <row r="159" spans="1:2" x14ac:dyDescent="0.25">
      <c r="A159" s="11" t="s">
        <v>8219</v>
      </c>
      <c r="B159" s="11">
        <v>524</v>
      </c>
    </row>
    <row r="160" spans="1:2" x14ac:dyDescent="0.25">
      <c r="A160" s="11" t="s">
        <v>8219</v>
      </c>
      <c r="B160" s="11">
        <v>285</v>
      </c>
    </row>
    <row r="161" spans="1:2" x14ac:dyDescent="0.25">
      <c r="A161" s="11" t="s">
        <v>8219</v>
      </c>
      <c r="B161" s="11">
        <v>379</v>
      </c>
    </row>
    <row r="162" spans="1:2" x14ac:dyDescent="0.25">
      <c r="A162" s="11" t="s">
        <v>8219</v>
      </c>
      <c r="B162" s="11">
        <v>221</v>
      </c>
    </row>
    <row r="163" spans="1:2" x14ac:dyDescent="0.25">
      <c r="A163" s="11" t="s">
        <v>8219</v>
      </c>
      <c r="B163" s="11">
        <v>964</v>
      </c>
    </row>
    <row r="164" spans="1:2" x14ac:dyDescent="0.25">
      <c r="A164" s="11" t="s">
        <v>8219</v>
      </c>
      <c r="B164" s="11">
        <v>286</v>
      </c>
    </row>
    <row r="165" spans="1:2" x14ac:dyDescent="0.25">
      <c r="A165" s="11" t="s">
        <v>8219</v>
      </c>
      <c r="B165" s="11">
        <v>613</v>
      </c>
    </row>
    <row r="166" spans="1:2" x14ac:dyDescent="0.25">
      <c r="A166" s="11" t="s">
        <v>8219</v>
      </c>
      <c r="B166" s="11">
        <v>97</v>
      </c>
    </row>
    <row r="167" spans="1:2" x14ac:dyDescent="0.25">
      <c r="A167" s="11" t="s">
        <v>8219</v>
      </c>
      <c r="B167" s="11">
        <v>303</v>
      </c>
    </row>
    <row r="168" spans="1:2" x14ac:dyDescent="0.25">
      <c r="A168" s="11" t="s">
        <v>8219</v>
      </c>
      <c r="B168" s="11">
        <v>267</v>
      </c>
    </row>
    <row r="169" spans="1:2" x14ac:dyDescent="0.25">
      <c r="A169" s="11" t="s">
        <v>8219</v>
      </c>
      <c r="B169" s="11">
        <v>302</v>
      </c>
    </row>
    <row r="170" spans="1:2" x14ac:dyDescent="0.25">
      <c r="A170" s="11" t="s">
        <v>8219</v>
      </c>
      <c r="B170" s="11">
        <v>354</v>
      </c>
    </row>
    <row r="171" spans="1:2" x14ac:dyDescent="0.25">
      <c r="A171" s="11" t="s">
        <v>8219</v>
      </c>
      <c r="B171" s="11">
        <v>134</v>
      </c>
    </row>
    <row r="172" spans="1:2" x14ac:dyDescent="0.25">
      <c r="A172" s="11" t="s">
        <v>8219</v>
      </c>
      <c r="B172" s="11">
        <v>159</v>
      </c>
    </row>
    <row r="173" spans="1:2" x14ac:dyDescent="0.25">
      <c r="A173" s="11" t="s">
        <v>8219</v>
      </c>
      <c r="B173" s="11">
        <v>1062</v>
      </c>
    </row>
    <row r="174" spans="1:2" x14ac:dyDescent="0.25">
      <c r="A174" s="11" t="s">
        <v>8219</v>
      </c>
      <c r="B174" s="11">
        <v>9</v>
      </c>
    </row>
    <row r="175" spans="1:2" x14ac:dyDescent="0.25">
      <c r="A175" s="11" t="s">
        <v>8219</v>
      </c>
      <c r="B175" s="11">
        <v>133</v>
      </c>
    </row>
    <row r="176" spans="1:2" x14ac:dyDescent="0.25">
      <c r="A176" s="11" t="s">
        <v>8219</v>
      </c>
      <c r="B176" s="11">
        <v>83</v>
      </c>
    </row>
    <row r="177" spans="1:2" x14ac:dyDescent="0.25">
      <c r="A177" s="11" t="s">
        <v>8219</v>
      </c>
      <c r="B177" s="11">
        <v>149</v>
      </c>
    </row>
    <row r="178" spans="1:2" x14ac:dyDescent="0.25">
      <c r="A178" s="11" t="s">
        <v>8219</v>
      </c>
      <c r="B178" s="11">
        <v>383</v>
      </c>
    </row>
    <row r="179" spans="1:2" x14ac:dyDescent="0.25">
      <c r="A179" s="11" t="s">
        <v>8219</v>
      </c>
      <c r="B179" s="11">
        <v>237</v>
      </c>
    </row>
    <row r="180" spans="1:2" x14ac:dyDescent="0.25">
      <c r="A180" s="11" t="s">
        <v>8219</v>
      </c>
      <c r="B180" s="11">
        <v>562</v>
      </c>
    </row>
    <row r="181" spans="1:2" x14ac:dyDescent="0.25">
      <c r="A181" s="11" t="s">
        <v>8219</v>
      </c>
      <c r="B181" s="11">
        <v>1510</v>
      </c>
    </row>
    <row r="182" spans="1:2" x14ac:dyDescent="0.25">
      <c r="A182" s="11" t="s">
        <v>8219</v>
      </c>
      <c r="B182" s="11">
        <v>193</v>
      </c>
    </row>
    <row r="183" spans="1:2" x14ac:dyDescent="0.25">
      <c r="A183" s="11" t="s">
        <v>8219</v>
      </c>
      <c r="B183" s="11">
        <v>206</v>
      </c>
    </row>
    <row r="184" spans="1:2" x14ac:dyDescent="0.25">
      <c r="A184" s="11" t="s">
        <v>8219</v>
      </c>
      <c r="B184" s="11">
        <v>351</v>
      </c>
    </row>
    <row r="185" spans="1:2" x14ac:dyDescent="0.25">
      <c r="A185" s="11" t="s">
        <v>8219</v>
      </c>
      <c r="B185" s="11">
        <v>184</v>
      </c>
    </row>
    <row r="186" spans="1:2" x14ac:dyDescent="0.25">
      <c r="A186" s="11" t="s">
        <v>8219</v>
      </c>
      <c r="B186" s="11">
        <v>196</v>
      </c>
    </row>
    <row r="187" spans="1:2" x14ac:dyDescent="0.25">
      <c r="A187" s="11" t="s">
        <v>8219</v>
      </c>
      <c r="B187" s="11">
        <v>229</v>
      </c>
    </row>
    <row r="188" spans="1:2" x14ac:dyDescent="0.25">
      <c r="A188" s="11" t="s">
        <v>8219</v>
      </c>
      <c r="B188" s="11">
        <v>67</v>
      </c>
    </row>
    <row r="189" spans="1:2" x14ac:dyDescent="0.25">
      <c r="A189" s="11" t="s">
        <v>8219</v>
      </c>
      <c r="B189" s="11">
        <v>95</v>
      </c>
    </row>
    <row r="190" spans="1:2" x14ac:dyDescent="0.25">
      <c r="A190" s="11" t="s">
        <v>8219</v>
      </c>
      <c r="B190" s="11">
        <v>73</v>
      </c>
    </row>
    <row r="191" spans="1:2" x14ac:dyDescent="0.25">
      <c r="A191" s="11" t="s">
        <v>8219</v>
      </c>
      <c r="B191" s="11">
        <v>271</v>
      </c>
    </row>
    <row r="192" spans="1:2" x14ac:dyDescent="0.25">
      <c r="A192" s="11" t="s">
        <v>8219</v>
      </c>
      <c r="B192" s="11">
        <v>241</v>
      </c>
    </row>
    <row r="193" spans="1:2" x14ac:dyDescent="0.25">
      <c r="A193" s="11" t="s">
        <v>8219</v>
      </c>
      <c r="B193" s="11">
        <v>171</v>
      </c>
    </row>
    <row r="194" spans="1:2" x14ac:dyDescent="0.25">
      <c r="A194" s="11" t="s">
        <v>8219</v>
      </c>
      <c r="B194" s="11">
        <v>208</v>
      </c>
    </row>
    <row r="195" spans="1:2" x14ac:dyDescent="0.25">
      <c r="A195" s="11" t="s">
        <v>8219</v>
      </c>
      <c r="B195" s="11">
        <v>104</v>
      </c>
    </row>
    <row r="196" spans="1:2" x14ac:dyDescent="0.25">
      <c r="A196" s="11" t="s">
        <v>8219</v>
      </c>
      <c r="B196" s="11">
        <v>130</v>
      </c>
    </row>
    <row r="197" spans="1:2" x14ac:dyDescent="0.25">
      <c r="A197" s="11" t="s">
        <v>8219</v>
      </c>
      <c r="B197" s="11">
        <v>30</v>
      </c>
    </row>
    <row r="198" spans="1:2" x14ac:dyDescent="0.25">
      <c r="A198" s="11" t="s">
        <v>8219</v>
      </c>
      <c r="B198" s="11">
        <v>173</v>
      </c>
    </row>
    <row r="199" spans="1:2" x14ac:dyDescent="0.25">
      <c r="A199" s="11" t="s">
        <v>8219</v>
      </c>
      <c r="B199" s="11">
        <v>59</v>
      </c>
    </row>
    <row r="200" spans="1:2" x14ac:dyDescent="0.25">
      <c r="A200" s="11" t="s">
        <v>8219</v>
      </c>
      <c r="B200" s="11">
        <v>2</v>
      </c>
    </row>
    <row r="201" spans="1:2" x14ac:dyDescent="0.25">
      <c r="A201" s="11" t="s">
        <v>8219</v>
      </c>
      <c r="B201" s="11">
        <v>315</v>
      </c>
    </row>
    <row r="202" spans="1:2" x14ac:dyDescent="0.25">
      <c r="A202" s="11" t="s">
        <v>8219</v>
      </c>
      <c r="B202" s="11">
        <v>2174</v>
      </c>
    </row>
    <row r="203" spans="1:2" x14ac:dyDescent="0.25">
      <c r="A203" s="11" t="s">
        <v>8219</v>
      </c>
      <c r="B203" s="11">
        <v>152</v>
      </c>
    </row>
    <row r="204" spans="1:2" x14ac:dyDescent="0.25">
      <c r="A204" s="11" t="s">
        <v>8219</v>
      </c>
      <c r="B204" s="11">
        <v>1021</v>
      </c>
    </row>
    <row r="205" spans="1:2" x14ac:dyDescent="0.25">
      <c r="A205" s="11" t="s">
        <v>8219</v>
      </c>
      <c r="B205" s="11">
        <v>105</v>
      </c>
    </row>
    <row r="206" spans="1:2" x14ac:dyDescent="0.25">
      <c r="A206" s="11" t="s">
        <v>8219</v>
      </c>
      <c r="B206" s="11">
        <v>1107</v>
      </c>
    </row>
    <row r="207" spans="1:2" x14ac:dyDescent="0.25">
      <c r="A207" s="11" t="s">
        <v>8219</v>
      </c>
      <c r="B207" s="11">
        <v>1013</v>
      </c>
    </row>
    <row r="208" spans="1:2" x14ac:dyDescent="0.25">
      <c r="A208" s="11" t="s">
        <v>8219</v>
      </c>
      <c r="B208" s="11">
        <v>274</v>
      </c>
    </row>
    <row r="209" spans="1:2" x14ac:dyDescent="0.25">
      <c r="A209" s="11" t="s">
        <v>8219</v>
      </c>
      <c r="B209" s="11">
        <v>99</v>
      </c>
    </row>
    <row r="210" spans="1:2" x14ac:dyDescent="0.25">
      <c r="A210" s="11" t="s">
        <v>8219</v>
      </c>
      <c r="B210" s="11">
        <v>276</v>
      </c>
    </row>
    <row r="211" spans="1:2" x14ac:dyDescent="0.25">
      <c r="A211" s="11" t="s">
        <v>8219</v>
      </c>
      <c r="B211" s="11">
        <v>153</v>
      </c>
    </row>
    <row r="212" spans="1:2" x14ac:dyDescent="0.25">
      <c r="A212" s="11" t="s">
        <v>8219</v>
      </c>
      <c r="B212" s="11">
        <v>143</v>
      </c>
    </row>
    <row r="213" spans="1:2" x14ac:dyDescent="0.25">
      <c r="A213" s="11" t="s">
        <v>8219</v>
      </c>
      <c r="B213" s="11">
        <v>140</v>
      </c>
    </row>
    <row r="214" spans="1:2" x14ac:dyDescent="0.25">
      <c r="A214" s="11" t="s">
        <v>8219</v>
      </c>
      <c r="B214" s="11">
        <v>265</v>
      </c>
    </row>
    <row r="215" spans="1:2" x14ac:dyDescent="0.25">
      <c r="A215" s="11" t="s">
        <v>8219</v>
      </c>
      <c r="B215" s="11">
        <v>139</v>
      </c>
    </row>
    <row r="216" spans="1:2" x14ac:dyDescent="0.25">
      <c r="A216" s="11" t="s">
        <v>8219</v>
      </c>
      <c r="B216" s="11">
        <v>94</v>
      </c>
    </row>
    <row r="217" spans="1:2" x14ac:dyDescent="0.25">
      <c r="A217" s="11" t="s">
        <v>8219</v>
      </c>
      <c r="B217" s="11">
        <v>110</v>
      </c>
    </row>
    <row r="218" spans="1:2" x14ac:dyDescent="0.25">
      <c r="A218" s="11" t="s">
        <v>8219</v>
      </c>
      <c r="B218" s="11">
        <v>156</v>
      </c>
    </row>
    <row r="219" spans="1:2" x14ac:dyDescent="0.25">
      <c r="A219" s="11" t="s">
        <v>8219</v>
      </c>
      <c r="B219" s="11">
        <v>90</v>
      </c>
    </row>
    <row r="220" spans="1:2" x14ac:dyDescent="0.25">
      <c r="A220" s="11" t="s">
        <v>8219</v>
      </c>
      <c r="B220" s="11">
        <v>54</v>
      </c>
    </row>
    <row r="221" spans="1:2" x14ac:dyDescent="0.25">
      <c r="A221" s="11" t="s">
        <v>8219</v>
      </c>
      <c r="B221" s="11">
        <v>205</v>
      </c>
    </row>
    <row r="222" spans="1:2" x14ac:dyDescent="0.25">
      <c r="A222" s="11" t="s">
        <v>8219</v>
      </c>
      <c r="B222" s="11">
        <v>11</v>
      </c>
    </row>
    <row r="223" spans="1:2" x14ac:dyDescent="0.25">
      <c r="A223" s="11" t="s">
        <v>8219</v>
      </c>
      <c r="B223" s="11">
        <v>154</v>
      </c>
    </row>
    <row r="224" spans="1:2" x14ac:dyDescent="0.25">
      <c r="A224" s="11" t="s">
        <v>8219</v>
      </c>
      <c r="B224" s="11">
        <v>40</v>
      </c>
    </row>
    <row r="225" spans="1:2" x14ac:dyDescent="0.25">
      <c r="A225" s="11" t="s">
        <v>8219</v>
      </c>
      <c r="B225" s="11">
        <v>190</v>
      </c>
    </row>
    <row r="226" spans="1:2" x14ac:dyDescent="0.25">
      <c r="A226" s="11" t="s">
        <v>8219</v>
      </c>
      <c r="B226" s="11">
        <v>127</v>
      </c>
    </row>
    <row r="227" spans="1:2" x14ac:dyDescent="0.25">
      <c r="A227" s="11" t="s">
        <v>8219</v>
      </c>
      <c r="B227" s="11">
        <v>177</v>
      </c>
    </row>
    <row r="228" spans="1:2" x14ac:dyDescent="0.25">
      <c r="A228" s="11" t="s">
        <v>8219</v>
      </c>
      <c r="B228" s="11">
        <v>115</v>
      </c>
    </row>
    <row r="229" spans="1:2" x14ac:dyDescent="0.25">
      <c r="A229" s="11" t="s">
        <v>8219</v>
      </c>
      <c r="B229" s="11">
        <v>499</v>
      </c>
    </row>
    <row r="230" spans="1:2" x14ac:dyDescent="0.25">
      <c r="A230" s="11" t="s">
        <v>8219</v>
      </c>
      <c r="B230" s="11">
        <v>76</v>
      </c>
    </row>
    <row r="231" spans="1:2" x14ac:dyDescent="0.25">
      <c r="A231" s="11" t="s">
        <v>8219</v>
      </c>
      <c r="B231" s="11">
        <v>478</v>
      </c>
    </row>
    <row r="232" spans="1:2" x14ac:dyDescent="0.25">
      <c r="A232" s="11" t="s">
        <v>8219</v>
      </c>
      <c r="B232" s="11">
        <v>1071</v>
      </c>
    </row>
    <row r="233" spans="1:2" x14ac:dyDescent="0.25">
      <c r="A233" s="11" t="s">
        <v>8219</v>
      </c>
      <c r="B233" s="11">
        <v>122</v>
      </c>
    </row>
    <row r="234" spans="1:2" x14ac:dyDescent="0.25">
      <c r="A234" s="11" t="s">
        <v>8219</v>
      </c>
      <c r="B234" s="11">
        <v>255</v>
      </c>
    </row>
    <row r="235" spans="1:2" x14ac:dyDescent="0.25">
      <c r="A235" s="11" t="s">
        <v>8219</v>
      </c>
      <c r="B235" s="11">
        <v>141</v>
      </c>
    </row>
    <row r="236" spans="1:2" x14ac:dyDescent="0.25">
      <c r="A236" s="11" t="s">
        <v>8219</v>
      </c>
      <c r="B236" s="11">
        <v>166</v>
      </c>
    </row>
    <row r="237" spans="1:2" x14ac:dyDescent="0.25">
      <c r="A237" s="11" t="s">
        <v>8219</v>
      </c>
      <c r="B237" s="11">
        <v>211</v>
      </c>
    </row>
    <row r="238" spans="1:2" x14ac:dyDescent="0.25">
      <c r="A238" s="11" t="s">
        <v>8219</v>
      </c>
      <c r="B238" s="11">
        <v>375</v>
      </c>
    </row>
    <row r="239" spans="1:2" x14ac:dyDescent="0.25">
      <c r="A239" s="11" t="s">
        <v>8219</v>
      </c>
      <c r="B239" s="11">
        <v>123</v>
      </c>
    </row>
    <row r="240" spans="1:2" x14ac:dyDescent="0.25">
      <c r="A240" s="11" t="s">
        <v>8219</v>
      </c>
      <c r="B240" s="11">
        <v>85</v>
      </c>
    </row>
    <row r="241" spans="1:2" x14ac:dyDescent="0.25">
      <c r="A241" s="11" t="s">
        <v>8219</v>
      </c>
      <c r="B241" s="11">
        <v>273</v>
      </c>
    </row>
    <row r="242" spans="1:2" x14ac:dyDescent="0.25">
      <c r="A242" s="11" t="s">
        <v>8219</v>
      </c>
      <c r="B242" s="11">
        <v>714</v>
      </c>
    </row>
    <row r="243" spans="1:2" x14ac:dyDescent="0.25">
      <c r="A243" s="11" t="s">
        <v>8219</v>
      </c>
      <c r="B243" s="11">
        <v>170</v>
      </c>
    </row>
    <row r="244" spans="1:2" x14ac:dyDescent="0.25">
      <c r="A244" s="11" t="s">
        <v>8219</v>
      </c>
      <c r="B244" s="11">
        <v>512</v>
      </c>
    </row>
    <row r="245" spans="1:2" x14ac:dyDescent="0.25">
      <c r="A245" s="11" t="s">
        <v>8219</v>
      </c>
      <c r="B245" s="11">
        <v>103</v>
      </c>
    </row>
    <row r="246" spans="1:2" x14ac:dyDescent="0.25">
      <c r="A246" s="11" t="s">
        <v>8219</v>
      </c>
      <c r="B246" s="11">
        <v>6</v>
      </c>
    </row>
    <row r="247" spans="1:2" x14ac:dyDescent="0.25">
      <c r="A247" s="11" t="s">
        <v>8219</v>
      </c>
      <c r="B247" s="11">
        <v>549</v>
      </c>
    </row>
    <row r="248" spans="1:2" x14ac:dyDescent="0.25">
      <c r="A248" s="11" t="s">
        <v>8219</v>
      </c>
      <c r="B248" s="11">
        <v>183</v>
      </c>
    </row>
    <row r="249" spans="1:2" x14ac:dyDescent="0.25">
      <c r="A249" s="11" t="s">
        <v>8219</v>
      </c>
      <c r="B249" s="11">
        <v>138</v>
      </c>
    </row>
    <row r="250" spans="1:2" x14ac:dyDescent="0.25">
      <c r="A250" s="11" t="s">
        <v>8219</v>
      </c>
      <c r="B250" s="11">
        <v>191</v>
      </c>
    </row>
    <row r="251" spans="1:2" x14ac:dyDescent="0.25">
      <c r="A251" s="11" t="s">
        <v>8219</v>
      </c>
      <c r="B251" s="11">
        <v>508</v>
      </c>
    </row>
    <row r="252" spans="1:2" x14ac:dyDescent="0.25">
      <c r="A252" s="11" t="s">
        <v>8219</v>
      </c>
      <c r="B252" s="11">
        <v>711</v>
      </c>
    </row>
    <row r="253" spans="1:2" x14ac:dyDescent="0.25">
      <c r="A253" s="11" t="s">
        <v>8219</v>
      </c>
      <c r="B253" s="11">
        <v>109</v>
      </c>
    </row>
    <row r="254" spans="1:2" x14ac:dyDescent="0.25">
      <c r="A254" s="11" t="s">
        <v>8219</v>
      </c>
      <c r="B254" s="11">
        <v>361</v>
      </c>
    </row>
    <row r="255" spans="1:2" x14ac:dyDescent="0.25">
      <c r="A255" s="11" t="s">
        <v>8219</v>
      </c>
      <c r="B255" s="11">
        <v>176</v>
      </c>
    </row>
    <row r="256" spans="1:2" x14ac:dyDescent="0.25">
      <c r="A256" s="11" t="s">
        <v>8219</v>
      </c>
      <c r="B256" s="11">
        <v>670</v>
      </c>
    </row>
    <row r="257" spans="1:2" x14ac:dyDescent="0.25">
      <c r="A257" s="11" t="s">
        <v>8219</v>
      </c>
      <c r="B257" s="11">
        <v>467</v>
      </c>
    </row>
    <row r="258" spans="1:2" x14ac:dyDescent="0.25">
      <c r="A258" s="11" t="s">
        <v>8219</v>
      </c>
      <c r="B258" s="11">
        <v>389</v>
      </c>
    </row>
    <row r="259" spans="1:2" x14ac:dyDescent="0.25">
      <c r="A259" s="11" t="s">
        <v>8219</v>
      </c>
      <c r="B259" s="11">
        <v>413</v>
      </c>
    </row>
    <row r="260" spans="1:2" x14ac:dyDescent="0.25">
      <c r="A260" s="11" t="s">
        <v>8219</v>
      </c>
      <c r="B260" s="11">
        <v>63</v>
      </c>
    </row>
    <row r="261" spans="1:2" x14ac:dyDescent="0.25">
      <c r="A261" s="11" t="s">
        <v>8219</v>
      </c>
      <c r="B261" s="11">
        <v>42</v>
      </c>
    </row>
    <row r="262" spans="1:2" x14ac:dyDescent="0.25">
      <c r="A262" s="11" t="s">
        <v>8219</v>
      </c>
      <c r="B262" s="11">
        <v>172</v>
      </c>
    </row>
    <row r="263" spans="1:2" x14ac:dyDescent="0.25">
      <c r="A263" s="11" t="s">
        <v>8219</v>
      </c>
      <c r="B263" s="11">
        <v>227</v>
      </c>
    </row>
    <row r="264" spans="1:2" x14ac:dyDescent="0.25">
      <c r="A264" s="11" t="s">
        <v>8219</v>
      </c>
      <c r="B264" s="11">
        <v>121</v>
      </c>
    </row>
    <row r="265" spans="1:2" x14ac:dyDescent="0.25">
      <c r="A265" s="11" t="s">
        <v>8219</v>
      </c>
      <c r="B265" s="11">
        <v>264</v>
      </c>
    </row>
    <row r="266" spans="1:2" x14ac:dyDescent="0.25">
      <c r="A266" s="11" t="s">
        <v>8219</v>
      </c>
      <c r="B266" s="11">
        <v>5</v>
      </c>
    </row>
    <row r="267" spans="1:2" x14ac:dyDescent="0.25">
      <c r="A267" s="11" t="s">
        <v>8219</v>
      </c>
      <c r="B267" s="11">
        <v>144</v>
      </c>
    </row>
    <row r="268" spans="1:2" x14ac:dyDescent="0.25">
      <c r="A268" s="11" t="s">
        <v>8219</v>
      </c>
      <c r="B268" s="11">
        <v>92</v>
      </c>
    </row>
    <row r="269" spans="1:2" x14ac:dyDescent="0.25">
      <c r="A269" s="11" t="s">
        <v>8219</v>
      </c>
      <c r="B269" s="11">
        <v>147</v>
      </c>
    </row>
    <row r="270" spans="1:2" x14ac:dyDescent="0.25">
      <c r="A270" s="11" t="s">
        <v>8219</v>
      </c>
      <c r="B270" s="11">
        <v>406</v>
      </c>
    </row>
    <row r="271" spans="1:2" x14ac:dyDescent="0.25">
      <c r="A271" s="11" t="s">
        <v>8219</v>
      </c>
      <c r="B271" s="11">
        <v>151</v>
      </c>
    </row>
    <row r="272" spans="1:2" x14ac:dyDescent="0.25">
      <c r="A272" s="11" t="s">
        <v>8219</v>
      </c>
      <c r="B272" s="11">
        <v>148</v>
      </c>
    </row>
    <row r="273" spans="1:2" x14ac:dyDescent="0.25">
      <c r="A273" s="11" t="s">
        <v>8219</v>
      </c>
      <c r="B273" s="11">
        <v>93</v>
      </c>
    </row>
    <row r="274" spans="1:2" x14ac:dyDescent="0.25">
      <c r="A274" s="11" t="s">
        <v>8219</v>
      </c>
      <c r="B274" s="11">
        <v>112</v>
      </c>
    </row>
    <row r="275" spans="1:2" x14ac:dyDescent="0.25">
      <c r="A275" s="11" t="s">
        <v>8219</v>
      </c>
      <c r="B275" s="11">
        <v>240</v>
      </c>
    </row>
    <row r="276" spans="1:2" x14ac:dyDescent="0.25">
      <c r="A276" s="11" t="s">
        <v>8219</v>
      </c>
      <c r="B276" s="11">
        <v>234</v>
      </c>
    </row>
    <row r="277" spans="1:2" x14ac:dyDescent="0.25">
      <c r="A277" s="11" t="s">
        <v>8219</v>
      </c>
      <c r="B277" s="11">
        <v>2602</v>
      </c>
    </row>
    <row r="278" spans="1:2" x14ac:dyDescent="0.25">
      <c r="A278" s="11" t="s">
        <v>8219</v>
      </c>
      <c r="B278" s="11">
        <v>248</v>
      </c>
    </row>
    <row r="279" spans="1:2" x14ac:dyDescent="0.25">
      <c r="A279" s="11" t="s">
        <v>8219</v>
      </c>
      <c r="B279" s="11">
        <v>600</v>
      </c>
    </row>
    <row r="280" spans="1:2" x14ac:dyDescent="0.25">
      <c r="A280" s="11" t="s">
        <v>8219</v>
      </c>
      <c r="B280" s="11">
        <v>293</v>
      </c>
    </row>
    <row r="281" spans="1:2" x14ac:dyDescent="0.25">
      <c r="A281" s="11" t="s">
        <v>8219</v>
      </c>
      <c r="B281" s="11">
        <v>321</v>
      </c>
    </row>
    <row r="282" spans="1:2" x14ac:dyDescent="0.25">
      <c r="A282" s="11" t="s">
        <v>8219</v>
      </c>
      <c r="B282" s="11">
        <v>343</v>
      </c>
    </row>
    <row r="283" spans="1:2" x14ac:dyDescent="0.25">
      <c r="A283" s="11" t="s">
        <v>8219</v>
      </c>
      <c r="B283" s="11">
        <v>336</v>
      </c>
    </row>
    <row r="284" spans="1:2" x14ac:dyDescent="0.25">
      <c r="A284" s="11" t="s">
        <v>8219</v>
      </c>
      <c r="B284" s="11">
        <v>441</v>
      </c>
    </row>
    <row r="285" spans="1:2" x14ac:dyDescent="0.25">
      <c r="A285" s="11" t="s">
        <v>8219</v>
      </c>
      <c r="B285" s="11">
        <v>916</v>
      </c>
    </row>
    <row r="286" spans="1:2" x14ac:dyDescent="0.25">
      <c r="A286" s="11" t="s">
        <v>8219</v>
      </c>
      <c r="B286" s="11">
        <v>369</v>
      </c>
    </row>
    <row r="287" spans="1:2" x14ac:dyDescent="0.25">
      <c r="A287" s="11" t="s">
        <v>8219</v>
      </c>
      <c r="B287" s="11">
        <v>20242</v>
      </c>
    </row>
    <row r="288" spans="1:2" x14ac:dyDescent="0.25">
      <c r="A288" s="11" t="s">
        <v>8219</v>
      </c>
      <c r="B288" s="11">
        <v>635</v>
      </c>
    </row>
    <row r="289" spans="1:2" x14ac:dyDescent="0.25">
      <c r="A289" s="11" t="s">
        <v>8219</v>
      </c>
      <c r="B289" s="11">
        <v>885</v>
      </c>
    </row>
    <row r="290" spans="1:2" x14ac:dyDescent="0.25">
      <c r="A290" s="11" t="s">
        <v>8219</v>
      </c>
      <c r="B290" s="11">
        <v>329</v>
      </c>
    </row>
    <row r="291" spans="1:2" x14ac:dyDescent="0.25">
      <c r="A291" s="11" t="s">
        <v>8219</v>
      </c>
      <c r="B291" s="11">
        <v>269</v>
      </c>
    </row>
    <row r="292" spans="1:2" x14ac:dyDescent="0.25">
      <c r="A292" s="11" t="s">
        <v>8219</v>
      </c>
      <c r="B292" s="11">
        <v>345</v>
      </c>
    </row>
    <row r="293" spans="1:2" x14ac:dyDescent="0.25">
      <c r="A293" s="11" t="s">
        <v>8219</v>
      </c>
      <c r="B293" s="11">
        <v>405</v>
      </c>
    </row>
    <row r="294" spans="1:2" x14ac:dyDescent="0.25">
      <c r="A294" s="11" t="s">
        <v>8219</v>
      </c>
      <c r="B294" s="11">
        <v>335</v>
      </c>
    </row>
    <row r="295" spans="1:2" x14ac:dyDescent="0.25">
      <c r="A295" s="11" t="s">
        <v>8219</v>
      </c>
      <c r="B295" s="11">
        <v>215</v>
      </c>
    </row>
    <row r="296" spans="1:2" x14ac:dyDescent="0.25">
      <c r="A296" s="11" t="s">
        <v>8219</v>
      </c>
      <c r="B296" s="11">
        <v>116</v>
      </c>
    </row>
    <row r="297" spans="1:2" x14ac:dyDescent="0.25">
      <c r="A297" s="11" t="s">
        <v>8219</v>
      </c>
      <c r="B297" s="11">
        <v>615</v>
      </c>
    </row>
    <row r="298" spans="1:2" x14ac:dyDescent="0.25">
      <c r="A298" s="11" t="s">
        <v>8219</v>
      </c>
      <c r="B298" s="11">
        <v>452</v>
      </c>
    </row>
    <row r="299" spans="1:2" x14ac:dyDescent="0.25">
      <c r="A299" s="11" t="s">
        <v>8219</v>
      </c>
      <c r="B299" s="11">
        <v>280</v>
      </c>
    </row>
    <row r="300" spans="1:2" x14ac:dyDescent="0.25">
      <c r="A300" s="11" t="s">
        <v>8219</v>
      </c>
      <c r="B300" s="11">
        <v>160</v>
      </c>
    </row>
    <row r="301" spans="1:2" x14ac:dyDescent="0.25">
      <c r="A301" s="11" t="s">
        <v>8219</v>
      </c>
      <c r="B301" s="11">
        <v>874</v>
      </c>
    </row>
    <row r="302" spans="1:2" x14ac:dyDescent="0.25">
      <c r="A302" s="11" t="s">
        <v>8219</v>
      </c>
      <c r="B302" s="11">
        <v>294</v>
      </c>
    </row>
    <row r="303" spans="1:2" x14ac:dyDescent="0.25">
      <c r="A303" s="11" t="s">
        <v>8219</v>
      </c>
      <c r="B303" s="11">
        <v>740</v>
      </c>
    </row>
    <row r="304" spans="1:2" x14ac:dyDescent="0.25">
      <c r="A304" s="11" t="s">
        <v>8219</v>
      </c>
      <c r="B304" s="11">
        <v>455</v>
      </c>
    </row>
    <row r="305" spans="1:2" x14ac:dyDescent="0.25">
      <c r="A305" s="11" t="s">
        <v>8219</v>
      </c>
      <c r="B305" s="11">
        <v>224</v>
      </c>
    </row>
    <row r="306" spans="1:2" x14ac:dyDescent="0.25">
      <c r="A306" s="11" t="s">
        <v>8219</v>
      </c>
      <c r="B306" s="11">
        <v>4</v>
      </c>
    </row>
    <row r="307" spans="1:2" x14ac:dyDescent="0.25">
      <c r="A307" s="11" t="s">
        <v>8219</v>
      </c>
      <c r="B307" s="11">
        <v>136</v>
      </c>
    </row>
    <row r="308" spans="1:2" x14ac:dyDescent="0.25">
      <c r="A308" s="11" t="s">
        <v>8219</v>
      </c>
      <c r="B308" s="11">
        <v>157</v>
      </c>
    </row>
    <row r="309" spans="1:2" x14ac:dyDescent="0.25">
      <c r="A309" s="11" t="s">
        <v>8219</v>
      </c>
      <c r="B309" s="11">
        <v>107</v>
      </c>
    </row>
    <row r="310" spans="1:2" x14ac:dyDescent="0.25">
      <c r="A310" s="11" t="s">
        <v>8219</v>
      </c>
      <c r="B310" s="11">
        <v>181</v>
      </c>
    </row>
    <row r="311" spans="1:2" x14ac:dyDescent="0.25">
      <c r="A311" s="11" t="s">
        <v>8219</v>
      </c>
      <c r="B311" s="11">
        <v>125</v>
      </c>
    </row>
    <row r="312" spans="1:2" x14ac:dyDescent="0.25">
      <c r="A312" s="11" t="s">
        <v>8219</v>
      </c>
      <c r="B312" s="11">
        <v>102</v>
      </c>
    </row>
    <row r="313" spans="1:2" x14ac:dyDescent="0.25">
      <c r="A313" s="11" t="s">
        <v>8219</v>
      </c>
      <c r="B313" s="11">
        <v>3</v>
      </c>
    </row>
    <row r="314" spans="1:2" x14ac:dyDescent="0.25">
      <c r="A314" s="11" t="s">
        <v>8219</v>
      </c>
      <c r="B314" s="11">
        <v>226</v>
      </c>
    </row>
    <row r="315" spans="1:2" x14ac:dyDescent="0.25">
      <c r="A315" s="11" t="s">
        <v>8219</v>
      </c>
      <c r="B315" s="11">
        <v>209</v>
      </c>
    </row>
    <row r="316" spans="1:2" x14ac:dyDescent="0.25">
      <c r="A316" s="11" t="s">
        <v>8219</v>
      </c>
      <c r="B316" s="11">
        <v>246</v>
      </c>
    </row>
    <row r="317" spans="1:2" x14ac:dyDescent="0.25">
      <c r="A317" s="11" t="s">
        <v>8219</v>
      </c>
      <c r="B317" s="11">
        <v>114</v>
      </c>
    </row>
    <row r="318" spans="1:2" x14ac:dyDescent="0.25">
      <c r="A318" s="11" t="s">
        <v>8219</v>
      </c>
      <c r="B318" s="11">
        <v>4883</v>
      </c>
    </row>
    <row r="319" spans="1:2" x14ac:dyDescent="0.25">
      <c r="A319" s="11" t="s">
        <v>8219</v>
      </c>
      <c r="B319" s="11">
        <v>2478</v>
      </c>
    </row>
    <row r="320" spans="1:2" x14ac:dyDescent="0.25">
      <c r="A320" s="11" t="s">
        <v>8219</v>
      </c>
      <c r="B320" s="11">
        <v>1789</v>
      </c>
    </row>
    <row r="321" spans="1:2" x14ac:dyDescent="0.25">
      <c r="A321" s="11" t="s">
        <v>8219</v>
      </c>
      <c r="B321" s="11">
        <v>680</v>
      </c>
    </row>
    <row r="322" spans="1:2" x14ac:dyDescent="0.25">
      <c r="A322" s="11" t="s">
        <v>8219</v>
      </c>
      <c r="B322" s="11">
        <v>4245</v>
      </c>
    </row>
    <row r="323" spans="1:2" x14ac:dyDescent="0.25">
      <c r="A323" s="11" t="s">
        <v>8219</v>
      </c>
      <c r="B323" s="11">
        <v>943</v>
      </c>
    </row>
    <row r="324" spans="1:2" x14ac:dyDescent="0.25">
      <c r="A324" s="11" t="s">
        <v>8219</v>
      </c>
      <c r="B324" s="11">
        <v>1876</v>
      </c>
    </row>
    <row r="325" spans="1:2" x14ac:dyDescent="0.25">
      <c r="A325" s="11" t="s">
        <v>8219</v>
      </c>
      <c r="B325" s="11">
        <v>834</v>
      </c>
    </row>
    <row r="326" spans="1:2" x14ac:dyDescent="0.25">
      <c r="A326" s="11" t="s">
        <v>8219</v>
      </c>
      <c r="B326" s="11">
        <v>682</v>
      </c>
    </row>
    <row r="327" spans="1:2" x14ac:dyDescent="0.25">
      <c r="A327" s="11" t="s">
        <v>8219</v>
      </c>
      <c r="B327" s="11">
        <v>365</v>
      </c>
    </row>
    <row r="328" spans="1:2" x14ac:dyDescent="0.25">
      <c r="A328" s="11" t="s">
        <v>8219</v>
      </c>
      <c r="B328" s="11">
        <v>660</v>
      </c>
    </row>
    <row r="329" spans="1:2" x14ac:dyDescent="0.25">
      <c r="A329" s="11" t="s">
        <v>8219</v>
      </c>
      <c r="B329" s="11">
        <v>1356</v>
      </c>
    </row>
    <row r="330" spans="1:2" x14ac:dyDescent="0.25">
      <c r="A330" s="11" t="s">
        <v>8219</v>
      </c>
      <c r="B330" s="11">
        <v>424</v>
      </c>
    </row>
    <row r="331" spans="1:2" x14ac:dyDescent="0.25">
      <c r="A331" s="11" t="s">
        <v>8219</v>
      </c>
      <c r="B331" s="11">
        <v>1633</v>
      </c>
    </row>
    <row r="332" spans="1:2" x14ac:dyDescent="0.25">
      <c r="A332" s="11" t="s">
        <v>8219</v>
      </c>
      <c r="B332" s="11">
        <v>306</v>
      </c>
    </row>
    <row r="333" spans="1:2" x14ac:dyDescent="0.25">
      <c r="A333" s="11" t="s">
        <v>8219</v>
      </c>
      <c r="B333" s="11">
        <v>1281</v>
      </c>
    </row>
    <row r="334" spans="1:2" x14ac:dyDescent="0.25">
      <c r="A334" s="11" t="s">
        <v>8219</v>
      </c>
      <c r="B334" s="11">
        <v>1513</v>
      </c>
    </row>
    <row r="335" spans="1:2" x14ac:dyDescent="0.25">
      <c r="A335" s="11" t="s">
        <v>8219</v>
      </c>
      <c r="B335" s="11">
        <v>510</v>
      </c>
    </row>
    <row r="336" spans="1:2" x14ac:dyDescent="0.25">
      <c r="A336" s="11" t="s">
        <v>8219</v>
      </c>
      <c r="B336" s="11">
        <v>1887</v>
      </c>
    </row>
    <row r="337" spans="1:2" x14ac:dyDescent="0.25">
      <c r="A337" s="11" t="s">
        <v>8219</v>
      </c>
      <c r="B337" s="11">
        <v>701</v>
      </c>
    </row>
    <row r="338" spans="1:2" x14ac:dyDescent="0.25">
      <c r="A338" s="11" t="s">
        <v>8219</v>
      </c>
      <c r="B338" s="11">
        <v>3863</v>
      </c>
    </row>
    <row r="339" spans="1:2" x14ac:dyDescent="0.25">
      <c r="A339" s="11" t="s">
        <v>8219</v>
      </c>
      <c r="B339" s="11">
        <v>2051</v>
      </c>
    </row>
    <row r="340" spans="1:2" x14ac:dyDescent="0.25">
      <c r="A340" s="11" t="s">
        <v>8219</v>
      </c>
      <c r="B340" s="11">
        <v>402</v>
      </c>
    </row>
    <row r="341" spans="1:2" x14ac:dyDescent="0.25">
      <c r="A341" s="11" t="s">
        <v>8219</v>
      </c>
      <c r="B341" s="11">
        <v>473</v>
      </c>
    </row>
    <row r="342" spans="1:2" x14ac:dyDescent="0.25">
      <c r="A342" s="11" t="s">
        <v>8219</v>
      </c>
      <c r="B342" s="11">
        <v>821</v>
      </c>
    </row>
    <row r="343" spans="1:2" x14ac:dyDescent="0.25">
      <c r="A343" s="11" t="s">
        <v>8219</v>
      </c>
      <c r="B343" s="11">
        <v>388</v>
      </c>
    </row>
    <row r="344" spans="1:2" x14ac:dyDescent="0.25">
      <c r="A344" s="11" t="s">
        <v>8219</v>
      </c>
      <c r="B344" s="11">
        <v>813</v>
      </c>
    </row>
    <row r="345" spans="1:2" x14ac:dyDescent="0.25">
      <c r="A345" s="11" t="s">
        <v>8219</v>
      </c>
      <c r="B345" s="11">
        <v>1945</v>
      </c>
    </row>
    <row r="346" spans="1:2" x14ac:dyDescent="0.25">
      <c r="A346" s="11" t="s">
        <v>8219</v>
      </c>
      <c r="B346" s="11">
        <v>1637</v>
      </c>
    </row>
    <row r="347" spans="1:2" x14ac:dyDescent="0.25">
      <c r="A347" s="11" t="s">
        <v>8219</v>
      </c>
      <c r="B347" s="11">
        <v>1375</v>
      </c>
    </row>
    <row r="348" spans="1:2" x14ac:dyDescent="0.25">
      <c r="A348" s="11" t="s">
        <v>8219</v>
      </c>
      <c r="B348" s="11">
        <v>398</v>
      </c>
    </row>
    <row r="349" spans="1:2" x14ac:dyDescent="0.25">
      <c r="A349" s="11" t="s">
        <v>8219</v>
      </c>
      <c r="B349" s="11">
        <v>1737</v>
      </c>
    </row>
    <row r="350" spans="1:2" x14ac:dyDescent="0.25">
      <c r="A350" s="11" t="s">
        <v>8219</v>
      </c>
      <c r="B350" s="11">
        <v>971</v>
      </c>
    </row>
    <row r="351" spans="1:2" x14ac:dyDescent="0.25">
      <c r="A351" s="11" t="s">
        <v>8219</v>
      </c>
      <c r="B351" s="11">
        <v>4562</v>
      </c>
    </row>
    <row r="352" spans="1:2" x14ac:dyDescent="0.25">
      <c r="A352" s="11" t="s">
        <v>8219</v>
      </c>
      <c r="B352" s="11">
        <v>26457</v>
      </c>
    </row>
    <row r="353" spans="1:2" x14ac:dyDescent="0.25">
      <c r="A353" s="11" t="s">
        <v>8219</v>
      </c>
      <c r="B353" s="11">
        <v>162</v>
      </c>
    </row>
    <row r="354" spans="1:2" x14ac:dyDescent="0.25">
      <c r="A354" s="11" t="s">
        <v>8219</v>
      </c>
      <c r="B354" s="11">
        <v>479</v>
      </c>
    </row>
    <row r="355" spans="1:2" x14ac:dyDescent="0.25">
      <c r="A355" s="11" t="s">
        <v>8219</v>
      </c>
      <c r="B355" s="11">
        <v>426</v>
      </c>
    </row>
    <row r="356" spans="1:2" x14ac:dyDescent="0.25">
      <c r="A356" s="11" t="s">
        <v>8219</v>
      </c>
      <c r="B356" s="11">
        <v>450</v>
      </c>
    </row>
    <row r="357" spans="1:2" x14ac:dyDescent="0.25">
      <c r="A357" s="11" t="s">
        <v>8219</v>
      </c>
      <c r="B357" s="11">
        <v>1780</v>
      </c>
    </row>
    <row r="358" spans="1:2" x14ac:dyDescent="0.25">
      <c r="A358" s="11" t="s">
        <v>8219</v>
      </c>
      <c r="B358" s="11">
        <v>353</v>
      </c>
    </row>
    <row r="359" spans="1:2" x14ac:dyDescent="0.25">
      <c r="A359" s="11" t="s">
        <v>8219</v>
      </c>
      <c r="B359" s="11">
        <v>729</v>
      </c>
    </row>
    <row r="360" spans="1:2" x14ac:dyDescent="0.25">
      <c r="A360" s="11" t="s">
        <v>8219</v>
      </c>
      <c r="B360" s="11">
        <v>454</v>
      </c>
    </row>
    <row r="361" spans="1:2" x14ac:dyDescent="0.25">
      <c r="A361" s="11" t="s">
        <v>8219</v>
      </c>
      <c r="B361" s="11">
        <v>539</v>
      </c>
    </row>
    <row r="362" spans="1:2" x14ac:dyDescent="0.25">
      <c r="A362" s="11" t="s">
        <v>8219</v>
      </c>
      <c r="B362" s="11">
        <v>625</v>
      </c>
    </row>
    <row r="363" spans="1:2" x14ac:dyDescent="0.25">
      <c r="A363" s="11" t="s">
        <v>8219</v>
      </c>
      <c r="B363" s="11">
        <v>531</v>
      </c>
    </row>
    <row r="364" spans="1:2" x14ac:dyDescent="0.25">
      <c r="A364" s="11" t="s">
        <v>8219</v>
      </c>
      <c r="B364" s="11">
        <v>644</v>
      </c>
    </row>
    <row r="365" spans="1:2" x14ac:dyDescent="0.25">
      <c r="A365" s="11" t="s">
        <v>8219</v>
      </c>
      <c r="B365" s="11">
        <v>848</v>
      </c>
    </row>
    <row r="366" spans="1:2" x14ac:dyDescent="0.25">
      <c r="A366" s="11" t="s">
        <v>8219</v>
      </c>
      <c r="B366" s="11">
        <v>429</v>
      </c>
    </row>
    <row r="367" spans="1:2" x14ac:dyDescent="0.25">
      <c r="A367" s="11" t="s">
        <v>8219</v>
      </c>
      <c r="B367" s="11">
        <v>204</v>
      </c>
    </row>
    <row r="368" spans="1:2" x14ac:dyDescent="0.25">
      <c r="A368" s="11" t="s">
        <v>8219</v>
      </c>
      <c r="B368" s="11">
        <v>180</v>
      </c>
    </row>
    <row r="369" spans="1:2" x14ac:dyDescent="0.25">
      <c r="A369" s="11" t="s">
        <v>8219</v>
      </c>
      <c r="B369" s="11">
        <v>443</v>
      </c>
    </row>
    <row r="370" spans="1:2" x14ac:dyDescent="0.25">
      <c r="A370" s="11" t="s">
        <v>8219</v>
      </c>
      <c r="B370" s="11">
        <v>1373</v>
      </c>
    </row>
    <row r="371" spans="1:2" x14ac:dyDescent="0.25">
      <c r="A371" s="11" t="s">
        <v>8219</v>
      </c>
      <c r="B371" s="11">
        <v>742</v>
      </c>
    </row>
    <row r="372" spans="1:2" x14ac:dyDescent="0.25">
      <c r="A372" s="11" t="s">
        <v>8219</v>
      </c>
      <c r="B372" s="11">
        <v>242</v>
      </c>
    </row>
    <row r="373" spans="1:2" x14ac:dyDescent="0.25">
      <c r="A373" s="11" t="s">
        <v>8219</v>
      </c>
      <c r="B373" s="11">
        <v>541</v>
      </c>
    </row>
    <row r="374" spans="1:2" x14ac:dyDescent="0.25">
      <c r="A374" s="11" t="s">
        <v>8219</v>
      </c>
      <c r="B374" s="11">
        <v>621</v>
      </c>
    </row>
    <row r="375" spans="1:2" x14ac:dyDescent="0.25">
      <c r="A375" s="11" t="s">
        <v>8219</v>
      </c>
      <c r="B375" s="11">
        <v>554</v>
      </c>
    </row>
    <row r="376" spans="1:2" x14ac:dyDescent="0.25">
      <c r="A376" s="11" t="s">
        <v>8219</v>
      </c>
      <c r="B376" s="11">
        <v>666</v>
      </c>
    </row>
    <row r="377" spans="1:2" x14ac:dyDescent="0.25">
      <c r="A377" s="11" t="s">
        <v>8219</v>
      </c>
      <c r="B377" s="11">
        <v>410</v>
      </c>
    </row>
    <row r="378" spans="1:2" x14ac:dyDescent="0.25">
      <c r="A378" s="11" t="s">
        <v>8219</v>
      </c>
      <c r="B378" s="11">
        <v>1364</v>
      </c>
    </row>
    <row r="379" spans="1:2" x14ac:dyDescent="0.25">
      <c r="A379" s="11" t="s">
        <v>8219</v>
      </c>
      <c r="B379" s="11">
        <v>203</v>
      </c>
    </row>
    <row r="380" spans="1:2" x14ac:dyDescent="0.25">
      <c r="A380" s="11" t="s">
        <v>8219</v>
      </c>
      <c r="B380" s="11">
        <v>5812</v>
      </c>
    </row>
    <row r="381" spans="1:2" x14ac:dyDescent="0.25">
      <c r="A381" s="11" t="s">
        <v>8219</v>
      </c>
      <c r="B381" s="11">
        <v>1556</v>
      </c>
    </row>
    <row r="382" spans="1:2" x14ac:dyDescent="0.25">
      <c r="A382" s="11" t="s">
        <v>8219</v>
      </c>
      <c r="B382" s="11">
        <v>1530</v>
      </c>
    </row>
    <row r="383" spans="1:2" x14ac:dyDescent="0.25">
      <c r="A383" s="11" t="s">
        <v>8219</v>
      </c>
      <c r="B383" s="11">
        <v>278</v>
      </c>
    </row>
    <row r="384" spans="1:2" x14ac:dyDescent="0.25">
      <c r="A384" s="11" t="s">
        <v>8219</v>
      </c>
      <c r="B384" s="11">
        <v>350</v>
      </c>
    </row>
    <row r="385" spans="1:2" x14ac:dyDescent="0.25">
      <c r="A385" s="11" t="s">
        <v>8219</v>
      </c>
      <c r="B385" s="11">
        <v>470</v>
      </c>
    </row>
    <row r="386" spans="1:2" x14ac:dyDescent="0.25">
      <c r="A386" s="11" t="s">
        <v>8219</v>
      </c>
      <c r="B386" s="11">
        <v>8200</v>
      </c>
    </row>
    <row r="387" spans="1:2" x14ac:dyDescent="0.25">
      <c r="A387" s="11" t="s">
        <v>8219</v>
      </c>
      <c r="B387" s="11">
        <v>8359</v>
      </c>
    </row>
    <row r="388" spans="1:2" x14ac:dyDescent="0.25">
      <c r="A388" s="11" t="s">
        <v>8219</v>
      </c>
      <c r="B388" s="11">
        <v>607</v>
      </c>
    </row>
    <row r="389" spans="1:2" x14ac:dyDescent="0.25">
      <c r="A389" s="11" t="s">
        <v>8219</v>
      </c>
      <c r="B389" s="11">
        <v>72</v>
      </c>
    </row>
    <row r="390" spans="1:2" x14ac:dyDescent="0.25">
      <c r="A390" s="11" t="s">
        <v>8219</v>
      </c>
      <c r="B390" s="11">
        <v>859</v>
      </c>
    </row>
    <row r="391" spans="1:2" x14ac:dyDescent="0.25">
      <c r="A391" s="11" t="s">
        <v>8219</v>
      </c>
      <c r="B391" s="11">
        <v>356</v>
      </c>
    </row>
    <row r="392" spans="1:2" x14ac:dyDescent="0.25">
      <c r="A392" s="11" t="s">
        <v>8219</v>
      </c>
      <c r="B392" s="11">
        <v>279</v>
      </c>
    </row>
    <row r="393" spans="1:2" x14ac:dyDescent="0.25">
      <c r="A393" s="11" t="s">
        <v>8219</v>
      </c>
      <c r="B393" s="11">
        <v>623</v>
      </c>
    </row>
    <row r="394" spans="1:2" x14ac:dyDescent="0.25">
      <c r="A394" s="11" t="s">
        <v>8219</v>
      </c>
      <c r="B394" s="11">
        <v>392</v>
      </c>
    </row>
    <row r="395" spans="1:2" x14ac:dyDescent="0.25">
      <c r="A395" s="11" t="s">
        <v>8219</v>
      </c>
      <c r="B395" s="11">
        <v>3562</v>
      </c>
    </row>
    <row r="396" spans="1:2" x14ac:dyDescent="0.25">
      <c r="A396" s="11" t="s">
        <v>8219</v>
      </c>
      <c r="B396" s="11">
        <v>514</v>
      </c>
    </row>
    <row r="397" spans="1:2" x14ac:dyDescent="0.25">
      <c r="A397" s="11" t="s">
        <v>8219</v>
      </c>
      <c r="B397" s="11">
        <v>537</v>
      </c>
    </row>
    <row r="398" spans="1:2" x14ac:dyDescent="0.25">
      <c r="A398" s="11" t="s">
        <v>8219</v>
      </c>
      <c r="B398" s="11">
        <v>3238</v>
      </c>
    </row>
    <row r="399" spans="1:2" x14ac:dyDescent="0.25">
      <c r="A399" s="11" t="s">
        <v>8219</v>
      </c>
      <c r="B399" s="11">
        <v>897</v>
      </c>
    </row>
    <row r="400" spans="1:2" x14ac:dyDescent="0.25">
      <c r="A400" s="11" t="s">
        <v>8219</v>
      </c>
      <c r="B400" s="11">
        <v>878</v>
      </c>
    </row>
    <row r="401" spans="1:2" x14ac:dyDescent="0.25">
      <c r="A401" s="11" t="s">
        <v>8219</v>
      </c>
      <c r="B401" s="11">
        <v>4330</v>
      </c>
    </row>
    <row r="402" spans="1:2" x14ac:dyDescent="0.25">
      <c r="A402" s="11" t="s">
        <v>8219</v>
      </c>
      <c r="B402" s="11">
        <v>651</v>
      </c>
    </row>
    <row r="403" spans="1:2" x14ac:dyDescent="0.25">
      <c r="A403" s="11" t="s">
        <v>8219</v>
      </c>
      <c r="B403" s="11">
        <v>721</v>
      </c>
    </row>
    <row r="404" spans="1:2" x14ac:dyDescent="0.25">
      <c r="A404" s="11" t="s">
        <v>8219</v>
      </c>
      <c r="B404" s="11">
        <v>218</v>
      </c>
    </row>
    <row r="405" spans="1:2" x14ac:dyDescent="0.25">
      <c r="A405" s="11" t="s">
        <v>8219</v>
      </c>
      <c r="B405" s="11">
        <v>296</v>
      </c>
    </row>
    <row r="406" spans="1:2" x14ac:dyDescent="0.25">
      <c r="A406" s="11" t="s">
        <v>8219</v>
      </c>
      <c r="B406" s="11">
        <v>1204</v>
      </c>
    </row>
    <row r="407" spans="1:2" x14ac:dyDescent="0.25">
      <c r="A407" s="11" t="s">
        <v>8219</v>
      </c>
      <c r="B407" s="11">
        <v>301</v>
      </c>
    </row>
    <row r="408" spans="1:2" x14ac:dyDescent="0.25">
      <c r="A408" s="11" t="s">
        <v>8219</v>
      </c>
      <c r="B408" s="11">
        <v>1113</v>
      </c>
    </row>
    <row r="409" spans="1:2" x14ac:dyDescent="0.25">
      <c r="A409" s="11" t="s">
        <v>8219</v>
      </c>
      <c r="B409" s="11">
        <v>988</v>
      </c>
    </row>
    <row r="410" spans="1:2" x14ac:dyDescent="0.25">
      <c r="A410" s="11" t="s">
        <v>8219</v>
      </c>
      <c r="B410" s="11">
        <v>391</v>
      </c>
    </row>
    <row r="411" spans="1:2" x14ac:dyDescent="0.25">
      <c r="A411" s="11" t="s">
        <v>8219</v>
      </c>
      <c r="B411" s="11">
        <v>983</v>
      </c>
    </row>
    <row r="412" spans="1:2" x14ac:dyDescent="0.25">
      <c r="A412" s="11" t="s">
        <v>8219</v>
      </c>
      <c r="B412" s="11">
        <v>163</v>
      </c>
    </row>
    <row r="413" spans="1:2" x14ac:dyDescent="0.25">
      <c r="A413" s="11" t="s">
        <v>8219</v>
      </c>
      <c r="B413" s="11">
        <v>2525</v>
      </c>
    </row>
    <row r="414" spans="1:2" x14ac:dyDescent="0.25">
      <c r="A414" s="11" t="s">
        <v>8219</v>
      </c>
      <c r="B414" s="11">
        <v>2035</v>
      </c>
    </row>
    <row r="415" spans="1:2" x14ac:dyDescent="0.25">
      <c r="A415" s="11" t="s">
        <v>8219</v>
      </c>
      <c r="B415" s="11">
        <v>1980</v>
      </c>
    </row>
    <row r="416" spans="1:2" x14ac:dyDescent="0.25">
      <c r="A416" s="11" t="s">
        <v>8219</v>
      </c>
      <c r="B416" s="11">
        <v>380</v>
      </c>
    </row>
    <row r="417" spans="1:2" x14ac:dyDescent="0.25">
      <c r="A417" s="11" t="s">
        <v>8219</v>
      </c>
      <c r="B417" s="11">
        <v>571</v>
      </c>
    </row>
    <row r="418" spans="1:2" x14ac:dyDescent="0.25">
      <c r="A418" s="11" t="s">
        <v>8219</v>
      </c>
      <c r="B418" s="11">
        <v>480</v>
      </c>
    </row>
    <row r="419" spans="1:2" x14ac:dyDescent="0.25">
      <c r="A419" s="11" t="s">
        <v>8219</v>
      </c>
      <c r="B419" s="11">
        <v>249</v>
      </c>
    </row>
    <row r="420" spans="1:2" x14ac:dyDescent="0.25">
      <c r="A420" s="11" t="s">
        <v>8219</v>
      </c>
      <c r="B420" s="11">
        <v>197</v>
      </c>
    </row>
    <row r="421" spans="1:2" x14ac:dyDescent="0.25">
      <c r="A421" s="11" t="s">
        <v>8219</v>
      </c>
      <c r="B421" s="11">
        <v>210</v>
      </c>
    </row>
    <row r="422" spans="1:2" x14ac:dyDescent="0.25">
      <c r="A422" s="11" t="s">
        <v>8219</v>
      </c>
      <c r="B422" s="11">
        <v>445</v>
      </c>
    </row>
    <row r="423" spans="1:2" x14ac:dyDescent="0.25">
      <c r="A423" s="11" t="s">
        <v>8219</v>
      </c>
      <c r="B423" s="11">
        <v>194</v>
      </c>
    </row>
    <row r="424" spans="1:2" x14ac:dyDescent="0.25">
      <c r="A424" s="11" t="s">
        <v>8219</v>
      </c>
      <c r="B424" s="11">
        <v>404</v>
      </c>
    </row>
    <row r="425" spans="1:2" x14ac:dyDescent="0.25">
      <c r="A425" s="11" t="s">
        <v>8219</v>
      </c>
      <c r="B425" s="11">
        <v>902</v>
      </c>
    </row>
    <row r="426" spans="1:2" x14ac:dyDescent="0.25">
      <c r="A426" s="11" t="s">
        <v>8219</v>
      </c>
      <c r="B426" s="11">
        <v>1670</v>
      </c>
    </row>
    <row r="427" spans="1:2" x14ac:dyDescent="0.25">
      <c r="A427" s="11" t="s">
        <v>8219</v>
      </c>
      <c r="B427" s="11">
        <v>1328</v>
      </c>
    </row>
    <row r="428" spans="1:2" x14ac:dyDescent="0.25">
      <c r="A428" s="11" t="s">
        <v>8219</v>
      </c>
      <c r="B428" s="11">
        <v>944</v>
      </c>
    </row>
    <row r="429" spans="1:2" x14ac:dyDescent="0.25">
      <c r="A429" s="11" t="s">
        <v>8219</v>
      </c>
      <c r="B429" s="11">
        <v>207</v>
      </c>
    </row>
    <row r="430" spans="1:2" x14ac:dyDescent="0.25">
      <c r="A430" s="11" t="s">
        <v>8219</v>
      </c>
      <c r="B430" s="11">
        <v>106</v>
      </c>
    </row>
    <row r="431" spans="1:2" x14ac:dyDescent="0.25">
      <c r="A431" s="11" t="s">
        <v>8219</v>
      </c>
      <c r="B431" s="11">
        <v>288</v>
      </c>
    </row>
    <row r="432" spans="1:2" x14ac:dyDescent="0.25">
      <c r="A432" s="11" t="s">
        <v>8219</v>
      </c>
      <c r="B432" s="11">
        <v>614</v>
      </c>
    </row>
    <row r="433" spans="1:2" x14ac:dyDescent="0.25">
      <c r="A433" s="11" t="s">
        <v>8219</v>
      </c>
      <c r="B433" s="11">
        <v>1224</v>
      </c>
    </row>
    <row r="434" spans="1:2" x14ac:dyDescent="0.25">
      <c r="A434" s="11" t="s">
        <v>8219</v>
      </c>
      <c r="B434" s="11">
        <v>200</v>
      </c>
    </row>
    <row r="435" spans="1:2" x14ac:dyDescent="0.25">
      <c r="A435" s="11" t="s">
        <v>8219</v>
      </c>
      <c r="B435" s="11">
        <v>3355</v>
      </c>
    </row>
    <row r="436" spans="1:2" x14ac:dyDescent="0.25">
      <c r="A436" s="11" t="s">
        <v>8219</v>
      </c>
      <c r="B436" s="11">
        <v>283</v>
      </c>
    </row>
    <row r="437" spans="1:2" x14ac:dyDescent="0.25">
      <c r="A437" s="11" t="s">
        <v>8219</v>
      </c>
      <c r="B437" s="11">
        <v>352</v>
      </c>
    </row>
    <row r="438" spans="1:2" x14ac:dyDescent="0.25">
      <c r="A438" s="11" t="s">
        <v>8219</v>
      </c>
      <c r="B438" s="11">
        <v>2165</v>
      </c>
    </row>
    <row r="439" spans="1:2" x14ac:dyDescent="0.25">
      <c r="A439" s="11" t="s">
        <v>8219</v>
      </c>
      <c r="B439" s="11">
        <v>1104</v>
      </c>
    </row>
    <row r="440" spans="1:2" x14ac:dyDescent="0.25">
      <c r="A440" s="11" t="s">
        <v>8219</v>
      </c>
      <c r="B440" s="11">
        <v>403</v>
      </c>
    </row>
    <row r="441" spans="1:2" x14ac:dyDescent="0.25">
      <c r="A441" s="11" t="s">
        <v>8219</v>
      </c>
      <c r="B441" s="11">
        <v>372</v>
      </c>
    </row>
    <row r="442" spans="1:2" x14ac:dyDescent="0.25">
      <c r="A442" s="11" t="s">
        <v>8219</v>
      </c>
      <c r="B442" s="11">
        <v>311</v>
      </c>
    </row>
    <row r="443" spans="1:2" x14ac:dyDescent="0.25">
      <c r="A443" s="11" t="s">
        <v>8219</v>
      </c>
      <c r="B443" s="11">
        <v>124</v>
      </c>
    </row>
    <row r="444" spans="1:2" x14ac:dyDescent="0.25">
      <c r="A444" s="11" t="s">
        <v>8219</v>
      </c>
      <c r="B444" s="11">
        <v>282</v>
      </c>
    </row>
    <row r="445" spans="1:2" x14ac:dyDescent="0.25">
      <c r="A445" s="11" t="s">
        <v>8219</v>
      </c>
      <c r="B445" s="11">
        <v>259</v>
      </c>
    </row>
    <row r="446" spans="1:2" x14ac:dyDescent="0.25">
      <c r="A446" s="11" t="s">
        <v>8219</v>
      </c>
      <c r="B446" s="11">
        <v>132</v>
      </c>
    </row>
    <row r="447" spans="1:2" x14ac:dyDescent="0.25">
      <c r="A447" s="11" t="s">
        <v>8219</v>
      </c>
      <c r="B447" s="11">
        <v>185</v>
      </c>
    </row>
    <row r="448" spans="1:2" x14ac:dyDescent="0.25">
      <c r="A448" s="11" t="s">
        <v>8219</v>
      </c>
      <c r="B448" s="11">
        <v>489</v>
      </c>
    </row>
    <row r="449" spans="1:2" x14ac:dyDescent="0.25">
      <c r="A449" s="11" t="s">
        <v>8219</v>
      </c>
      <c r="B449" s="11">
        <v>1762</v>
      </c>
    </row>
    <row r="450" spans="1:2" x14ac:dyDescent="0.25">
      <c r="A450" s="11" t="s">
        <v>8219</v>
      </c>
      <c r="B450" s="11">
        <v>385</v>
      </c>
    </row>
    <row r="451" spans="1:2" x14ac:dyDescent="0.25">
      <c r="A451" s="11" t="s">
        <v>8219</v>
      </c>
      <c r="B451" s="11">
        <v>304</v>
      </c>
    </row>
    <row r="452" spans="1:2" x14ac:dyDescent="0.25">
      <c r="A452" s="11" t="s">
        <v>8219</v>
      </c>
      <c r="B452" s="11">
        <v>676</v>
      </c>
    </row>
    <row r="453" spans="1:2" x14ac:dyDescent="0.25">
      <c r="A453" s="11" t="s">
        <v>8219</v>
      </c>
      <c r="B453" s="11">
        <v>577</v>
      </c>
    </row>
    <row r="454" spans="1:2" x14ac:dyDescent="0.25">
      <c r="A454" s="11" t="s">
        <v>8219</v>
      </c>
      <c r="B454" s="11">
        <v>3663</v>
      </c>
    </row>
    <row r="455" spans="1:2" x14ac:dyDescent="0.25">
      <c r="A455" s="11" t="s">
        <v>8219</v>
      </c>
      <c r="B455" s="11">
        <v>1251</v>
      </c>
    </row>
    <row r="456" spans="1:2" x14ac:dyDescent="0.25">
      <c r="A456" s="11" t="s">
        <v>8219</v>
      </c>
      <c r="B456" s="11">
        <v>465</v>
      </c>
    </row>
    <row r="457" spans="1:2" x14ac:dyDescent="0.25">
      <c r="A457" s="11" t="s">
        <v>8219</v>
      </c>
      <c r="B457" s="11">
        <v>3468</v>
      </c>
    </row>
    <row r="458" spans="1:2" x14ac:dyDescent="0.25">
      <c r="A458" s="11" t="s">
        <v>8219</v>
      </c>
      <c r="B458" s="11">
        <v>199</v>
      </c>
    </row>
    <row r="459" spans="1:2" x14ac:dyDescent="0.25">
      <c r="A459" s="11" t="s">
        <v>8219</v>
      </c>
      <c r="B459" s="11">
        <v>394</v>
      </c>
    </row>
    <row r="460" spans="1:2" x14ac:dyDescent="0.25">
      <c r="A460" s="11" t="s">
        <v>8219</v>
      </c>
      <c r="B460" s="11">
        <v>1049</v>
      </c>
    </row>
    <row r="461" spans="1:2" x14ac:dyDescent="0.25">
      <c r="A461" s="11" t="s">
        <v>8219</v>
      </c>
      <c r="B461" s="11">
        <v>308</v>
      </c>
    </row>
    <row r="462" spans="1:2" x14ac:dyDescent="0.25">
      <c r="A462" s="11" t="s">
        <v>8219</v>
      </c>
      <c r="B462" s="11">
        <v>1088</v>
      </c>
    </row>
    <row r="463" spans="1:2" x14ac:dyDescent="0.25">
      <c r="A463" s="11" t="s">
        <v>8219</v>
      </c>
      <c r="B463" s="11">
        <v>1420</v>
      </c>
    </row>
    <row r="464" spans="1:2" x14ac:dyDescent="0.25">
      <c r="A464" s="11" t="s">
        <v>8219</v>
      </c>
      <c r="B464" s="11">
        <v>551</v>
      </c>
    </row>
    <row r="465" spans="1:2" x14ac:dyDescent="0.25">
      <c r="A465" s="11" t="s">
        <v>8219</v>
      </c>
      <c r="B465" s="11">
        <v>187</v>
      </c>
    </row>
    <row r="466" spans="1:2" x14ac:dyDescent="0.25">
      <c r="A466" s="11" t="s">
        <v>8219</v>
      </c>
      <c r="B466" s="11">
        <v>1019</v>
      </c>
    </row>
    <row r="467" spans="1:2" x14ac:dyDescent="0.25">
      <c r="A467" s="11" t="s">
        <v>8219</v>
      </c>
      <c r="B467" s="11">
        <v>707</v>
      </c>
    </row>
    <row r="468" spans="1:2" x14ac:dyDescent="0.25">
      <c r="A468" s="11" t="s">
        <v>8219</v>
      </c>
      <c r="B468" s="11">
        <v>339</v>
      </c>
    </row>
    <row r="469" spans="1:2" x14ac:dyDescent="0.25">
      <c r="A469" s="11" t="s">
        <v>8219</v>
      </c>
      <c r="B469" s="11">
        <v>456</v>
      </c>
    </row>
    <row r="470" spans="1:2" x14ac:dyDescent="0.25">
      <c r="A470" s="11" t="s">
        <v>8219</v>
      </c>
      <c r="B470" s="11">
        <v>1095</v>
      </c>
    </row>
    <row r="471" spans="1:2" x14ac:dyDescent="0.25">
      <c r="A471" s="11" t="s">
        <v>8219</v>
      </c>
      <c r="B471" s="11">
        <v>364</v>
      </c>
    </row>
    <row r="472" spans="1:2" x14ac:dyDescent="0.25">
      <c r="A472" s="11" t="s">
        <v>8219</v>
      </c>
      <c r="B472" s="11">
        <v>433</v>
      </c>
    </row>
    <row r="473" spans="1:2" x14ac:dyDescent="0.25">
      <c r="A473" s="11" t="s">
        <v>8219</v>
      </c>
      <c r="B473" s="11">
        <v>175</v>
      </c>
    </row>
    <row r="474" spans="1:2" x14ac:dyDescent="0.25">
      <c r="A474" s="11" t="s">
        <v>8219</v>
      </c>
      <c r="B474" s="11">
        <v>277</v>
      </c>
    </row>
    <row r="475" spans="1:2" x14ac:dyDescent="0.25">
      <c r="A475" s="11" t="s">
        <v>8219</v>
      </c>
      <c r="B475" s="11">
        <v>557</v>
      </c>
    </row>
    <row r="476" spans="1:2" x14ac:dyDescent="0.25">
      <c r="A476" s="11" t="s">
        <v>8219</v>
      </c>
      <c r="B476" s="11">
        <v>320</v>
      </c>
    </row>
    <row r="477" spans="1:2" x14ac:dyDescent="0.25">
      <c r="A477" s="11" t="s">
        <v>8219</v>
      </c>
      <c r="B477" s="11">
        <v>348</v>
      </c>
    </row>
    <row r="478" spans="1:2" x14ac:dyDescent="0.25">
      <c r="A478" s="11" t="s">
        <v>8219</v>
      </c>
      <c r="B478" s="11">
        <v>1260</v>
      </c>
    </row>
    <row r="479" spans="1:2" x14ac:dyDescent="0.25">
      <c r="A479" s="11" t="s">
        <v>8219</v>
      </c>
      <c r="B479" s="11">
        <v>307</v>
      </c>
    </row>
    <row r="480" spans="1:2" x14ac:dyDescent="0.25">
      <c r="A480" s="11" t="s">
        <v>8219</v>
      </c>
      <c r="B480" s="11">
        <v>213</v>
      </c>
    </row>
    <row r="481" spans="1:2" x14ac:dyDescent="0.25">
      <c r="A481" s="11" t="s">
        <v>8219</v>
      </c>
      <c r="B481" s="11">
        <v>930</v>
      </c>
    </row>
    <row r="482" spans="1:2" x14ac:dyDescent="0.25">
      <c r="A482" s="11" t="s">
        <v>8219</v>
      </c>
      <c r="B482" s="11">
        <v>322</v>
      </c>
    </row>
    <row r="483" spans="1:2" x14ac:dyDescent="0.25">
      <c r="A483" s="11" t="s">
        <v>8219</v>
      </c>
      <c r="B483" s="11">
        <v>216</v>
      </c>
    </row>
    <row r="484" spans="1:2" x14ac:dyDescent="0.25">
      <c r="A484" s="11" t="s">
        <v>8219</v>
      </c>
      <c r="B484" s="11">
        <v>270</v>
      </c>
    </row>
    <row r="485" spans="1:2" x14ac:dyDescent="0.25">
      <c r="A485" s="11" t="s">
        <v>8219</v>
      </c>
      <c r="B485" s="11">
        <v>558</v>
      </c>
    </row>
  </sheetData>
  <conditionalFormatting sqref="A2:A485">
    <cfRule type="expression" dxfId="19" priority="5">
      <formula>A2="canceled"</formula>
    </cfRule>
    <cfRule type="expression" dxfId="18" priority="6">
      <formula>A2="live"</formula>
    </cfRule>
    <cfRule type="expression" dxfId="17" priority="7">
      <formula>A2="failed"</formula>
    </cfRule>
    <cfRule type="expression" dxfId="16" priority="8">
      <formula>A2="successful"</formula>
    </cfRule>
  </conditionalFormatting>
  <conditionalFormatting sqref="E2:E131">
    <cfRule type="expression" dxfId="15" priority="1">
      <formula>E2="canceled"</formula>
    </cfRule>
    <cfRule type="expression" dxfId="14" priority="2">
      <formula>E2="live"</formula>
    </cfRule>
    <cfRule type="expression" dxfId="13" priority="3">
      <formula>E2="failed"</formula>
    </cfRule>
    <cfRule type="expression" dxfId="12" priority="4">
      <formula>E2="successful"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Launch Date</vt:lpstr>
      <vt:lpstr>Goal Outcomes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Supriya Singh.</cp:lastModifiedBy>
  <dcterms:created xsi:type="dcterms:W3CDTF">2017-04-20T15:17:24Z</dcterms:created>
  <dcterms:modified xsi:type="dcterms:W3CDTF">2020-07-12T14:46:41Z</dcterms:modified>
</cp:coreProperties>
</file>