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alkner/Dakota/PMV_AM/analysis/cageday/"/>
    </mc:Choice>
  </mc:AlternateContent>
  <xr:revisionPtr revIDLastSave="0" documentId="13_ncr:1_{6EF40150-4000-7A4A-9031-DD17F495DB39}" xr6:coauthVersionLast="45" xr6:coauthVersionMax="45" xr10:uidLastSave="{00000000-0000-0000-0000-000000000000}"/>
  <bookViews>
    <workbookView xWindow="15880" yWindow="460" windowWidth="17720" windowHeight="20040" activeTab="1" xr2:uid="{5CC12163-BDF1-2945-803B-B569E97A2EAB}"/>
  </bookViews>
  <sheets>
    <sheet name="times_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4" i="1"/>
  <c r="K5" i="1"/>
  <c r="K3" i="1"/>
  <c r="J8" i="1"/>
  <c r="J7" i="1"/>
  <c r="J6" i="1"/>
  <c r="J4" i="1"/>
  <c r="J5" i="1"/>
  <c r="J3" i="1"/>
  <c r="J2" i="1"/>
  <c r="I8" i="1"/>
  <c r="I7" i="1"/>
  <c r="I6" i="1"/>
  <c r="I4" i="1"/>
  <c r="I3" i="1"/>
  <c r="I2" i="1"/>
  <c r="H8" i="1"/>
  <c r="H7" i="1"/>
  <c r="H6" i="1"/>
  <c r="H4" i="1"/>
  <c r="H5" i="1"/>
  <c r="H3" i="1"/>
  <c r="H2" i="1"/>
  <c r="G8" i="1"/>
  <c r="G7" i="1"/>
  <c r="G6" i="1"/>
  <c r="G4" i="1"/>
  <c r="G5" i="1"/>
  <c r="G3" i="1"/>
  <c r="G2" i="1"/>
  <c r="F8" i="1"/>
  <c r="F7" i="1"/>
  <c r="F6" i="1"/>
  <c r="F4" i="1"/>
  <c r="F5" i="1"/>
  <c r="F3" i="1"/>
  <c r="F2" i="1"/>
  <c r="K2" i="1"/>
  <c r="I5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<sst xmlns="http://schemas.openxmlformats.org/spreadsheetml/2006/main" count="130" uniqueCount="36">
  <si>
    <t>ID</t>
  </si>
  <si>
    <t>bc_in</t>
  </si>
  <si>
    <t>swm_in</t>
  </si>
  <si>
    <t>c57m_in</t>
  </si>
  <si>
    <t>swf_in</t>
  </si>
  <si>
    <t>c57f_in</t>
  </si>
  <si>
    <t>cage never switches?</t>
  </si>
  <si>
    <t>clean_in</t>
  </si>
  <si>
    <t>video missing</t>
  </si>
  <si>
    <t>empty_in</t>
  </si>
  <si>
    <t>F</t>
  </si>
  <si>
    <t>sex</t>
  </si>
  <si>
    <t>M</t>
  </si>
  <si>
    <t>bc</t>
  </si>
  <si>
    <t>swm</t>
  </si>
  <si>
    <t>c57m</t>
  </si>
  <si>
    <t>swf</t>
  </si>
  <si>
    <t>c57f</t>
  </si>
  <si>
    <t>clean</t>
  </si>
  <si>
    <t>empty</t>
  </si>
  <si>
    <t>animid</t>
  </si>
  <si>
    <t>M1</t>
  </si>
  <si>
    <t>rank</t>
  </si>
  <si>
    <t>high</t>
  </si>
  <si>
    <t>badsig</t>
  </si>
  <si>
    <t>M3</t>
  </si>
  <si>
    <t>low</t>
  </si>
  <si>
    <t>M2</t>
  </si>
  <si>
    <t>M4</t>
  </si>
  <si>
    <t>M5</t>
  </si>
  <si>
    <t>F1</t>
  </si>
  <si>
    <t>F3</t>
  </si>
  <si>
    <t>F2</t>
  </si>
  <si>
    <t>F4</t>
  </si>
  <si>
    <t>F5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</si>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</sst>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94D8-43DF-5045-88DB-66CC105AD93B}">
  <dimension ref="A1:U20"/>
  <sheetViews>
    <sheetView zoomScale="165" zoomScaleNormal="165" workbookViewId="0">
      <selection activeCell="E1" sqref="E1:L1"/>
    </sheetView>
  </sheetViews>
  <sheetFormatPr baseColWidth="10" defaultRowHeight="16" x14ac:dyDescent="0.2"/>
  <cols>
    <col min="5" max="5" width="20.83203125" customWidth="1"/>
    <col min="7" max="7" width="16.5" customWidth="1"/>
    <col min="9" max="9" width="15.1640625" customWidth="1"/>
    <col min="11" max="11" width="14.83203125" customWidth="1"/>
    <col min="13" max="13" width="17.6640625" customWidth="1"/>
    <col min="15" max="15" width="16.1640625" customWidth="1"/>
    <col min="17" max="17" width="15.5" customWidth="1"/>
    <col min="18" max="18" width="10.83203125" customWidth="1"/>
  </cols>
  <sheetData>
    <row r="1" spans="1:21" x14ac:dyDescent="0.2">
      <c r="A1" t="s">
        <v>0</v>
      </c>
      <c r="B1" t="s">
        <v>11</v>
      </c>
      <c r="C1" t="s">
        <v>20</v>
      </c>
      <c r="D1" t="s">
        <v>22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35</v>
      </c>
      <c r="M1" t="s">
        <v>5</v>
      </c>
      <c r="O1" t="s">
        <v>7</v>
      </c>
      <c r="Q1" t="s">
        <v>9</v>
      </c>
      <c r="R1" t="s">
        <v>1</v>
      </c>
      <c r="S1" t="s">
        <v>2</v>
      </c>
      <c r="T1" t="s">
        <v>3</v>
      </c>
      <c r="U1" t="s">
        <v>4</v>
      </c>
    </row>
    <row r="2" spans="1:21" x14ac:dyDescent="0.2">
      <c r="A2" s="1">
        <v>741</v>
      </c>
      <c r="B2" s="1" t="s">
        <v>12</v>
      </c>
      <c r="C2" s="1" t="s">
        <v>21</v>
      </c>
      <c r="D2" s="1" t="s">
        <v>23</v>
      </c>
      <c r="E2">
        <f>60+52</f>
        <v>112</v>
      </c>
      <c r="F2">
        <f>60+40</f>
        <v>100</v>
      </c>
      <c r="G2">
        <f>60+45</f>
        <v>105</v>
      </c>
      <c r="H2">
        <f>60+45</f>
        <v>105</v>
      </c>
      <c r="I2">
        <f>60+39</f>
        <v>99</v>
      </c>
      <c r="J2">
        <f>60+52</f>
        <v>112</v>
      </c>
      <c r="K2">
        <f>60+52</f>
        <v>112</v>
      </c>
      <c r="L2">
        <v>10</v>
      </c>
      <c r="M2" s="2">
        <v>6.8749999999999992E-2</v>
      </c>
      <c r="O2" s="1" t="s">
        <v>8</v>
      </c>
      <c r="Q2" s="1" t="s">
        <v>8</v>
      </c>
      <c r="R2" s="2">
        <v>7.7777777777777779E-2</v>
      </c>
      <c r="S2" s="2">
        <v>6.9444444444444434E-2</v>
      </c>
      <c r="T2" s="2">
        <v>7.2916666666666671E-2</v>
      </c>
      <c r="U2" s="3">
        <v>7.2916666666666671E-2</v>
      </c>
    </row>
    <row r="3" spans="1:21" x14ac:dyDescent="0.2">
      <c r="A3" s="1">
        <v>742</v>
      </c>
      <c r="B3" s="1" t="s">
        <v>12</v>
      </c>
      <c r="C3" s="1" t="s">
        <v>24</v>
      </c>
      <c r="D3" s="1" t="s">
        <v>24</v>
      </c>
      <c r="E3">
        <f>60+57</f>
        <v>117</v>
      </c>
      <c r="F3">
        <f>60+32</f>
        <v>92</v>
      </c>
      <c r="G3">
        <f>60+39</f>
        <v>99</v>
      </c>
      <c r="H3">
        <f>60+38</f>
        <v>98</v>
      </c>
      <c r="I3">
        <f>120+10</f>
        <v>130</v>
      </c>
      <c r="J3">
        <f>60+49</f>
        <v>109</v>
      </c>
      <c r="K3">
        <f>60+39</f>
        <v>99</v>
      </c>
      <c r="L3">
        <v>10</v>
      </c>
      <c r="M3" s="2">
        <v>9.0277777777777776E-2</v>
      </c>
      <c r="O3" s="2">
        <v>7.5694444444444439E-2</v>
      </c>
      <c r="Q3" s="3">
        <v>6.8749999999999992E-2</v>
      </c>
      <c r="R3" s="2">
        <v>8.1250000000000003E-2</v>
      </c>
      <c r="S3" s="2">
        <v>6.3888888888888884E-2</v>
      </c>
      <c r="T3" s="2">
        <v>6.8749999999999992E-2</v>
      </c>
      <c r="U3" s="3">
        <v>6.805555555555555E-2</v>
      </c>
    </row>
    <row r="4" spans="1:21" x14ac:dyDescent="0.2">
      <c r="A4" s="1">
        <v>745</v>
      </c>
      <c r="B4" s="1" t="s">
        <v>12</v>
      </c>
      <c r="C4" s="1" t="s">
        <v>27</v>
      </c>
      <c r="D4" s="1" t="s">
        <v>23</v>
      </c>
      <c r="E4">
        <f>60+35</f>
        <v>95</v>
      </c>
      <c r="F4">
        <f>60+45</f>
        <v>105</v>
      </c>
      <c r="G4">
        <f>60+45</f>
        <v>105</v>
      </c>
      <c r="H4">
        <f>60+36</f>
        <v>96</v>
      </c>
      <c r="I4">
        <f>60+54</f>
        <v>114</v>
      </c>
      <c r="J4">
        <f>60+39</f>
        <v>99</v>
      </c>
      <c r="K4">
        <f>60+39</f>
        <v>99</v>
      </c>
      <c r="L4">
        <v>10</v>
      </c>
      <c r="M4" s="2">
        <v>7.9166666666666663E-2</v>
      </c>
      <c r="O4" s="2">
        <v>6.8749999999999992E-2</v>
      </c>
      <c r="Q4" s="2">
        <v>6.8749999999999992E-2</v>
      </c>
      <c r="R4" s="2">
        <v>6.5972222222222224E-2</v>
      </c>
      <c r="S4" s="2">
        <v>7.2916666666666671E-2</v>
      </c>
      <c r="T4" s="2">
        <v>7.2916666666666671E-2</v>
      </c>
      <c r="U4" s="3">
        <v>6.6666666666666666E-2</v>
      </c>
    </row>
    <row r="5" spans="1:21" x14ac:dyDescent="0.2">
      <c r="A5" s="1">
        <v>744</v>
      </c>
      <c r="B5" s="1" t="s">
        <v>12</v>
      </c>
      <c r="C5" s="1" t="s">
        <v>25</v>
      </c>
      <c r="D5" s="1" t="s">
        <v>26</v>
      </c>
      <c r="E5">
        <f>60+51</f>
        <v>111</v>
      </c>
      <c r="F5">
        <f>60+36</f>
        <v>96</v>
      </c>
      <c r="G5">
        <f>60+47</f>
        <v>107</v>
      </c>
      <c r="H5">
        <f>120+1</f>
        <v>121</v>
      </c>
      <c r="I5">
        <f>60+51</f>
        <v>111</v>
      </c>
      <c r="J5">
        <f>60+37</f>
        <v>97</v>
      </c>
      <c r="K5">
        <f>60+26</f>
        <v>86</v>
      </c>
      <c r="L5">
        <v>10</v>
      </c>
      <c r="M5" s="1" t="s">
        <v>6</v>
      </c>
      <c r="O5" s="2">
        <v>6.7361111111111108E-2</v>
      </c>
      <c r="Q5" s="2">
        <v>5.9722222222222225E-2</v>
      </c>
      <c r="R5" s="2">
        <v>7.7083333333333337E-2</v>
      </c>
      <c r="S5" s="2">
        <v>6.6666666666666666E-2</v>
      </c>
      <c r="T5" s="2">
        <v>7.4305555555555555E-2</v>
      </c>
      <c r="U5" s="3">
        <v>8.4027777777777771E-2</v>
      </c>
    </row>
    <row r="6" spans="1:21" x14ac:dyDescent="0.2">
      <c r="A6" s="1">
        <v>746</v>
      </c>
      <c r="B6" s="1" t="s">
        <v>12</v>
      </c>
      <c r="C6" s="1" t="s">
        <v>28</v>
      </c>
      <c r="D6" s="1" t="s">
        <v>26</v>
      </c>
      <c r="E6">
        <f>60+52</f>
        <v>112</v>
      </c>
      <c r="F6">
        <f>120+37</f>
        <v>157</v>
      </c>
      <c r="G6">
        <f>120+16</f>
        <v>136</v>
      </c>
      <c r="H6">
        <f>60+40</f>
        <v>100</v>
      </c>
      <c r="I6">
        <f>60+25</f>
        <v>85</v>
      </c>
      <c r="J6">
        <f>60+30</f>
        <v>90</v>
      </c>
      <c r="K6">
        <f>60+38</f>
        <v>98</v>
      </c>
      <c r="L6">
        <v>10</v>
      </c>
      <c r="M6" s="2">
        <v>5.9027777777777783E-2</v>
      </c>
      <c r="O6" s="2">
        <v>6.25E-2</v>
      </c>
      <c r="Q6" s="2">
        <v>6.805555555555555E-2</v>
      </c>
      <c r="R6" s="2">
        <v>7.9166666666666663E-2</v>
      </c>
      <c r="S6" s="2">
        <v>0.10902777777777778</v>
      </c>
      <c r="T6" s="2">
        <v>9.4444444444444442E-2</v>
      </c>
      <c r="U6" s="3">
        <v>6.9444444444444434E-2</v>
      </c>
    </row>
    <row r="7" spans="1:21" x14ac:dyDescent="0.2">
      <c r="A7" s="1">
        <v>747</v>
      </c>
      <c r="B7" s="1" t="s">
        <v>12</v>
      </c>
      <c r="C7" s="1" t="s">
        <v>24</v>
      </c>
      <c r="D7" s="1" t="s">
        <v>24</v>
      </c>
      <c r="E7">
        <f>60+24</f>
        <v>84</v>
      </c>
      <c r="F7">
        <f>60+34</f>
        <v>94</v>
      </c>
      <c r="G7">
        <f>60+33</f>
        <v>93</v>
      </c>
      <c r="H7">
        <f>60+50</f>
        <v>110</v>
      </c>
      <c r="I7">
        <f>120+32</f>
        <v>152</v>
      </c>
      <c r="J7">
        <f>60+40</f>
        <v>100</v>
      </c>
      <c r="K7">
        <f>60+49</f>
        <v>109</v>
      </c>
      <c r="L7">
        <v>10</v>
      </c>
      <c r="M7" s="2">
        <v>0.10555555555555556</v>
      </c>
      <c r="O7" s="2">
        <v>6.9444444444444434E-2</v>
      </c>
      <c r="Q7" s="2">
        <v>7.5694444444444439E-2</v>
      </c>
      <c r="R7" s="2">
        <v>5.8333333333333327E-2</v>
      </c>
      <c r="S7" s="2">
        <v>6.5277777777777782E-2</v>
      </c>
      <c r="T7" s="2">
        <v>6.458333333333334E-2</v>
      </c>
      <c r="U7" s="3">
        <v>7.6388888888888895E-2</v>
      </c>
    </row>
    <row r="8" spans="1:21" x14ac:dyDescent="0.2">
      <c r="A8" s="1">
        <v>749</v>
      </c>
      <c r="B8" s="1" t="s">
        <v>12</v>
      </c>
      <c r="C8" s="1" t="s">
        <v>29</v>
      </c>
      <c r="D8" s="1" t="s">
        <v>23</v>
      </c>
      <c r="E8">
        <f>60+39</f>
        <v>99</v>
      </c>
      <c r="F8">
        <f>60+43</f>
        <v>103</v>
      </c>
      <c r="G8">
        <f>60+36</f>
        <v>96</v>
      </c>
      <c r="H8">
        <f>60+57</f>
        <v>117</v>
      </c>
      <c r="I8">
        <f>60+23</f>
        <v>83</v>
      </c>
      <c r="J8">
        <f>60+42</f>
        <v>102</v>
      </c>
      <c r="K8">
        <f>60+29</f>
        <v>89</v>
      </c>
      <c r="L8">
        <v>10</v>
      </c>
      <c r="M8" s="2">
        <v>5.7638888888888885E-2</v>
      </c>
      <c r="O8" s="2">
        <v>7.0833333333333331E-2</v>
      </c>
      <c r="Q8" s="2">
        <v>6.1805555555555558E-2</v>
      </c>
      <c r="R8" s="2">
        <v>6.8749999999999992E-2</v>
      </c>
      <c r="S8" s="2">
        <v>7.1527777777777787E-2</v>
      </c>
      <c r="T8" s="2">
        <v>6.6666666666666666E-2</v>
      </c>
      <c r="U8" s="3">
        <v>8.1250000000000003E-2</v>
      </c>
    </row>
    <row r="9" spans="1:21" x14ac:dyDescent="0.2">
      <c r="A9" s="4">
        <v>755</v>
      </c>
      <c r="B9" s="4" t="s">
        <v>10</v>
      </c>
      <c r="C9" s="4" t="s">
        <v>24</v>
      </c>
      <c r="D9" s="4" t="s">
        <v>24</v>
      </c>
      <c r="E9">
        <v>87</v>
      </c>
      <c r="F9">
        <v>90</v>
      </c>
      <c r="G9">
        <v>87</v>
      </c>
      <c r="H9">
        <v>104</v>
      </c>
      <c r="I9">
        <v>100</v>
      </c>
      <c r="J9">
        <v>85</v>
      </c>
      <c r="K9">
        <v>88</v>
      </c>
      <c r="L9">
        <v>10</v>
      </c>
      <c r="M9" s="3">
        <v>6.9444444444444434E-2</v>
      </c>
      <c r="O9" s="3">
        <v>5.9027777777777783E-2</v>
      </c>
      <c r="Q9" s="3">
        <v>6.1111111111111116E-2</v>
      </c>
      <c r="R9" s="3">
        <v>6.0416666666666667E-2</v>
      </c>
      <c r="S9" s="3">
        <v>6.25E-2</v>
      </c>
      <c r="T9" s="3">
        <v>6.0416666666666667E-2</v>
      </c>
      <c r="U9" s="3">
        <v>7.2222222222222229E-2</v>
      </c>
    </row>
    <row r="10" spans="1:21" x14ac:dyDescent="0.2">
      <c r="A10" s="4">
        <v>736</v>
      </c>
      <c r="B10" s="4" t="s">
        <v>10</v>
      </c>
      <c r="C10" s="4" t="s">
        <v>30</v>
      </c>
      <c r="D10" s="4" t="s">
        <v>23</v>
      </c>
      <c r="E10">
        <v>100</v>
      </c>
      <c r="F10">
        <v>90</v>
      </c>
      <c r="G10">
        <v>92</v>
      </c>
      <c r="H10">
        <v>90</v>
      </c>
      <c r="I10">
        <v>95</v>
      </c>
      <c r="J10">
        <v>98</v>
      </c>
      <c r="K10">
        <v>90</v>
      </c>
      <c r="L10">
        <v>10</v>
      </c>
      <c r="M10" s="3">
        <v>6.5972222222222224E-2</v>
      </c>
      <c r="O10" s="3">
        <v>6.805555555555555E-2</v>
      </c>
      <c r="Q10" s="3">
        <v>6.25E-2</v>
      </c>
      <c r="R10" s="3">
        <v>6.9444444444444434E-2</v>
      </c>
      <c r="S10" s="3">
        <v>6.25E-2</v>
      </c>
      <c r="T10" s="3">
        <v>6.3888888888888884E-2</v>
      </c>
      <c r="U10" s="3">
        <v>6.25E-2</v>
      </c>
    </row>
    <row r="11" spans="1:21" x14ac:dyDescent="0.2">
      <c r="A11" s="4">
        <v>737</v>
      </c>
      <c r="B11" s="4" t="s">
        <v>10</v>
      </c>
      <c r="C11" s="4" t="s">
        <v>32</v>
      </c>
      <c r="D11" s="4" t="s">
        <v>26</v>
      </c>
      <c r="E11">
        <v>87</v>
      </c>
      <c r="F11">
        <v>92</v>
      </c>
      <c r="G11">
        <v>83</v>
      </c>
      <c r="H11">
        <v>82</v>
      </c>
      <c r="I11">
        <v>85</v>
      </c>
      <c r="J11">
        <v>83</v>
      </c>
      <c r="K11">
        <v>95</v>
      </c>
      <c r="L11">
        <v>10</v>
      </c>
      <c r="M11" s="3">
        <v>5.9027777777777783E-2</v>
      </c>
      <c r="O11" s="3">
        <v>5.7638888888888885E-2</v>
      </c>
      <c r="Q11" s="3">
        <v>6.5972222222222224E-2</v>
      </c>
      <c r="R11" s="3">
        <v>6.0416666666666667E-2</v>
      </c>
      <c r="S11" s="3">
        <v>6.3888888888888884E-2</v>
      </c>
      <c r="T11" s="3">
        <v>5.7638888888888885E-2</v>
      </c>
      <c r="U11" s="3">
        <v>5.6944444444444443E-2</v>
      </c>
    </row>
    <row r="12" spans="1:21" x14ac:dyDescent="0.2">
      <c r="A12" s="4">
        <v>738</v>
      </c>
      <c r="B12" s="4" t="s">
        <v>10</v>
      </c>
      <c r="C12" s="4" t="s">
        <v>24</v>
      </c>
      <c r="D12" s="4" t="s">
        <v>24</v>
      </c>
      <c r="E12">
        <v>91</v>
      </c>
      <c r="F12">
        <v>95</v>
      </c>
      <c r="G12">
        <v>93</v>
      </c>
      <c r="H12">
        <v>90</v>
      </c>
      <c r="I12">
        <v>95</v>
      </c>
      <c r="J12">
        <v>85</v>
      </c>
      <c r="K12">
        <v>87</v>
      </c>
      <c r="L12">
        <v>10</v>
      </c>
      <c r="M12" s="3">
        <v>6.5972222222222224E-2</v>
      </c>
      <c r="O12" s="3">
        <v>5.9027777777777783E-2</v>
      </c>
      <c r="Q12" s="3">
        <v>6.0416666666666667E-2</v>
      </c>
      <c r="R12" s="3">
        <v>6.3194444444444442E-2</v>
      </c>
      <c r="S12" s="3">
        <v>6.5972222222222224E-2</v>
      </c>
      <c r="T12" s="3">
        <v>6.458333333333334E-2</v>
      </c>
      <c r="U12" s="3">
        <v>6.25E-2</v>
      </c>
    </row>
    <row r="13" spans="1:21" x14ac:dyDescent="0.2">
      <c r="A13" s="4">
        <v>739</v>
      </c>
      <c r="B13" s="4" t="s">
        <v>10</v>
      </c>
      <c r="C13" s="4" t="s">
        <v>31</v>
      </c>
      <c r="D13" s="4" t="s">
        <v>23</v>
      </c>
      <c r="E13">
        <v>90</v>
      </c>
      <c r="F13">
        <v>90</v>
      </c>
      <c r="G13">
        <v>88</v>
      </c>
      <c r="H13">
        <v>87</v>
      </c>
      <c r="I13">
        <v>85</v>
      </c>
      <c r="J13">
        <v>90</v>
      </c>
      <c r="K13">
        <v>90</v>
      </c>
      <c r="L13">
        <v>10</v>
      </c>
      <c r="M13" s="3">
        <v>5.9027777777777783E-2</v>
      </c>
      <c r="O13" s="3">
        <v>6.25E-2</v>
      </c>
      <c r="Q13" s="3">
        <v>6.25E-2</v>
      </c>
      <c r="R13" s="3">
        <v>6.25E-2</v>
      </c>
      <c r="S13" s="3">
        <v>6.25E-2</v>
      </c>
      <c r="T13" s="3">
        <v>6.1111111111111116E-2</v>
      </c>
      <c r="U13" s="3">
        <v>6.0416666666666667E-2</v>
      </c>
    </row>
    <row r="14" spans="1:21" x14ac:dyDescent="0.2">
      <c r="A14" s="4">
        <v>740</v>
      </c>
      <c r="B14" s="4" t="s">
        <v>10</v>
      </c>
      <c r="C14" s="4" t="s">
        <v>33</v>
      </c>
      <c r="D14" s="4" t="s">
        <v>26</v>
      </c>
      <c r="E14">
        <v>83</v>
      </c>
      <c r="F14">
        <v>90</v>
      </c>
      <c r="G14">
        <v>95</v>
      </c>
      <c r="H14">
        <v>86</v>
      </c>
      <c r="I14">
        <v>90</v>
      </c>
      <c r="J14">
        <v>88</v>
      </c>
      <c r="K14">
        <v>120</v>
      </c>
      <c r="L14">
        <v>10</v>
      </c>
      <c r="M14" s="3">
        <v>6.25E-2</v>
      </c>
      <c r="O14" s="3">
        <v>6.1111111111111116E-2</v>
      </c>
      <c r="Q14" s="3">
        <v>8.3333333333333329E-2</v>
      </c>
      <c r="R14" s="3">
        <v>5.7638888888888885E-2</v>
      </c>
      <c r="S14" s="3">
        <v>6.25E-2</v>
      </c>
      <c r="T14" s="3">
        <v>6.5972222222222224E-2</v>
      </c>
      <c r="U14" s="3">
        <v>5.9722222222222225E-2</v>
      </c>
    </row>
    <row r="15" spans="1:21" x14ac:dyDescent="0.2">
      <c r="A15" s="4">
        <v>753</v>
      </c>
      <c r="B15" s="4" t="s">
        <v>10</v>
      </c>
      <c r="C15" s="4" t="s">
        <v>34</v>
      </c>
      <c r="D15" s="4" t="s">
        <v>26</v>
      </c>
      <c r="E15">
        <v>89</v>
      </c>
      <c r="F15">
        <v>100</v>
      </c>
      <c r="G15">
        <v>90</v>
      </c>
      <c r="H15">
        <v>90</v>
      </c>
      <c r="I15">
        <v>88</v>
      </c>
      <c r="J15">
        <v>85</v>
      </c>
      <c r="K15">
        <v>86</v>
      </c>
      <c r="L15">
        <v>10</v>
      </c>
      <c r="M15" s="3">
        <v>6.1111111111111116E-2</v>
      </c>
      <c r="O15" s="3">
        <v>5.9027777777777783E-2</v>
      </c>
      <c r="Q15" s="3">
        <v>5.9722222222222225E-2</v>
      </c>
      <c r="R15" s="3">
        <v>6.1805555555555558E-2</v>
      </c>
      <c r="S15" s="3">
        <v>6.9444444444444434E-2</v>
      </c>
      <c r="T15" s="3">
        <v>6.25E-2</v>
      </c>
      <c r="U15" s="3">
        <v>6.25E-2</v>
      </c>
    </row>
    <row r="16" spans="1:21" x14ac:dyDescent="0.2">
      <c r="A16" s="4">
        <v>754</v>
      </c>
      <c r="B16" s="4" t="s">
        <v>10</v>
      </c>
      <c r="C16" s="4" t="s">
        <v>24</v>
      </c>
      <c r="D16" s="4" t="s">
        <v>24</v>
      </c>
      <c r="E16">
        <v>100</v>
      </c>
      <c r="F16">
        <v>100</v>
      </c>
      <c r="G16">
        <v>106</v>
      </c>
      <c r="H16">
        <v>93</v>
      </c>
      <c r="I16">
        <v>88</v>
      </c>
      <c r="J16">
        <v>84</v>
      </c>
      <c r="K16">
        <v>90</v>
      </c>
      <c r="L16">
        <v>10</v>
      </c>
      <c r="M16" s="3">
        <v>6.1111111111111116E-2</v>
      </c>
      <c r="O16" s="3">
        <v>5.8333333333333327E-2</v>
      </c>
      <c r="Q16" s="3">
        <v>6.25E-2</v>
      </c>
      <c r="R16" s="3">
        <v>6.9444444444444434E-2</v>
      </c>
      <c r="S16" s="3">
        <v>6.9444444444444434E-2</v>
      </c>
      <c r="T16" s="3">
        <v>7.3611111111111113E-2</v>
      </c>
      <c r="U16" s="3">
        <v>6.458333333333334E-2</v>
      </c>
    </row>
    <row r="17" spans="1:17" x14ac:dyDescent="0.2">
      <c r="A17" s="4">
        <v>755</v>
      </c>
      <c r="B17" s="4" t="s">
        <v>24</v>
      </c>
      <c r="C17" s="4" t="s">
        <v>24</v>
      </c>
      <c r="D17" s="4" t="s">
        <v>24</v>
      </c>
      <c r="E17">
        <v>100</v>
      </c>
      <c r="F17">
        <v>100</v>
      </c>
      <c r="G17">
        <v>106</v>
      </c>
      <c r="H17">
        <v>93</v>
      </c>
      <c r="I17">
        <v>88</v>
      </c>
      <c r="J17">
        <v>84</v>
      </c>
      <c r="K17">
        <v>90</v>
      </c>
      <c r="L17">
        <v>10</v>
      </c>
      <c r="M17" s="3"/>
    </row>
    <row r="20" spans="1:17" x14ac:dyDescent="0.2">
      <c r="A20" s="4"/>
      <c r="B20" s="4"/>
      <c r="C20" s="4"/>
      <c r="D20" s="4"/>
      <c r="E20" s="4"/>
      <c r="H20" s="4"/>
      <c r="I20" s="4"/>
      <c r="K20" s="4"/>
      <c r="M20" s="4"/>
      <c r="O20" s="4"/>
      <c r="Q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8654-4B3C-164E-8D8F-AE4D97218E0C}">
  <dimension ref="A1:L34"/>
  <sheetViews>
    <sheetView tabSelected="1" topLeftCell="C1" workbookViewId="0">
      <selection activeCell="I15" sqref="I15"/>
    </sheetView>
  </sheetViews>
  <sheetFormatPr baseColWidth="10" defaultRowHeight="16" x14ac:dyDescent="0.2"/>
  <sheetData>
    <row r="1" spans="1:12" x14ac:dyDescent="0.2">
      <c r="A1" t="s">
        <v>0</v>
      </c>
      <c r="B1" t="s">
        <v>11</v>
      </c>
      <c r="C1" t="s">
        <v>20</v>
      </c>
      <c r="D1" t="s">
        <v>22</v>
      </c>
      <c r="E1" t="s">
        <v>13</v>
      </c>
      <c r="F1" t="s">
        <v>14</v>
      </c>
      <c r="G1" t="s">
        <v>15</v>
      </c>
      <c r="H1" t="s">
        <v>16</v>
      </c>
      <c r="I1" t="s">
        <v>35</v>
      </c>
      <c r="J1" t="s">
        <v>17</v>
      </c>
      <c r="K1" t="s">
        <v>18</v>
      </c>
      <c r="L1" t="s">
        <v>19</v>
      </c>
    </row>
    <row r="2" spans="1:12" ht="19" x14ac:dyDescent="0.25">
      <c r="A2" s="1">
        <v>741</v>
      </c>
      <c r="B2" s="1" t="s">
        <v>12</v>
      </c>
      <c r="C2" s="1" t="s">
        <v>21</v>
      </c>
      <c r="D2" s="1" t="s">
        <v>23</v>
      </c>
      <c r="E2" s="5">
        <v>3.7772557999999998</v>
      </c>
      <c r="F2" s="5">
        <v>1.6716506</v>
      </c>
      <c r="G2" s="5">
        <v>1.2902324999999999</v>
      </c>
      <c r="H2" s="5">
        <v>2.3205149999999999</v>
      </c>
      <c r="I2" s="5">
        <v>3.2505765999999998E-2</v>
      </c>
    </row>
    <row r="3" spans="1:12" x14ac:dyDescent="0.2">
      <c r="A3" s="1">
        <v>742</v>
      </c>
      <c r="B3" s="1" t="s">
        <v>12</v>
      </c>
      <c r="C3" s="1" t="s">
        <v>24</v>
      </c>
      <c r="D3" s="1" t="s">
        <v>24</v>
      </c>
    </row>
    <row r="4" spans="1:12" ht="19" x14ac:dyDescent="0.25">
      <c r="A4" s="1">
        <v>745</v>
      </c>
      <c r="B4" s="1" t="s">
        <v>12</v>
      </c>
      <c r="C4" s="1" t="s">
        <v>27</v>
      </c>
      <c r="D4" s="1" t="s">
        <v>23</v>
      </c>
      <c r="E4" s="5">
        <v>2.7031665</v>
      </c>
      <c r="F4" s="5">
        <v>1.2509702</v>
      </c>
      <c r="G4" s="5">
        <v>2.6241317</v>
      </c>
      <c r="H4" s="5">
        <v>1.4306573</v>
      </c>
      <c r="I4" s="5">
        <v>0.44797124999999999</v>
      </c>
    </row>
    <row r="5" spans="1:12" ht="19" x14ac:dyDescent="0.25">
      <c r="A5" s="1">
        <v>744</v>
      </c>
      <c r="B5" s="1" t="s">
        <v>12</v>
      </c>
      <c r="C5" s="1" t="s">
        <v>25</v>
      </c>
      <c r="D5" s="1" t="s">
        <v>26</v>
      </c>
      <c r="E5" s="5">
        <v>0.58134675000000002</v>
      </c>
      <c r="F5" s="5">
        <v>0.25650084000000001</v>
      </c>
      <c r="G5" s="5">
        <v>2.0235558</v>
      </c>
      <c r="H5" s="5">
        <v>1.2069312000000001</v>
      </c>
      <c r="I5" s="5">
        <v>4.9712310000000003E-2</v>
      </c>
    </row>
    <row r="6" spans="1:12" ht="19" x14ac:dyDescent="0.25">
      <c r="A6" s="1">
        <v>746</v>
      </c>
      <c r="B6" s="1" t="s">
        <v>12</v>
      </c>
      <c r="C6" s="1" t="s">
        <v>28</v>
      </c>
      <c r="D6" s="1" t="s">
        <v>26</v>
      </c>
      <c r="E6" s="5">
        <v>2.4264929999999998</v>
      </c>
      <c r="F6" s="5">
        <v>0.87881255000000003</v>
      </c>
      <c r="G6" s="5">
        <v>1.1301702</v>
      </c>
      <c r="H6" s="5">
        <v>1.6777911000000001</v>
      </c>
      <c r="I6" s="5">
        <v>0.2089454</v>
      </c>
    </row>
    <row r="7" spans="1:12" x14ac:dyDescent="0.2">
      <c r="A7" s="1">
        <v>747</v>
      </c>
      <c r="B7" s="1" t="s">
        <v>12</v>
      </c>
      <c r="C7" s="1" t="s">
        <v>24</v>
      </c>
      <c r="D7" s="1" t="s">
        <v>24</v>
      </c>
    </row>
    <row r="8" spans="1:12" ht="19" x14ac:dyDescent="0.25">
      <c r="A8" s="1">
        <v>749</v>
      </c>
      <c r="B8" s="1" t="s">
        <v>12</v>
      </c>
      <c r="C8" s="1" t="s">
        <v>29</v>
      </c>
      <c r="D8" s="1" t="s">
        <v>23</v>
      </c>
      <c r="E8" s="5">
        <v>2.6523647000000001</v>
      </c>
      <c r="F8" s="5">
        <v>1.2594342000000001</v>
      </c>
      <c r="G8" s="5">
        <v>1.4246604</v>
      </c>
      <c r="H8" s="5">
        <v>-1.1338613000000001E-2</v>
      </c>
      <c r="I8" s="5">
        <v>1.0485806</v>
      </c>
    </row>
    <row r="9" spans="1:12" x14ac:dyDescent="0.2">
      <c r="A9" s="4">
        <v>755</v>
      </c>
      <c r="B9" s="4" t="s">
        <v>10</v>
      </c>
      <c r="C9" s="4" t="s">
        <v>24</v>
      </c>
      <c r="D9" s="4" t="s">
        <v>24</v>
      </c>
    </row>
    <row r="10" spans="1:12" ht="19" x14ac:dyDescent="0.25">
      <c r="A10" s="4">
        <v>736</v>
      </c>
      <c r="B10" s="4" t="s">
        <v>10</v>
      </c>
      <c r="C10" s="4" t="s">
        <v>30</v>
      </c>
      <c r="D10" s="4" t="s">
        <v>23</v>
      </c>
      <c r="E10" s="5">
        <v>2.5356426000000001</v>
      </c>
      <c r="F10" s="5">
        <v>1.5189967</v>
      </c>
      <c r="G10" s="5">
        <v>0.79690795999999997</v>
      </c>
      <c r="H10" s="5">
        <v>0.7579304</v>
      </c>
      <c r="I10" s="5">
        <v>0.50708525999999998</v>
      </c>
    </row>
    <row r="11" spans="1:12" ht="19" x14ac:dyDescent="0.25">
      <c r="A11" s="4">
        <v>737</v>
      </c>
      <c r="B11" s="4" t="s">
        <v>10</v>
      </c>
      <c r="C11" s="4" t="s">
        <v>32</v>
      </c>
      <c r="D11" s="4" t="s">
        <v>26</v>
      </c>
      <c r="E11" s="5">
        <v>0.71157265000000003</v>
      </c>
      <c r="F11" s="5">
        <v>0.82665246999999997</v>
      </c>
      <c r="G11" s="5">
        <v>-1.1380039E-2</v>
      </c>
      <c r="H11" s="5">
        <v>-0.52213609999999999</v>
      </c>
      <c r="I11" s="5">
        <v>0.10028882</v>
      </c>
    </row>
    <row r="12" spans="1:12" x14ac:dyDescent="0.2">
      <c r="A12" s="4">
        <v>738</v>
      </c>
      <c r="B12" s="4" t="s">
        <v>10</v>
      </c>
      <c r="C12" s="4" t="s">
        <v>24</v>
      </c>
      <c r="D12" s="4" t="s">
        <v>24</v>
      </c>
    </row>
    <row r="13" spans="1:12" ht="19" x14ac:dyDescent="0.25">
      <c r="A13" s="4">
        <v>739</v>
      </c>
      <c r="B13" s="4" t="s">
        <v>10</v>
      </c>
      <c r="C13" s="4" t="s">
        <v>31</v>
      </c>
      <c r="D13" s="4" t="s">
        <v>23</v>
      </c>
      <c r="E13" s="5">
        <v>2.2976334</v>
      </c>
      <c r="F13" s="5">
        <v>1.537336</v>
      </c>
      <c r="G13" s="5">
        <v>0.65785753999999996</v>
      </c>
      <c r="H13" s="5">
        <v>1.2333912</v>
      </c>
      <c r="I13" s="5">
        <v>-0.26225304999999999</v>
      </c>
    </row>
    <row r="14" spans="1:12" ht="19" x14ac:dyDescent="0.25">
      <c r="A14" s="4">
        <v>740</v>
      </c>
      <c r="B14" s="4" t="s">
        <v>10</v>
      </c>
      <c r="C14" s="4" t="s">
        <v>33</v>
      </c>
      <c r="D14" s="4" t="s">
        <v>26</v>
      </c>
      <c r="E14" s="5">
        <v>1.2252080000000001</v>
      </c>
      <c r="F14" s="5">
        <v>1.0088486999999999</v>
      </c>
      <c r="G14" s="5">
        <v>-0.11764738</v>
      </c>
      <c r="H14" s="5">
        <v>0.58259916</v>
      </c>
      <c r="I14" s="5">
        <v>0.40210193</v>
      </c>
    </row>
    <row r="15" spans="1:12" ht="19" x14ac:dyDescent="0.25">
      <c r="A15" s="4">
        <v>753</v>
      </c>
      <c r="B15" s="4" t="s">
        <v>10</v>
      </c>
      <c r="C15" s="4" t="s">
        <v>34</v>
      </c>
      <c r="D15" s="4" t="s">
        <v>26</v>
      </c>
      <c r="E15" s="5">
        <v>0.89412325999999998</v>
      </c>
      <c r="F15" s="5">
        <v>0.94875646000000002</v>
      </c>
      <c r="G15" s="5">
        <v>0.57362559999999996</v>
      </c>
      <c r="H15" s="5">
        <v>0.80118820000000002</v>
      </c>
      <c r="I15" s="5">
        <v>-0.73736226999999999</v>
      </c>
    </row>
    <row r="16" spans="1:12" x14ac:dyDescent="0.2">
      <c r="A16" s="4">
        <v>754</v>
      </c>
      <c r="B16" s="4" t="s">
        <v>10</v>
      </c>
      <c r="C16" s="4" t="s">
        <v>24</v>
      </c>
      <c r="D16" s="4" t="s">
        <v>24</v>
      </c>
    </row>
    <row r="17" spans="1:6" x14ac:dyDescent="0.2">
      <c r="A17" s="4">
        <v>755</v>
      </c>
      <c r="B17" s="4" t="s">
        <v>24</v>
      </c>
      <c r="C17" s="4" t="s">
        <v>24</v>
      </c>
      <c r="D17" s="4" t="s">
        <v>24</v>
      </c>
    </row>
    <row r="20" spans="1:6" x14ac:dyDescent="0.2">
      <c r="A20" s="4"/>
      <c r="B20" s="4"/>
      <c r="C20" s="4"/>
      <c r="D20" s="4"/>
    </row>
    <row r="24" spans="1:6" ht="19" x14ac:dyDescent="0.25">
      <c r="F24" s="5"/>
    </row>
    <row r="25" spans="1:6" ht="19" x14ac:dyDescent="0.25">
      <c r="D25" s="5"/>
      <c r="F25" s="5"/>
    </row>
    <row r="26" spans="1:6" ht="19" x14ac:dyDescent="0.25">
      <c r="D26" s="5"/>
      <c r="F26" s="5"/>
    </row>
    <row r="27" spans="1:6" ht="19" x14ac:dyDescent="0.25">
      <c r="D27" s="5"/>
      <c r="F27" s="5"/>
    </row>
    <row r="28" spans="1:6" ht="19" x14ac:dyDescent="0.25">
      <c r="D28" s="5"/>
      <c r="F28" s="5"/>
    </row>
    <row r="29" spans="1:6" ht="19" x14ac:dyDescent="0.25">
      <c r="D29" s="5"/>
      <c r="F29" s="5"/>
    </row>
    <row r="30" spans="1:6" ht="19" x14ac:dyDescent="0.25">
      <c r="D30" s="5"/>
      <c r="F30" s="5"/>
    </row>
    <row r="31" spans="1:6" ht="19" x14ac:dyDescent="0.25">
      <c r="D31" s="5"/>
      <c r="F31" s="5"/>
    </row>
    <row r="32" spans="1:6" ht="19" x14ac:dyDescent="0.25">
      <c r="D32" s="5"/>
      <c r="F32" s="5"/>
    </row>
    <row r="33" spans="4:6" ht="19" x14ac:dyDescent="0.25">
      <c r="D33" s="5"/>
      <c r="F33" s="5"/>
    </row>
    <row r="34" spans="4:6" ht="19" x14ac:dyDescent="0.25">
      <c r="D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times_in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2020-05-25T16:27:38Z</dcterms:created>
  <dcterms:modified xsi:type="dcterms:W3CDTF">2020-06-22T02:46:10Z</dcterms:modified>
</cp:coreProperties>
</file>