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ello" sheetId="1" r:id="rId3"/>
    <sheet state="visible" name="US 2013" sheetId="2" r:id="rId4"/>
    <sheet state="visible" name="2013-full" sheetId="3" r:id="rId5"/>
    <sheet state="visible" name="US 2012" sheetId="4" r:id="rId6"/>
    <sheet state="visible" name="US 2011" sheetId="5" r:id="rId7"/>
    <sheet state="visible" name="US 2010" sheetId="6" r:id="rId8"/>
    <sheet state="visible" name="US 2009" sheetId="7" r:id="rId9"/>
    <sheet state="visible" name="US 2008" sheetId="8" r:id="rId10"/>
    <sheet state="visible" name="US 2007" sheetId="9" r:id="rId11"/>
    <sheet state="visible" name="sources" sheetId="10" r:id="rId12"/>
  </sheets>
  <definedNames/>
  <calcPr/>
</workbook>
</file>

<file path=xl/comments1.xml><?xml version="1.0" encoding="utf-8"?>
<comments xmlns="http://schemas.openxmlformats.org/spreadsheetml/2006/main">
  <authors>
    <author/>
  </authors>
  <commentList>
    <comment authorId="0" ref="E3">
      <text>
        <t xml:space="preserve">'Want to see' --dan.hampson01 Wed Dec 14 15:19:25 2011</t>
      </text>
    </comment>
    <comment authorId="0" ref="E48">
      <text>
        <t xml:space="preserve">'want to see' --dan.hampson01 Thu Dec 15 14:05:45 2011</t>
      </text>
    </comment>
    <comment authorId="0" ref="E49">
      <text>
        <t xml:space="preserve">'want to see' --dan.hampson01 Thu Dec 15 14:07:18 2011</t>
      </text>
    </comment>
    <comment authorId="0" ref="E58">
      <text>
        <t xml:space="preserve">'want to see' --dan.hampson01 Thu Dec 15 14:23:55 2011</t>
      </text>
    </comment>
    <comment authorId="0" ref="E153">
      <text>
        <t xml:space="preserve">'want to see' --dan.hampson01 Thu Dec 15 14:44:45 2011</t>
      </text>
    </comment>
    <comment authorId="0" ref="E100">
      <text>
        <t xml:space="preserve">'want to see' --dan.hampson01 Thu Dec 15 15:28:09 2011</t>
      </text>
    </comment>
    <comment authorId="0" ref="E107">
      <text>
        <t xml:space="preserve">'want to see' --dan.hampson01 Thu Dec 15 15:31:24 2011</t>
      </text>
    </comment>
    <comment authorId="0" ref="E118">
      <text>
        <t xml:space="preserve">'want to see' --dan.hampson01 Thu Dec 15 15:37:10 2011</t>
      </text>
    </comment>
  </commentList>
</comments>
</file>

<file path=xl/comments2.xml><?xml version="1.0" encoding="utf-8"?>
<comments xmlns="http://schemas.openxmlformats.org/spreadsheetml/2006/main">
  <authors>
    <author/>
  </authors>
  <commentList>
    <comment authorId="0" ref="W70">
      <text>
        <t xml:space="preserve">'Want to see' --dan.hampson01 Wed Dec 14 13:09:03 2011</t>
      </text>
    </comment>
    <comment authorId="0" ref="W80">
      <text>
        <t xml:space="preserve">'Want to see' --dan.hampson01 Wed Dec 14 13:09:50 2011</t>
      </text>
    </comment>
    <comment authorId="0" ref="W136">
      <text>
        <t xml:space="preserve">'Want to see' --dan.hampson01 Wed Dec 14 12:47:43 2011</t>
      </text>
    </comment>
  </commentList>
</comments>
</file>

<file path=xl/comments3.xml><?xml version="1.0" encoding="utf-8"?>
<comments xmlns="http://schemas.openxmlformats.org/spreadsheetml/2006/main">
  <authors>
    <author/>
  </authors>
  <commentList>
    <comment authorId="0" ref="Y117">
      <text>
        <t xml:space="preserve">'Want to see' --dan.hampson01 Wed Dec 14 11:50:51 2011</t>
      </text>
    </comment>
  </commentList>
</comments>
</file>

<file path=xl/sharedStrings.xml><?xml version="1.0" encoding="utf-8"?>
<sst xmlns="http://schemas.openxmlformats.org/spreadsheetml/2006/main" count="4555" uniqueCount="1669">
  <si>
    <t>source</t>
  </si>
  <si>
    <t>Welcome to the Hollywood Stories dataset</t>
  </si>
  <si>
    <t>lovingly compiled by Information Is Beautiful</t>
  </si>
  <si>
    <t>Herein, you'll find a list of every Hollywood film released over the last 7 years</t>
  </si>
  <si>
    <t>and data on their</t>
  </si>
  <si>
    <t>: budget</t>
  </si>
  <si>
    <t>Wikipedia, variety and other media sources</t>
  </si>
  <si>
    <t>: opening weekends</t>
  </si>
  <si>
    <t>the-numbers, boxofficemojo.com</t>
  </si>
  <si>
    <t>: various grosses (domestic, foreign, opening weekends)</t>
  </si>
  <si>
    <t>: story type (of the 22 different types of story)</t>
  </si>
  <si>
    <t>hand-curated</t>
  </si>
  <si>
    <t>: genre</t>
  </si>
  <si>
    <t>imdb</t>
  </si>
  <si>
    <t>: average meta score of critical reviews </t>
  </si>
  <si>
    <t>Rotten Tomatoes</t>
  </si>
  <si>
    <t>: average audience socre</t>
  </si>
  <si>
    <t>a mix of hand-compiled, scraped and hand-curated data perfect for visualization</t>
  </si>
  <si>
    <t>so you can do cool things like</t>
  </si>
  <si>
    <t>: scope the biggest grossing films of a year</t>
  </si>
  <si>
    <t>: but then see their true profitability (i.e. how much of their budget they recovered)</t>
  </si>
  <si>
    <t>: and how many cinema / theatres they opened at</t>
  </si>
  <si>
    <t>To edit the document and play with the figures, make a copy (File menu &gt; make a copy) and then use the sorting feature for each column to shift the data</t>
  </si>
  <si>
    <t>enjoy!</t>
  </si>
  <si>
    <t>David McCandless</t>
  </si>
  <si>
    <t>thanks to all these dogged researchers who hand-tilled this data</t>
  </si>
  <si>
    <t>Miriam Quick, Marley Whiteside, Dan Hampson, Pearl Doughty-White, Matt Hanock, Alexia Wdoswki</t>
  </si>
  <si>
    <t>some notes about the data</t>
  </si>
  <si>
    <t>regarding storytype, obviously there's a subjective element to guessing the story-types. Some films have multiple plot-lines so one size does not always fit all.</t>
  </si>
  <si>
    <t>As ever, If you strongly disagree, please email to offer us a correction: informationisbeautiful@gmail.com</t>
  </si>
  <si>
    <t>last updated Feb 2014</t>
  </si>
  <si>
    <t>similarly figures from 2007-08 may be slightly inaccurate as those films may have accrued more gross in the intervening years </t>
  </si>
  <si>
    <t>We have checked where we've been able</t>
  </si>
  <si>
    <t>Film </t>
  </si>
  <si>
    <t>Distributor</t>
  </si>
  <si>
    <t>Rotten Tomatoes  %</t>
  </si>
  <si>
    <t>Metacritic score %</t>
  </si>
  <si>
    <t>Average critical meta score %</t>
  </si>
  <si>
    <t>Rotten Tomatoes Audience  score %</t>
  </si>
  <si>
    <t>Metacritic Audience Score %</t>
  </si>
  <si>
    <t>Average Audience Meta Score</t>
  </si>
  <si>
    <t>Story</t>
  </si>
  <si>
    <t>Genre</t>
  </si>
  <si>
    <t>Opening Weekend</t>
  </si>
  <si>
    <t>Number of Theatres in US Opening Weekend</t>
  </si>
  <si>
    <t>Box Office Average per US Cinema (Opening Weekend)</t>
  </si>
  <si>
    <t>Domestic Gross</t>
  </si>
  <si>
    <t>Foreign Gross</t>
  </si>
  <si>
    <t>Worldwide Gross</t>
  </si>
  <si>
    <t>Budget</t>
  </si>
  <si>
    <t>Profitability</t>
  </si>
  <si>
    <t>% budget recovered opening weekend</t>
  </si>
  <si>
    <t>exclude?</t>
  </si>
  <si>
    <t>Oscar</t>
  </si>
  <si>
    <t>Bafta</t>
  </si>
  <si>
    <t>Notes</t>
  </si>
  <si>
    <t>Source</t>
  </si>
  <si>
    <t>average:</t>
  </si>
  <si>
    <t>http://www.boxofficemojo.com/yearly/chart/?page=1&amp;view=releasedate&amp;view2=domestic&amp;yr=2013&amp;p=.htm</t>
  </si>
  <si>
    <t>http://www.rottentomatoes.com/</t>
  </si>
  <si>
    <t>http://www.metacritic.com/</t>
  </si>
  <si>
    <t>own calc</t>
  </si>
  <si>
    <t>http://www.boxofficemojo.com/</t>
  </si>
  <si>
    <t>if different</t>
  </si>
  <si>
    <t>About Time</t>
  </si>
  <si>
    <t>Universal</t>
  </si>
  <si>
    <t>87,100,449       </t>
  </si>
  <si>
    <t>-</t>
  </si>
  <si>
    <t>The Fifth Estate</t>
  </si>
  <si>
    <t>Buena Vista</t>
  </si>
  <si>
    <t>8,555,008       </t>
  </si>
  <si>
    <t>Parker</t>
  </si>
  <si>
    <t>FilmDistrict</t>
  </si>
  <si>
    <t>46,216,641        </t>
  </si>
  <si>
    <t>The To-Do List</t>
  </si>
  <si>
    <t>CBS</t>
  </si>
  <si>
    <t>3,566,225       </t>
  </si>
  <si>
    <t>Grown Ups 2</t>
  </si>
  <si>
    <t>Sony</t>
  </si>
  <si>
    <t>246,984,278         </t>
  </si>
  <si>
    <t>After Earth</t>
  </si>
  <si>
    <t>243,843,127         </t>
  </si>
  <si>
    <t>Captain Phillips</t>
  </si>
  <si>
    <t>216,485,837         </t>
  </si>
  <si>
    <t>Escape Plan</t>
  </si>
  <si>
    <t>Lionsgate / Summit</t>
  </si>
  <si>
    <t>133,375,335        </t>
  </si>
  <si>
    <t>IMDB estimated budget</t>
  </si>
  <si>
    <t>http://www.imdb.com/title/tt1211956/?ref_=nv_sr_1</t>
  </si>
  <si>
    <t>Prisoners</t>
  </si>
  <si>
    <t>Warner Bros</t>
  </si>
  <si>
    <t>122,126,687         </t>
  </si>
  <si>
    <t>Stoker</t>
  </si>
  <si>
    <t>Fox Searchlight</t>
  </si>
  <si>
    <t>12,077,441       </t>
  </si>
  <si>
    <t>Walking with Dinosaurs</t>
  </si>
  <si>
    <t>Fox</t>
  </si>
  <si>
    <t>113,191,563         </t>
  </si>
  <si>
    <t>Love is All You Need</t>
  </si>
  <si>
    <t>Sony Classics</t>
  </si>
  <si>
    <t>10,016,934       </t>
  </si>
  <si>
    <t>The Kings of Summer</t>
  </si>
  <si>
    <t>n/a</t>
  </si>
  <si>
    <t>Iron Man 3</t>
  </si>
  <si>
    <t>action</t>
  </si>
  <si>
    <t>Despicable Me 2</t>
  </si>
  <si>
    <t>THG: Catching Fire</t>
  </si>
  <si>
    <t>Lionsgate</t>
  </si>
  <si>
    <t>The Desolation of Smaug</t>
  </si>
  <si>
    <t>budget reported in LA Times</t>
  </si>
  <si>
    <t>http://www.latimes.com/entertainment/news/la-et-ct-box-office-hobbit-desolation-smaug-20131216,0,3005168.story#axzz2o6lzEKSk</t>
  </si>
  <si>
    <t>Frozen</t>
  </si>
  <si>
    <t>Fast &amp; Furious 6</t>
  </si>
  <si>
    <t>Monsters University</t>
  </si>
  <si>
    <t>budget reported</t>
  </si>
  <si>
    <t>http://www.shockya.com/news/2013/06/30/box-office-report-monsters-university-schools-the-heat-and-white-house-down/</t>
  </si>
  <si>
    <t>Gravity</t>
  </si>
  <si>
    <t>Man of Steel</t>
  </si>
  <si>
    <t>Thor: The Dark World</t>
  </si>
  <si>
    <t>The Croods</t>
  </si>
  <si>
    <t>World War Z</t>
  </si>
  <si>
    <t>Paramount</t>
  </si>
  <si>
    <t>Oz The Great &amp; Powerful</t>
  </si>
  <si>
    <t>Star Trek Into Darkness</t>
  </si>
  <si>
    <t>The Wolverine</t>
  </si>
  <si>
    <t>Pacific Rim</t>
  </si>
  <si>
    <t>G.I. Joe: Retaliation</t>
  </si>
  <si>
    <t>The Hangover Part III</t>
  </si>
  <si>
    <t>Now You See Me</t>
  </si>
  <si>
    <t>The Great Gatsby</t>
  </si>
  <si>
    <t>The Smurfs 2</t>
  </si>
  <si>
    <t>The Conjuring</t>
  </si>
  <si>
    <t>horror</t>
  </si>
  <si>
    <t>A Good Day to Die Hard</t>
  </si>
  <si>
    <t>Oblivion</t>
  </si>
  <si>
    <t>Elysium</t>
  </si>
  <si>
    <t>TriStar</t>
  </si>
  <si>
    <t>Turbo</t>
  </si>
  <si>
    <t>We're the Millers</t>
  </si>
  <si>
    <t>Epic</t>
  </si>
  <si>
    <t>The Lone Ranger</t>
  </si>
  <si>
    <t>Cloudy with a Chance of Meatballs 2</t>
  </si>
  <si>
    <t>The Heat</t>
  </si>
  <si>
    <t>Hansel &amp; Gretel</t>
  </si>
  <si>
    <t>Planes</t>
  </si>
  <si>
    <t>White House Down</t>
  </si>
  <si>
    <t>Percy Jackson: Sea of Monsters</t>
  </si>
  <si>
    <t>Jack the Giant Slayer</t>
  </si>
  <si>
    <t>The Wolf of Wall Street</t>
  </si>
  <si>
    <t>Identity Thief</t>
  </si>
  <si>
    <t>The Secret Life of Walter Mitty</t>
  </si>
  <si>
    <t>Lee Daniels' The Butler</t>
  </si>
  <si>
    <t>Weinstein</t>
  </si>
  <si>
    <t>Anchorman 2</t>
  </si>
  <si>
    <t>American Hustle</t>
  </si>
  <si>
    <t>Insidious Chapter 2</t>
  </si>
  <si>
    <t>Olympus Has Fallen</t>
  </si>
  <si>
    <t>Bad Grandpa</t>
  </si>
  <si>
    <t>Mama</t>
  </si>
  <si>
    <t>Red 2</t>
  </si>
  <si>
    <t>2 Guns</t>
  </si>
  <si>
    <t>12 years a slave</t>
  </si>
  <si>
    <t>drama</t>
  </si>
  <si>
    <t>This is the End</t>
  </si>
  <si>
    <t>47 Ronin</t>
  </si>
  <si>
    <t>Last Vegas</t>
  </si>
  <si>
    <t>Warm Bodies</t>
  </si>
  <si>
    <t>Ender's Game</t>
  </si>
  <si>
    <t>Gangster Squad</t>
  </si>
  <si>
    <t>Riddick</t>
  </si>
  <si>
    <t>Evil Dead</t>
  </si>
  <si>
    <t>Blue Jasmine</t>
  </si>
  <si>
    <t>http://www.imdb.com/title/tt2334873/?ref_=nv_sr_1</t>
  </si>
  <si>
    <t>Lone Survivor</t>
  </si>
  <si>
    <t>The Internship</t>
  </si>
  <si>
    <t>Saving Mr. Banks</t>
  </si>
  <si>
    <t>Free Birds</t>
  </si>
  <si>
    <t>Relativity</t>
  </si>
  <si>
    <t>The Mortal Instruments: City of Bones</t>
  </si>
  <si>
    <t>Sony / Screen Gems</t>
  </si>
  <si>
    <t>Rush</t>
  </si>
  <si>
    <t>The Purge</t>
  </si>
  <si>
    <t>Pain and Gain</t>
  </si>
  <si>
    <t>Philomena</t>
  </si>
  <si>
    <t>Weinstein </t>
  </si>
  <si>
    <t>Carrie</t>
  </si>
  <si>
    <t>Scary Movie 5</t>
  </si>
  <si>
    <t>Weinstein / Dimension</t>
  </si>
  <si>
    <t>R.I.P.D.</t>
  </si>
  <si>
    <t>The Best Man Holiday</t>
  </si>
  <si>
    <t>Safe Haven</t>
  </si>
  <si>
    <t>The Counselor</t>
  </si>
  <si>
    <t>The Call</t>
  </si>
  <si>
    <t>Side Effects</t>
  </si>
  <si>
    <t>Open Road Films</t>
  </si>
  <si>
    <t>http://www.imdb.com/title/tt2053463/?ref_=nv_sr_1</t>
  </si>
  <si>
    <t>Runner Runner</t>
  </si>
  <si>
    <t>Beautiful Creatures</t>
  </si>
  <si>
    <t>A Haunted House</t>
  </si>
  <si>
    <t>Kick-Ass 2</t>
  </si>
  <si>
    <t>Quartet</t>
  </si>
  <si>
    <t>http://www.imdb.com/title/tt1441951/?ref_=nv_sr_1</t>
  </si>
  <si>
    <t>The Last Stand</t>
  </si>
  <si>
    <t>The Host</t>
  </si>
  <si>
    <t>The World's End</t>
  </si>
  <si>
    <t>Focus Features</t>
  </si>
  <si>
    <t>21 and Over</t>
  </si>
  <si>
    <t>Snitch</t>
  </si>
  <si>
    <t>http://www.imdb.com/title/tt0882977/?ref_=nv_sr_1</t>
  </si>
  <si>
    <t>Jobs</t>
  </si>
  <si>
    <t>The Place Beyond the Pines</t>
  </si>
  <si>
    <t>August: Osage County</t>
  </si>
  <si>
    <t>http://www.imdb.com/title/tt1322269/?ref_=nv_sr_1</t>
  </si>
  <si>
    <t>Spring Breakers</t>
  </si>
  <si>
    <t>A24</t>
  </si>
  <si>
    <t>Homefront</t>
  </si>
  <si>
    <t>Delivery Man</t>
  </si>
  <si>
    <t>Dallas Buyers Club</t>
  </si>
  <si>
    <t>Don Jon</t>
  </si>
  <si>
    <t>Her</t>
  </si>
  <si>
    <t>Movie 43</t>
  </si>
  <si>
    <t>Grudge Match</t>
  </si>
  <si>
    <t>Mandela: Long Walk to Freedom</t>
  </si>
  <si>
    <t>http://online.wsj.com/news/articles/SB10001424052702303985504579205952027833732</t>
  </si>
  <si>
    <t>Dark Skies</t>
  </si>
  <si>
    <t>Enough Said</t>
  </si>
  <si>
    <t>Trance</t>
  </si>
  <si>
    <t>Inside Llewyn Davis</t>
  </si>
  <si>
    <t>rumoured budget</t>
  </si>
  <si>
    <t>The Way, Way Back</t>
  </si>
  <si>
    <t>http://www.imdb.com/title/tt1727388/?ref_=nv_sr_1</t>
  </si>
  <si>
    <t>Baggage Claim</t>
  </si>
  <si>
    <t>http://www.imdb.com/title/tt1171222/?ref_=nv_sr_1</t>
  </si>
  <si>
    <t>The Big Wedding</t>
  </si>
  <si>
    <t>The Sapphires</t>
  </si>
  <si>
    <t>Broken City</t>
  </si>
  <si>
    <t>The Bling Ring</t>
  </si>
  <si>
    <t>Dead Man Down</t>
  </si>
  <si>
    <t>Admission</t>
  </si>
  <si>
    <t>Fruitvale Station</t>
  </si>
  <si>
    <t>Battle of the Year</t>
  </si>
  <si>
    <t>The Last Exorcism Part II</t>
  </si>
  <si>
    <t>Machete Kills</t>
  </si>
  <si>
    <t>http://en.wikipedia.org/wiki/Machete_Kills</t>
  </si>
  <si>
    <t>Paranoia</t>
  </si>
  <si>
    <t>I'm So Excited</t>
  </si>
  <si>
    <t>couldnt find budget</t>
  </si>
  <si>
    <t>Nebraska</t>
  </si>
  <si>
    <t>Out of the Furnace</t>
  </si>
  <si>
    <t>Before Midnight</t>
  </si>
  <si>
    <t>Getaway</t>
  </si>
  <si>
    <t>Bullet to the Head</t>
  </si>
  <si>
    <t>Black Nativity</t>
  </si>
  <si>
    <t>Blue Is the Warmest Color</t>
  </si>
  <si>
    <t>IFC</t>
  </si>
  <si>
    <t>Unfinished Song</t>
  </si>
  <si>
    <t>The Spectacular Now</t>
  </si>
  <si>
    <t>All Is Lost</t>
  </si>
  <si>
    <t>Roadside Attractions</t>
  </si>
  <si>
    <t>Closed Circuit</t>
  </si>
  <si>
    <t>http://www.globalpost.com/dispatch/news/thomson-reuters/130827/eric-bana-talks-closed-circuit-we-planted-snowden-hes-our-russi</t>
  </si>
  <si>
    <t>The Company You Keep</t>
  </si>
  <si>
    <t>Oldboy</t>
  </si>
  <si>
    <t>Frances Ha</t>
  </si>
  <si>
    <t>Emperor</t>
  </si>
  <si>
    <t>Stand Up Guys</t>
  </si>
  <si>
    <t>In a World</t>
  </si>
  <si>
    <t>The East</t>
  </si>
  <si>
    <t>No</t>
  </si>
  <si>
    <t>Renoir</t>
  </si>
  <si>
    <t>Samuel Goldwyn</t>
  </si>
  <si>
    <t>Austenland</t>
  </si>
  <si>
    <t>The Iceman</t>
  </si>
  <si>
    <t>Millenium Entertainment</t>
  </si>
  <si>
    <t>Girl Most Likely</t>
  </si>
  <si>
    <t>Wadjda</t>
  </si>
  <si>
    <t>Much Ado About Nothing</t>
  </si>
  <si>
    <t>Behind the Candelabra</t>
  </si>
  <si>
    <t>HBO Films</t>
  </si>
  <si>
    <t>This film came out only as a TV movie in the US</t>
  </si>
  <si>
    <t>http://www.the-numbers.com/movie/Behind-the-Candelabra#tab=summary</t>
  </si>
  <si>
    <t>The Butler</t>
  </si>
  <si>
    <t>Weinstein Company</t>
  </si>
  <si>
    <t>The Canyons</t>
  </si>
  <si>
    <t>http://www.imdb.com/title/tt2292959/?ref_=nv_sr_1</t>
  </si>
  <si>
    <t>The English Teacher</t>
  </si>
  <si>
    <t>Cinedigm Entertainment</t>
  </si>
  <si>
    <t>John Dies at the End</t>
  </si>
  <si>
    <t>Magnolia</t>
  </si>
  <si>
    <t>http://herocomplex.latimes.com/movies/john-dies-at-the-end-paul-giamatti-don-coscarelli-on-cult-cinema/#/0</t>
  </si>
  <si>
    <t>Lovelace</t>
  </si>
  <si>
    <t> Radius-TWC</t>
  </si>
  <si>
    <t>Rotten Tomatoes </t>
  </si>
  <si>
    <t>Audience  score </t>
  </si>
  <si>
    <t>opening weekend relative to budget</t>
  </si>
  <si>
    <t>%</t>
  </si>
  <si>
    <t>($)</t>
  </si>
  <si>
    <t>($m)</t>
  </si>
  <si>
    <t>% of budget recovered</t>
  </si>
  <si>
    <t>Wein.</t>
  </si>
  <si>
    <t>WB</t>
  </si>
  <si>
    <t>BV</t>
  </si>
  <si>
    <t>WB (NL)</t>
  </si>
  <si>
    <t>Par.</t>
  </si>
  <si>
    <t>Uni.</t>
  </si>
  <si>
    <t>LGF</t>
  </si>
  <si>
    <t>TriS</t>
  </si>
  <si>
    <t>LG/S</t>
  </si>
  <si>
    <t>FD</t>
  </si>
  <si>
    <t>SGem</t>
  </si>
  <si>
    <t>Rela.</t>
  </si>
  <si>
    <t>ORF</t>
  </si>
  <si>
    <t>Focus</t>
  </si>
  <si>
    <t>W/Dim.</t>
  </si>
  <si>
    <t>SPC</t>
  </si>
  <si>
    <t>Jackass Presents: Bad Grandpa</t>
  </si>
  <si>
    <t>FoxS</t>
  </si>
  <si>
    <t>Tyler Perry Presents Peeples</t>
  </si>
  <si>
    <t>Dhoom 3</t>
  </si>
  <si>
    <t>Yash</t>
  </si>
  <si>
    <t>The Wizard of Oz</t>
  </si>
  <si>
    <t>Pulling Strings</t>
  </si>
  <si>
    <t>Chennai Express</t>
  </si>
  <si>
    <t>UTV</t>
  </si>
  <si>
    <t>Believe</t>
  </si>
  <si>
    <t>Top Gun 3D</t>
  </si>
  <si>
    <t>Home Run</t>
  </si>
  <si>
    <t>Gold.</t>
  </si>
  <si>
    <t>Metallica Through the Never</t>
  </si>
  <si>
    <t>PH</t>
  </si>
  <si>
    <t>Yeh Jawaani Hai Deewani</t>
  </si>
  <si>
    <t>Eros</t>
  </si>
  <si>
    <t>Filly Brown</t>
  </si>
  <si>
    <t>Ram-Leela</t>
  </si>
  <si>
    <t>Krrish 3</t>
  </si>
  <si>
    <t>RAtt.</t>
  </si>
  <si>
    <t>Grace Unplugged</t>
  </si>
  <si>
    <t>I'm In Love With a Church Girl</t>
  </si>
  <si>
    <t>HTR</t>
  </si>
  <si>
    <t>Race 2</t>
  </si>
  <si>
    <t>The Ultimate Life</t>
  </si>
  <si>
    <t>Bhaag Milkha Bhaag</t>
  </si>
  <si>
    <t>Relbig.</t>
  </si>
  <si>
    <t>Bless Me Ultima</t>
  </si>
  <si>
    <t>Aren</t>
  </si>
  <si>
    <t>2013 Oscar Nominated Short Films</t>
  </si>
  <si>
    <t>Shrts.</t>
  </si>
  <si>
    <t>The Saratov Approach</t>
  </si>
  <si>
    <t>Purd.</t>
  </si>
  <si>
    <t>The Grandmaster</t>
  </si>
  <si>
    <t>Disconnect</t>
  </si>
  <si>
    <t>LD</t>
  </si>
  <si>
    <t>The Iceman (2013)</t>
  </si>
  <si>
    <t>MNE</t>
  </si>
  <si>
    <t>Girl Rising</t>
  </si>
  <si>
    <t>Gathr</t>
  </si>
  <si>
    <t>Blackfish</t>
  </si>
  <si>
    <t>Magn.</t>
  </si>
  <si>
    <t>The Christmas Candle</t>
  </si>
  <si>
    <t>ELS</t>
  </si>
  <si>
    <t>The Gatekeepers</t>
  </si>
  <si>
    <t>Fill the Void</t>
  </si>
  <si>
    <t>20 Feet from Stardom</t>
  </si>
  <si>
    <t>RTWC</t>
  </si>
  <si>
    <t>The Attack</t>
  </si>
  <si>
    <t>Cohen</t>
  </si>
  <si>
    <t>Stories We Tell</t>
  </si>
  <si>
    <t>The Great Beauty</t>
  </si>
  <si>
    <t>Jan.</t>
  </si>
  <si>
    <t>Kon-Tiki</t>
  </si>
  <si>
    <t>Lead Studio</t>
  </si>
  <si>
    <t>http://www.boxofficemojo.com/yearly/chart/?page=1&amp;view=releasedate&amp;view2=domestic&amp;yr=2012&amp;p=.htm</t>
  </si>
  <si>
    <t>if different </t>
  </si>
  <si>
    <t>2012 Oscar Nominated Short Films</t>
  </si>
  <si>
    <t>21 Jump Street</t>
  </si>
  <si>
    <t>A Late Quartet</t>
  </si>
  <si>
    <t>EOne</t>
  </si>
  <si>
    <t>A Royal Affair</t>
  </si>
  <si>
    <t>Abraham Lincoln: Vampire Hunter</t>
  </si>
  <si>
    <t>Agneepath</t>
  </si>
  <si>
    <t>Air Racers 3D</t>
  </si>
  <si>
    <t>3D</t>
  </si>
  <si>
    <t>N/A</t>
  </si>
  <si>
    <t>Albert Nobbs</t>
  </si>
  <si>
    <t>American Reunion</t>
  </si>
  <si>
    <t>Amour</t>
  </si>
  <si>
    <t>Anna Karenina</t>
  </si>
  <si>
    <t>budget reported in The Telegraph</t>
  </si>
  <si>
    <t>http://www.telegraph.co.uk/culture/film/starsandstories/9529142/Anna-Karenina-back-from-the-brink.html</t>
  </si>
  <si>
    <t>Arbitrage</t>
  </si>
  <si>
    <t>http://www.imdb.com/title/tt1764183/?ref_=nv_sr_1</t>
  </si>
  <si>
    <t>Argo</t>
  </si>
  <si>
    <t>Atlas Shrugged: Part II</t>
  </si>
  <si>
    <t>ADC</t>
  </si>
  <si>
    <t>Barfi!</t>
  </si>
  <si>
    <t>Batman Begins (2012 re-release)</t>
  </si>
  <si>
    <t>Battleship</t>
  </si>
  <si>
    <t>Beasts of the Southern Wild</t>
  </si>
  <si>
    <t>http://www.imdb.com/title/tt2125435/?ref_=nv_sr_1</t>
  </si>
  <si>
    <t>Big Miracle</t>
  </si>
  <si>
    <t>Brave</t>
  </si>
  <si>
    <t>301,700,000           </t>
  </si>
  <si>
    <t>538,983,207        </t>
  </si>
  <si>
    <t>Bully (PG-13)</t>
  </si>
  <si>
    <t>Casa De Mi Padre</t>
  </si>
  <si>
    <t>Celeste and Jesse Forever</t>
  </si>
  <si>
    <t>Chasing Ice</t>
  </si>
  <si>
    <t>SD</t>
  </si>
  <si>
    <t>Chasing Mavericks</t>
  </si>
  <si>
    <t>Chernobyl Diaries</t>
  </si>
  <si>
    <t>19,038,008        </t>
  </si>
  <si>
    <t>budget cost 'reported' </t>
  </si>
  <si>
    <t>http://cinemanerdz.com/weekend-box-office-men-in-black-iii-leads-memorial-day-pack/</t>
  </si>
  <si>
    <t>Chronicle (2012)</t>
  </si>
  <si>
    <t>Cloud Atlas</t>
  </si>
  <si>
    <t>http://www.imdb.com/title/tt1371111/?ref_=nv_sr_1</t>
  </si>
  <si>
    <t>Contraband</t>
  </si>
  <si>
    <t>Crooked Arrows</t>
  </si>
  <si>
    <t>BPE</t>
  </si>
  <si>
    <t>Dabangg 2</t>
  </si>
  <si>
    <t>Dark Shadows</t>
  </si>
  <si>
    <t>Diary of a Wimpy Kid: Dog Days</t>
  </si>
  <si>
    <t>Django Unchained</t>
  </si>
  <si>
    <t>Dr. Seuss' The Lorax</t>
  </si>
  <si>
    <t>Dredd</t>
  </si>
  <si>
    <t>Ek Tha Tiger</t>
  </si>
  <si>
    <t>End of Watch</t>
  </si>
  <si>
    <t>English Vinglish</t>
  </si>
  <si>
    <t>Farewell My Queen</t>
  </si>
  <si>
    <t>Flight</t>
  </si>
  <si>
    <t>161,772,375         </t>
  </si>
  <si>
    <t>Footnote</t>
  </si>
  <si>
    <t>For Greater Glory</t>
  </si>
  <si>
    <t>ArcEnt</t>
  </si>
  <si>
    <t>Frankenweenie</t>
  </si>
  <si>
    <t>Friends with Kids</t>
  </si>
  <si>
    <t>Ghost Rider: Spirit of Vengeance</t>
  </si>
  <si>
    <t>Girl in Progress</t>
  </si>
  <si>
    <t>Goon</t>
  </si>
  <si>
    <t>Haywire</t>
  </si>
  <si>
    <t>Hitchcock</t>
  </si>
  <si>
    <t>Hope Springs</t>
  </si>
  <si>
    <t>http://www.imdb.com/title/tt1535438/</t>
  </si>
  <si>
    <t>Hotel Transylvania</t>
  </si>
  <si>
    <t>House at the End of The Street</t>
  </si>
  <si>
    <t>Housefull 2</t>
  </si>
  <si>
    <t>Hyde Park on Hudson</t>
  </si>
  <si>
    <t>Hysteria</t>
  </si>
  <si>
    <t>Ice Age: Continental Drift</t>
  </si>
  <si>
    <t>Jab Tak Hai Jaan</t>
  </si>
  <si>
    <t>Jack Reacher</t>
  </si>
  <si>
    <t>Jeff, Who Lives at Home</t>
  </si>
  <si>
    <t>ParV</t>
  </si>
  <si>
    <t>Jiro Dreams of Sushi</t>
  </si>
  <si>
    <t>John Carter</t>
  </si>
  <si>
    <t>Journey 2: The Mysterious Island</t>
  </si>
  <si>
    <t>Katy Perry: Part of Me</t>
  </si>
  <si>
    <t>Kid With a Bike</t>
  </si>
  <si>
    <t>Killer Joe</t>
  </si>
  <si>
    <t>Killing Them Softly</t>
  </si>
  <si>
    <t>Last Ounce of Courage</t>
  </si>
  <si>
    <t>RM</t>
  </si>
  <si>
    <t>Lawless</t>
  </si>
  <si>
    <t>http://www.imdb.com/title/tt1212450/?ref_=nv_sr_1</t>
  </si>
  <si>
    <t>Les Miserables (2012)</t>
  </si>
  <si>
    <t>Life of Pi</t>
  </si>
  <si>
    <t>Lincoln</t>
  </si>
  <si>
    <t>Looper</t>
  </si>
  <si>
    <t>Madagascar 3: Europe's Most Wanted</t>
  </si>
  <si>
    <t>P/DW</t>
  </si>
  <si>
    <t>530,529,792        </t>
  </si>
  <si>
    <t>746,921,274         </t>
  </si>
  <si>
    <t>Magic Mike</t>
  </si>
  <si>
    <t>Man on a Ledge</t>
  </si>
  <si>
    <t>Marley</t>
  </si>
  <si>
    <t>Marvel's The Avengers</t>
  </si>
  <si>
    <t>MIB 3</t>
  </si>
  <si>
    <t>Mirror Mirror</t>
  </si>
  <si>
    <t>Monsieur Lazhar (U.S.-only)</t>
  </si>
  <si>
    <t>MBox</t>
  </si>
  <si>
    <t>Moonrise Kingdom</t>
  </si>
  <si>
    <t>Nitro Circus the Movie 3D</t>
  </si>
  <si>
    <t>October Baby (2012)</t>
  </si>
  <si>
    <t>Paranormal Activity 4</t>
  </si>
  <si>
    <t>ParaNorman</t>
  </si>
  <si>
    <t>Parental Guidance</t>
  </si>
  <si>
    <t>Pitch Perfect</t>
  </si>
  <si>
    <t>Premium Rush</t>
  </si>
  <si>
    <t>Prometheus</t>
  </si>
  <si>
    <t>Promised Land (2012)</t>
  </si>
  <si>
    <t>Raiders of the Lost Ark (IMAX)</t>
  </si>
  <si>
    <t>Red Dawn (2012)</t>
  </si>
  <si>
    <t>Red Tails</t>
  </si>
  <si>
    <t>Resident Evil: Retribution</t>
  </si>
  <si>
    <t>Rise of the Guardians</t>
  </si>
  <si>
    <t>Robot &amp; Frank</t>
  </si>
  <si>
    <t>Rock of Ages</t>
  </si>
  <si>
    <t>Ruby Sparks</t>
  </si>
  <si>
    <t>Rust and Bone</t>
  </si>
  <si>
    <t>Safe (2012)</t>
  </si>
  <si>
    <t>http://www.imdb.com/title/tt1656190/?ref_=fn_al_tt_1</t>
  </si>
  <si>
    <t>Safe House</t>
  </si>
  <si>
    <t>Safety Not Guaranteed</t>
  </si>
  <si>
    <t>Salmon Fishing in the Yemen</t>
  </si>
  <si>
    <t>budget reported in Variety</t>
  </si>
  <si>
    <t>http://variety.com/2012/film/news/lionsgate-u-k-keeps-it-local-1118053909/</t>
  </si>
  <si>
    <t>Samsara</t>
  </si>
  <si>
    <t>Osci.</t>
  </si>
  <si>
    <t>Savages (2012)</t>
  </si>
  <si>
    <t>Searching for Sugar Man</t>
  </si>
  <si>
    <t>Seeking a Friend for the End of the World</t>
  </si>
  <si>
    <t>Seven Psychopaths</t>
  </si>
  <si>
    <t>Silver Linings Playbook</t>
  </si>
  <si>
    <t>Singin' In the Rain (2012 re-release)</t>
  </si>
  <si>
    <t>Sinister</t>
  </si>
  <si>
    <t>Skyfall</t>
  </si>
  <si>
    <t>Sleepwalk with Me</t>
  </si>
  <si>
    <t>Snow White and the Huntsman</t>
  </si>
  <si>
    <t>Sparkle (2012)</t>
  </si>
  <si>
    <t>Step Up Revolution</t>
  </si>
  <si>
    <t>Taken 2</t>
  </si>
  <si>
    <t>Talaash</t>
  </si>
  <si>
    <t>Ted</t>
  </si>
  <si>
    <t>549,368,315         </t>
  </si>
  <si>
    <t>That's My Boy</t>
  </si>
  <si>
    <t>The Amazing Spider-Man</t>
  </si>
  <si>
    <t>The Apparition</t>
  </si>
  <si>
    <t>The Best Exotic Marigold Hotel</t>
  </si>
  <si>
    <t>The Bourne Legacy</t>
  </si>
  <si>
    <t>The Cabin in the Woods</t>
  </si>
  <si>
    <t>http://www.imdb.com/title/tt1259521/?ref_=nv_sr_1</t>
  </si>
  <si>
    <t>The Campaign</t>
  </si>
  <si>
    <t>budget figure not available</t>
  </si>
  <si>
    <t>The Cold Light of Day</t>
  </si>
  <si>
    <t>The Collection</t>
  </si>
  <si>
    <t>The Dark Knight (2012 re-release)</t>
  </si>
  <si>
    <t>The Dark Knight Rises</t>
  </si>
  <si>
    <t>The Devil Inside</t>
  </si>
  <si>
    <t>The Dictator</t>
  </si>
  <si>
    <t>The Expendables 2</t>
  </si>
  <si>
    <t>The Five-Year Engagement</t>
  </si>
  <si>
    <t>The Grey</t>
  </si>
  <si>
    <t>The Guilt Trip</t>
  </si>
  <si>
    <t>The Hobbit: An Unexpected Journey</t>
  </si>
  <si>
    <t>Budget is reported, from a 'studio source.' From HollywoodReporter</t>
  </si>
  <si>
    <t>http://www.hollywoodreporter.com/news/hobbit-peter-jackson-warner-bros-379301</t>
  </si>
  <si>
    <t>The Hunger Games</t>
  </si>
  <si>
    <t>The Impossible</t>
  </si>
  <si>
    <t>http://www.imdb.com/title/tt1649419/?ref_=nv_sr_1</t>
  </si>
  <si>
    <t>The Lucky One</t>
  </si>
  <si>
    <t>http://www.imdb.com/title/tt1327194/?ref_=nv_sr_1</t>
  </si>
  <si>
    <t>The Master</t>
  </si>
  <si>
    <t>http://www.imdb.com/title/tt1560747/?ref_=nv_sr_1</t>
  </si>
  <si>
    <t>The Perks of Being a Wallflower</t>
  </si>
  <si>
    <t>http://www.imdb.com/title/tt1659337/?ref_=nv_sr_1</t>
  </si>
  <si>
    <t>The Pirates! Band of Misfits</t>
  </si>
  <si>
    <t>The Possession</t>
  </si>
  <si>
    <t>The Queen of Versailles</t>
  </si>
  <si>
    <t>The Raid: Redemption</t>
  </si>
  <si>
    <t>The Sessions</t>
  </si>
  <si>
    <t>The Three Stooges</t>
  </si>
  <si>
    <t>The Twilight Saga: Breaking Dawn Part 2</t>
  </si>
  <si>
    <t>The Vow</t>
  </si>
  <si>
    <t>The Watch</t>
  </si>
  <si>
    <t>The Woman in Black</t>
  </si>
  <si>
    <t>http://www.imdb.com/title/tt1596365/?ref_=nv_sr_1</t>
  </si>
  <si>
    <t>This Is 40</t>
  </si>
  <si>
    <t>Total Recall (2012)</t>
  </si>
  <si>
    <t>Underworld Awakening</t>
  </si>
  <si>
    <t>What to Expect When You're Expecting</t>
  </si>
  <si>
    <t>Won't Back Down</t>
  </si>
  <si>
    <t>Wrath of the Titans</t>
  </si>
  <si>
    <t>Wreck-It Ralph</t>
  </si>
  <si>
    <t>Your Sister's Sister</t>
  </si>
  <si>
    <t>Zero Dark Thirty</t>
  </si>
  <si>
    <t>30 Minutes or Less</t>
  </si>
  <si>
    <t>Independent</t>
  </si>
  <si>
    <t>Comedy</t>
  </si>
  <si>
    <t>http://boxofficemojo.com/movies/?id=30minutesorless.htm</t>
  </si>
  <si>
    <t>50/50</t>
  </si>
  <si>
    <t>Discovery</t>
  </si>
  <si>
    <t>http://boxofficemojo.com/movies/?id=50fifty.htm</t>
  </si>
  <si>
    <t>A Dangerous Method</t>
  </si>
  <si>
    <t>Love</t>
  </si>
  <si>
    <t>Drama</t>
  </si>
  <si>
    <t>http://boxofficemojo.com/movies/?id=dangerousmethod.htm</t>
  </si>
  <si>
    <t>A Very Harold and Kumar Christmas</t>
  </si>
  <si>
    <t>http://boxofficemojo.com/movies/?id=haroldandkumar3.htm</t>
  </si>
  <si>
    <t>Abduction</t>
  </si>
  <si>
    <t>Vertigo Entertainment</t>
  </si>
  <si>
    <t>Maturation</t>
  </si>
  <si>
    <t>Action</t>
  </si>
  <si>
    <t>http://boxofficemojo.com/movies/?id=abduction11.htm</t>
  </si>
  <si>
    <t>Anonymous</t>
  </si>
  <si>
    <t>Relativity Media</t>
  </si>
  <si>
    <t>Tragedy</t>
  </si>
  <si>
    <t>http://boxofficemojo.com/movies/?id=anonymous.htm</t>
  </si>
  <si>
    <t>Another Earth</t>
  </si>
  <si>
    <t>Temptation</t>
  </si>
  <si>
    <t>Fantasy</t>
  </si>
  <si>
    <t>http://boxofficemojo.com/movies/?id=anotherearth.htm</t>
  </si>
  <si>
    <t>Apollo 18</t>
  </si>
  <si>
    <t>Monster Force</t>
  </si>
  <si>
    <t>Horror</t>
  </si>
  <si>
    <t>http://boxofficemojo.com/movies/?id=apollo18.htm</t>
  </si>
  <si>
    <t>Arthur</t>
  </si>
  <si>
    <t>Sacrifice</t>
  </si>
  <si>
    <t>http://boxofficemojo.com/movies/?id=arthur2011.htm</t>
  </si>
  <si>
    <t>Arthur Christmas</t>
  </si>
  <si>
    <t>Aardman Animations</t>
  </si>
  <si>
    <t>Journey and Return</t>
  </si>
  <si>
    <t>Animation</t>
  </si>
  <si>
    <t>http://latimesblogs.latimes.com/entertainmentnewsbuzz/2011/11/muppets-arthur-christmas-hugo-box-office.html</t>
  </si>
  <si>
    <t>Average</t>
  </si>
  <si>
    <t>Bad Teacher</t>
  </si>
  <si>
    <t>http://boxofficemojo.com/movies/?id=badteacher.htm</t>
  </si>
  <si>
    <t>Battle: Los Angeles</t>
  </si>
  <si>
    <t>http://boxofficemojo.com/movies/?id=battlelosangeles.htm</t>
  </si>
  <si>
    <t>Beastly</t>
  </si>
  <si>
    <t>CBS Films</t>
  </si>
  <si>
    <t>Metamorphosis</t>
  </si>
  <si>
    <t>Romance</t>
  </si>
  <si>
    <t>http://boxofficemojo.com/movies/?id=beastly.htm</t>
  </si>
  <si>
    <t>Beginners</t>
  </si>
  <si>
    <t>supporting actor</t>
  </si>
  <si>
    <t>http://boxofficemojo.com/movies/?id=beginners.htm</t>
  </si>
  <si>
    <t>Bridesmaids</t>
  </si>
  <si>
    <t>Rivalry</t>
  </si>
  <si>
    <t>http://boxofficemojo.com/movies/?id=wiigapatow.htm</t>
  </si>
  <si>
    <t>Captain America: The First Avenger</t>
  </si>
  <si>
    <t>Disney</t>
  </si>
  <si>
    <t>http://boxofficemojo.com/movies/?id=captainamerica.htm</t>
  </si>
  <si>
    <t>Cars 2</t>
  </si>
  <si>
    <t>Pixar</t>
  </si>
  <si>
    <t>Fish Out Of Water</t>
  </si>
  <si>
    <t>http://boxofficemojo.com/movies/?id=cars2.htm</t>
  </si>
  <si>
    <t>Cedar Rapids</t>
  </si>
  <si>
    <t>20th Century Fox</t>
  </si>
  <si>
    <t>http://qctimes.com/news/local/article_b7491eb8-3d68-11e0-b394-001cc4c03286.html</t>
  </si>
  <si>
    <t>Colombiana</t>
  </si>
  <si>
    <t>Revenge</t>
  </si>
  <si>
    <t>http://boxofficemojo.com/movies/?id=colombiana.htm</t>
  </si>
  <si>
    <t>Conan the Barbarian</t>
  </si>
  <si>
    <t>Quest</t>
  </si>
  <si>
    <t>http://boxofficemojo.com/movies/?id=conan3d.htm</t>
  </si>
  <si>
    <t>Contagion</t>
  </si>
  <si>
    <t>The Riddle</t>
  </si>
  <si>
    <t>Thriller</t>
  </si>
  <si>
    <t>http://boxofficemojo.com/movies/?id=contagion.htm</t>
  </si>
  <si>
    <t>Cowboys and Aliens</t>
  </si>
  <si>
    <t>http://boxofficemojo.com/movies/?id=cowboysandaliens.htm</t>
  </si>
  <si>
    <t>Crazy, Stupid, Love</t>
  </si>
  <si>
    <t>http://boxofficemojo.com/movies/?id=crazystupidlove.htm</t>
  </si>
  <si>
    <t>Diary of a Wimpy Kid 2: Rodrick Rules</t>
  </si>
  <si>
    <t>http://boxofficemojo.com/movies/?id=diaryofawimpykid2.htm</t>
  </si>
  <si>
    <t>Dolphin Tale</t>
  </si>
  <si>
    <t>http://boxofficemojo.com/movies/?id=dolphintale.htm</t>
  </si>
  <si>
    <t>Don't Be Afraid Of The Dark</t>
  </si>
  <si>
    <t>Miramax Films</t>
  </si>
  <si>
    <t>http://boxofficemojo.com/movies/?id=dontbeafraidofthedark.htm</t>
  </si>
  <si>
    <t>Dream House</t>
  </si>
  <si>
    <t>Morgan Creek Productions</t>
  </si>
  <si>
    <t>http://boxofficemojo.com/movies/?id=dreamhouse.htm</t>
  </si>
  <si>
    <t>Drive</t>
  </si>
  <si>
    <t>http://boxofficemojo.com/movies/?id=drive2011.htm</t>
  </si>
  <si>
    <t>Drive Angry</t>
  </si>
  <si>
    <t>Rescue</t>
  </si>
  <si>
    <t>http://latimesblogs.latimes.com/entertainmentnewsbuzz/2011/02/movie-projector-hall-pass-farrelly-brothers-drive-angry-nicolas-cage.html</t>
  </si>
  <si>
    <t>Dylan Dog: Dead of Night</t>
  </si>
  <si>
    <t>http://boxofficemojo.com/movies/?id=dylandog.htm</t>
  </si>
  <si>
    <t>Everything Must Go</t>
  </si>
  <si>
    <t>Reliance Entertainment</t>
  </si>
  <si>
    <t>http://boxofficemojo.com/movies/?id=everythingmustgo.htm</t>
  </si>
  <si>
    <t>Extremely Loud and Incredibly Close</t>
  </si>
  <si>
    <t>Warner Bros.</t>
  </si>
  <si>
    <t>http://boxofficemojo.com/movies/?id=extremelyloud.htm</t>
  </si>
  <si>
    <t>Fast Five</t>
  </si>
  <si>
    <t>Escape</t>
  </si>
  <si>
    <t>Final Destination 5</t>
  </si>
  <si>
    <t>New Line Cinema</t>
  </si>
  <si>
    <t>http://boxofficemojo.com/movies/?id=finaldestination5.htm</t>
  </si>
  <si>
    <t>Footloose</t>
  </si>
  <si>
    <t>Spyglass Entertainment</t>
  </si>
  <si>
    <t>Transformation</t>
  </si>
  <si>
    <t>http://boxofficemojo.com/movies/?id=footloose2010.htm</t>
  </si>
  <si>
    <t>Friends With Benefits</t>
  </si>
  <si>
    <t>http://boxofficemojo.com/movies/?id=friendswithbenefits10.htm</t>
  </si>
  <si>
    <t>Fright Night</t>
  </si>
  <si>
    <t>DreamWorks</t>
  </si>
  <si>
    <t>http://boxofficemojo.com/movies/?id=frightnight2011.htm</t>
  </si>
  <si>
    <t>Gnomeo and Juliet</t>
  </si>
  <si>
    <t>http://www.imdb.com/title/tt0377981/</t>
  </si>
  <si>
    <t>Green Lantern</t>
  </si>
  <si>
    <t>http://boxofficemojo.com/movies/?id=greenlantern.htm</t>
  </si>
  <si>
    <t>Hall Pass</t>
  </si>
  <si>
    <t>http://boxofficemojo.com/movies/?id=hallpass.htm</t>
  </si>
  <si>
    <t>Hanna</t>
  </si>
  <si>
    <t>http://boxofficemojo.com/movies/?id=hanna.htm</t>
  </si>
  <si>
    <t>Happy Feet 2</t>
  </si>
  <si>
    <t>Village Roadshow Pictures</t>
  </si>
  <si>
    <t>http://boxofficemojo.com/movies/?id=happyfeet2.htm</t>
  </si>
  <si>
    <t>Harry Potter and the Deathly Hallows Part 2</t>
  </si>
  <si>
    <t>http://boxofficemojo.com/movies/?id=harrypotter72.htm</t>
  </si>
  <si>
    <t>Hop</t>
  </si>
  <si>
    <t>http://boxofficemojo.com/movies/?id=ihop.htm</t>
  </si>
  <si>
    <t>Horrible Bosses</t>
  </si>
  <si>
    <t>http://boxofficemojo.com/movies/?id=horriblebosses.htm</t>
  </si>
  <si>
    <t>Hugo</t>
  </si>
  <si>
    <t>Adventure</t>
  </si>
  <si>
    <t>I Am Number Four</t>
  </si>
  <si>
    <t>http://boxofficemojo.com/movies/?id=iamnumberfour.htm</t>
  </si>
  <si>
    <t>Immortals</t>
  </si>
  <si>
    <t>http://boxofficemojo.com/movies/?id=warofgods.htm</t>
  </si>
  <si>
    <t>In Time</t>
  </si>
  <si>
    <t>Regency Enterprises</t>
  </si>
  <si>
    <t>http://boxofficemojo.com/movies/?id=now.htm</t>
  </si>
  <si>
    <t>Insidious</t>
  </si>
  <si>
    <t>http://boxofficemojo.com/movies/?id=insidious.htm</t>
  </si>
  <si>
    <t>J.Edgar</t>
  </si>
  <si>
    <t>Wretched Excess</t>
  </si>
  <si>
    <t>http://boxofficemojo.com/movies/?id=jedgar.htm</t>
  </si>
  <si>
    <t>Jack and Jill</t>
  </si>
  <si>
    <t>Happy Madison</t>
  </si>
  <si>
    <t>http://boxofficemojo.com/movies/?id=jackandjill.htm</t>
  </si>
  <si>
    <t>Jane Eyre</t>
  </si>
  <si>
    <t>Johnny English Reborn</t>
  </si>
  <si>
    <t>http://boxofficemojo.com/movies/?id=johnnyenglish2.htm</t>
  </si>
  <si>
    <t>Just Go With It</t>
  </si>
  <si>
    <t>http://boxofficemojo.com/movies/?id=thepretendwife.htm</t>
  </si>
  <si>
    <t>Killer Elite</t>
  </si>
  <si>
    <t>http://boxofficemojo.com/movies/?id=killerelite.htm</t>
  </si>
  <si>
    <t>Kung Fu Panda 2</t>
  </si>
  <si>
    <t>DreamWorks Animation</t>
  </si>
  <si>
    <t>http://boxofficemojo.com/movies/?id=kungfupanda2.htm</t>
  </si>
  <si>
    <t>Larry Crowne</t>
  </si>
  <si>
    <t>http://boxofficemojo.com/movies/?id=larrycrowne.htm</t>
  </si>
  <si>
    <t>Limitless</t>
  </si>
  <si>
    <t>Virgin</t>
  </si>
  <si>
    <t>http://boxofficemojo.com/movies/?id=darkfields.htm</t>
  </si>
  <si>
    <t>Machine Gun Preacher</t>
  </si>
  <si>
    <t>http://boxofficemojo.com/movies/?id=machinegunpreacher.htm</t>
  </si>
  <si>
    <t>Margin Call</t>
  </si>
  <si>
    <t>http://boxofficemojo.com/movies/?id=margincall.htm</t>
  </si>
  <si>
    <t>Mars Needs Moms</t>
  </si>
  <si>
    <t>http://boxofficemojo.com/movies/?id=marsneedsmoms.htm</t>
  </si>
  <si>
    <t>Midnight in Paris</t>
  </si>
  <si>
    <t>orig. screenplay</t>
  </si>
  <si>
    <t>http://boxofficemojo.com/movies/?id=midnightinparis.htm</t>
  </si>
  <si>
    <t>Mission Impossible 4</t>
  </si>
  <si>
    <t>Pursuit</t>
  </si>
  <si>
    <t>http://boxofficemojo.com/movies/?id=mi4.htm</t>
  </si>
  <si>
    <t>Moneyball</t>
  </si>
  <si>
    <t>Columbia</t>
  </si>
  <si>
    <t>Underdog</t>
  </si>
  <si>
    <t>http://boxofficemojo.com/movies/?id=moneyball.htm</t>
  </si>
  <si>
    <t>Monte Carlo</t>
  </si>
  <si>
    <t>http://boxofficemojo.com/movies/?id=montecarlo.htm</t>
  </si>
  <si>
    <t>Mr. Popper's Penguins</t>
  </si>
  <si>
    <t>http://boxofficemojo.com/movies/?id=mrpopperspenguins.htm</t>
  </si>
  <si>
    <t>My Week with Marilyn</t>
  </si>
  <si>
    <t>The Weinstein Company</t>
  </si>
  <si>
    <t>New Year's Eve</t>
  </si>
  <si>
    <t>http://boxofficemojo.com/movies/?id=newyearseve.htm</t>
  </si>
  <si>
    <t>No Strings Attached</t>
  </si>
  <si>
    <t>http://boxofficemojo.com/movies/?id=friendswithbenefits.htm</t>
  </si>
  <si>
    <t>One Day</t>
  </si>
  <si>
    <t>http://boxofficemojo.com/movies/?id=oneday.htm</t>
  </si>
  <si>
    <t>Our Idiot Brother</t>
  </si>
  <si>
    <t>http://boxofficemojo.com/movies/?id=ouridiotbrother.htm</t>
  </si>
  <si>
    <t>Paranormal Activity 3</t>
  </si>
  <si>
    <t>http://boxofficemojo.com/movies/?id=paranormalactivity3.htm</t>
  </si>
  <si>
    <t>Paul</t>
  </si>
  <si>
    <t>http://boxofficemojo.com/movies/?id=paul.htm</t>
  </si>
  <si>
    <t>Pirates of the Caribbean:
On Stranger Tides</t>
  </si>
  <si>
    <t>http://boxofficemojo.com/movies/?id=piratesofthecaribbean4.htm</t>
  </si>
  <si>
    <t>Priest</t>
  </si>
  <si>
    <t>http://boxofficemojo.com/movies/?id=priest07.htm</t>
  </si>
  <si>
    <t>Puss In Boots</t>
  </si>
  <si>
    <t>http://boxofficemojo.com/movies/?id=pussinboots12.htm</t>
  </si>
  <si>
    <t>Rango</t>
  </si>
  <si>
    <t>http://boxofficemojo.com/movies/?id=rango.htm</t>
  </si>
  <si>
    <t>Real Steel</t>
  </si>
  <si>
    <t>DreamWorks Pictures</t>
  </si>
  <si>
    <t>http://latimesblogs.latimes.com/entertainmentnewsbuzz/2011/10/movie-projector-real-steel-ides-of-march.html</t>
  </si>
  <si>
    <t>Red Riding Hood</t>
  </si>
  <si>
    <t>http://boxofficemojo.com/movies/?id=redridinghood.htm</t>
  </si>
  <si>
    <t>Red State</t>
  </si>
  <si>
    <t>?</t>
  </si>
  <si>
    <t>http://www.movieline.com/2011/04/how-kevin-smiths-red-state-earned-back-its-budget-six-months-before-release.php</t>
  </si>
  <si>
    <t>Rio</t>
  </si>
  <si>
    <t>http://boxofficemojo.com/movies/?id=rio.htm</t>
  </si>
  <si>
    <t>Rise of the Planet of the Apes</t>
  </si>
  <si>
    <t>http://boxofficemojo.com/movies/?id=riseoftheapes.htm</t>
  </si>
  <si>
    <t>Sanctum</t>
  </si>
  <si>
    <t>http://boxofficemojo.com/movies/?id=sanctum.htm</t>
  </si>
  <si>
    <t>Scream 4</t>
  </si>
  <si>
    <t>http://boxofficemojo.com/movies/?id=scream4.htm</t>
  </si>
  <si>
    <t>Season Of The Witch</t>
  </si>
  <si>
    <t>Relativity </t>
  </si>
  <si>
    <t>http://boxofficemojo.com/movies/?page=main&amp;id=seasonofthewitch.htm</t>
  </si>
  <si>
    <t>Shame</t>
  </si>
  <si>
    <t>http://boxofficemojo.com/movies/?id=shame.htm</t>
  </si>
  <si>
    <t>Shark Night 3D</t>
  </si>
  <si>
    <t>http://boxofficemojo.com/movies/?id=shark3d.htm</t>
  </si>
  <si>
    <t>Sherlock Holmes 2</t>
  </si>
  <si>
    <t>Something Borrowed</t>
  </si>
  <si>
    <t>http://boxofficemojo.com/movies/?id=somethingborrowed.htm</t>
  </si>
  <si>
    <t>Soul Surfer</t>
  </si>
  <si>
    <t>http://boxofficemojo.com/movies/?id=soulsurfer.htm</t>
  </si>
  <si>
    <t>Source Code</t>
  </si>
  <si>
    <t>Summit Entertainment</t>
  </si>
  <si>
    <t>http://boxofficemojo.com/movies/?id=sourcecode.htm</t>
  </si>
  <si>
    <t>Spy Kids: All The Time in the World</t>
  </si>
  <si>
    <t>http://boxofficemojo.com/movies/?id=spykids4.htm</t>
  </si>
  <si>
    <t>Sucker Punch</t>
  </si>
  <si>
    <t>Legendary Pictures</t>
  </si>
  <si>
    <t>http://boxofficemojo.com/movies/?id=suckerpunch.htm</t>
  </si>
  <si>
    <t>Super 8 </t>
  </si>
  <si>
    <t>http://boxofficemojo.com/movies/?id=super8.htm</t>
  </si>
  <si>
    <t>Take Me Home Tonight</t>
  </si>
  <si>
    <t>http://goforamovie.com/tag/take-me-home-tonight-budget/</t>
  </si>
  <si>
    <t>Take Shelter</t>
  </si>
  <si>
    <t>http://boxofficemojo.com/movies/?id=takeshelter.htm</t>
  </si>
  <si>
    <t>The Adjustment Bureau</t>
  </si>
  <si>
    <t>http://boxofficemojo.com/movies/?id=adjustmentbureau.htm</t>
  </si>
  <si>
    <t>The Adventures of Tintin</t>
  </si>
  <si>
    <t>http://boxofficemojo.com/movies/?id=tintin.htm</t>
  </si>
  <si>
    <t>The Artist</t>
  </si>
  <si>
    <t>Picture, Actor, Director</t>
  </si>
  <si>
    <t>http://boxofficemojo.com/movies/?id=artist.htm</t>
  </si>
  <si>
    <t>The Beaver</t>
  </si>
  <si>
    <t>http://boxofficemojo.com/movies/?id=beaver.htm</t>
  </si>
  <si>
    <t>The Big Year</t>
  </si>
  <si>
    <t>http://boxofficemojo.com/movies/?id=bigyear.htm</t>
  </si>
  <si>
    <t>The Change Up</t>
  </si>
  <si>
    <t>http://boxofficemojo.com/movies/?id=changeup.htm</t>
  </si>
  <si>
    <t>The Company Men</t>
  </si>
  <si>
    <t>http://boxofficemojo.com/movies/?id=companymen.htm</t>
  </si>
  <si>
    <t>The Conspirator</t>
  </si>
  <si>
    <t>http://boxofficemojo.com/movies/?id=conspirator.htm</t>
  </si>
  <si>
    <t>The Debt</t>
  </si>
  <si>
    <t>http://boxofficemojo.com/movies/?id=debt.htm</t>
  </si>
  <si>
    <t>The Descendants</t>
  </si>
  <si>
    <t>http://www.timryansreelhawaii.com/?p=2387</t>
  </si>
  <si>
    <t>The Dilemma</t>
  </si>
  <si>
    <t>http://boxofficemojo.com/movies/?id=howardvaughnjames.htm</t>
  </si>
  <si>
    <t>The Eagle</t>
  </si>
  <si>
    <t>http://boxofficemojo.com/movies/?id=eagleoftheninth.htm</t>
  </si>
  <si>
    <t>The Girl With The Dragon Tattoo</t>
  </si>
  <si>
    <t>http://boxofficemojo.com/movies/?id=girldragontattoo11.htm</t>
  </si>
  <si>
    <t>The Green Hornet</t>
  </si>
  <si>
    <t>http://boxofficemojo.com/movies/?id=greenhornet.htm</t>
  </si>
  <si>
    <t>The Hangover Part II</t>
  </si>
  <si>
    <t>http://boxofficemojo.com/movies/?id=hangover2.htm</t>
  </si>
  <si>
    <t>The Help</t>
  </si>
  <si>
    <t>supporting actress</t>
  </si>
  <si>
    <t>http://boxofficemojo.com/movies/?id=help2011.htm</t>
  </si>
  <si>
    <t>The Ides of March</t>
  </si>
  <si>
    <t>The Iron Lady</t>
  </si>
  <si>
    <t>http://boxofficemojo.com/movies/?id=ironlady.htm</t>
  </si>
  <si>
    <t>The Lincoln Lawyer</t>
  </si>
  <si>
    <t>http://boxofficemojo.com/movies/?id=lincolnlawyer.htm</t>
  </si>
  <si>
    <t>The Mechanic</t>
  </si>
  <si>
    <t>http://boxofficemojo.com/movies/?id=mechanic.htm</t>
  </si>
  <si>
    <t>The Muppets</t>
  </si>
  <si>
    <t>http://boxofficemojo.com/movies/?id=themuppets.htm</t>
  </si>
  <si>
    <t>The Rite</t>
  </si>
  <si>
    <t>http://boxofficemojo.com/movies/?id=rite.htm </t>
  </si>
  <si>
    <t>The Roommate</t>
  </si>
  <si>
    <t>http://boxofficemojo.com/movies/?id=roommate10.htm</t>
  </si>
  <si>
    <t>The Rum Diary</t>
  </si>
  <si>
    <t>http://boxofficemojo.com/movies/?id=rumdiary.htm</t>
  </si>
  <si>
    <t>The Sitter</t>
  </si>
  <si>
    <t>http://boxofficemojo.com/movies/?id=sitter.htm</t>
  </si>
  <si>
    <t>The Smurfs</t>
  </si>
  <si>
    <t>Sony Pictures Animation</t>
  </si>
  <si>
    <t>http://boxofficemojo.com/movies/?id=smurfs.htm</t>
  </si>
  <si>
    <t>The Thing</t>
  </si>
  <si>
    <t>http://boxofficemojo.com/movies/?id=thing11.htm</t>
  </si>
  <si>
    <t>The Three Musketeers</t>
  </si>
  <si>
    <t>http://boxofficemojo.com/movies/?id=threemusketeers11.htm</t>
  </si>
  <si>
    <t>The Tree Of Life</t>
  </si>
  <si>
    <t>http://boxofficemojo.com/movies/?id=treeoflife.htm</t>
  </si>
  <si>
    <t>Thor</t>
  </si>
  <si>
    <t>http://boxofficemojo.com/movies/?id=thor.htm</t>
  </si>
  <si>
    <t>Tinker Tailor Soldier Spy</t>
  </si>
  <si>
    <t>http://boxofficemojo.com/movies/?id=tinkertailorsoldierspy.htm</t>
  </si>
  <si>
    <t>Tower Heist</t>
  </si>
  <si>
    <t>http://boxofficemojo.com/movies/?id=towerheist.htm</t>
  </si>
  <si>
    <t>Transformers: Dark of the Moon</t>
  </si>
  <si>
    <t>http://boxofficemojo.com/movies/?id=transformers3.htm</t>
  </si>
  <si>
    <t>Twilight: Breaking Dawn</t>
  </si>
  <si>
    <t>http://boxofficemojo.com/movies/?id=breakingdawn.htm</t>
  </si>
  <si>
    <t>Unknown</t>
  </si>
  <si>
    <t>http://boxofficemojo.com/movies/?id=unknownwhitemale11.htm</t>
  </si>
  <si>
    <t>War Horse</t>
  </si>
  <si>
    <t>http://boxofficemojo.com/movies/?id=warhorse.htm</t>
  </si>
  <si>
    <t>Warrior</t>
  </si>
  <si>
    <t>http://boxofficemojo.com/movies/?id=warrior10.htm</t>
  </si>
  <si>
    <t>Water For Elephants</t>
  </si>
  <si>
    <t>http://boxofficemojo.com/movies/?id=waterforelephants.htm</t>
  </si>
  <si>
    <t>We Bought a Zoo</t>
  </si>
  <si>
    <t>http://boxofficemojo.com/movies/?id=weboughtazoo.htm</t>
  </si>
  <si>
    <t>What's Your Number</t>
  </si>
  <si>
    <t>http://boxofficemojo.com/movies/?id=whatsyournumber.htm</t>
  </si>
  <si>
    <t>Winnie The Pooh</t>
  </si>
  <si>
    <t>http://boxofficemojo.com/movies/?id=winniethepooh.htm</t>
  </si>
  <si>
    <t>X-Men: First Class</t>
  </si>
  <si>
    <t>http://boxofficemojo.com/movies/?id=xmenfirstclass.htm</t>
  </si>
  <si>
    <t>Your Highness</t>
  </si>
  <si>
    <t>http://boxofficemojo.com/movies/?id=yourhighness.htm</t>
  </si>
  <si>
    <t>Zookeeper</t>
  </si>
  <si>
    <t>Happy Madison Productions</t>
  </si>
  <si>
    <t>http://boxofficemojo.com/movies/?id=zookeeper.htm</t>
  </si>
  <si>
    <t>Audience  score</t>
  </si>
  <si>
    <t>Number of Theatres in Opening Weekend (US)</t>
  </si>
  <si>
    <t>Proftitability</t>
  </si>
  <si>
    <t>127 Hours</t>
  </si>
  <si>
    <t>http://boxofficemojo.com/movies/?id=127hours.htm</t>
  </si>
  <si>
    <t>A Nightmare on Elm Street</t>
  </si>
  <si>
    <t>Alice in Wonderland</t>
  </si>
  <si>
    <t>All About Steve </t>
  </si>
  <si>
    <t>http://www.the-numbers.com/movies/2009/ABSTV.php</t>
  </si>
  <si>
    <t>Alpha and Omega</t>
  </si>
  <si>
    <t>Crest</t>
  </si>
  <si>
    <t>Black Swan        </t>
  </si>
  <si>
    <t>Best Actress</t>
  </si>
  <si>
    <t>Brooklyn's Finest</t>
  </si>
  <si>
    <t>http://boxofficemojo.com/movies</t>
  </si>
  <si>
    <t>Buried</t>
  </si>
  <si>
    <t>Burlesque</t>
  </si>
  <si>
    <t>Rags to Riches</t>
  </si>
  <si>
    <t>http://boxofficemojo.com/movies/?id=burlesque.htm</t>
  </si>
  <si>
    <t>Case 39</t>
  </si>
  <si>
    <t>Cats &amp; Dogs: The Revenge of Kitty Galore</t>
  </si>
  <si>
    <t>Charlie St. Cloud	</t>
  </si>
  <si>
    <t>City Island</t>
  </si>
  <si>
    <t>Clash of the Titans</t>
  </si>
  <si>
    <t>Conviction</t>
  </si>
  <si>
    <t>Biography</t>
  </si>
  <si>
    <t>Cop Out</t>
  </si>
  <si>
    <t>Country Strong</t>
  </si>
  <si>
    <t>Cyrus</t>
  </si>
  <si>
    <t>Date Night</t>
  </si>
  <si>
    <t>Daybreakers	</t>
  </si>
  <si>
    <t>Dear John</t>
  </si>
  <si>
    <t>Death at a Funeral</t>
  </si>
  <si>
    <t>Despicable Me</t>
  </si>
  <si>
    <t>Devil</t>
  </si>
  <si>
    <t>Diary of a Wimpy Kid</t>
  </si>
  <si>
    <t>Dinner for Schmucks</t>
  </si>
  <si>
    <t>Due Date</t>
  </si>
  <si>
    <t>http://boxofficemojo.com/movies/?id=duedate.htm</t>
  </si>
  <si>
    <t>Easy A</t>
  </si>
  <si>
    <t>Eat Pray Love	</t>
  </si>
  <si>
    <t>Edge of Darkness</t>
  </si>
  <si>
    <t>Crime</t>
  </si>
  <si>
    <t>Extraordinary Measures	</t>
  </si>
  <si>
    <t>Faster	</t>
  </si>
  <si>
    <t>For Colored Girls</t>
  </si>
  <si>
    <t>From Paris with Love</t>
  </si>
  <si>
    <t>Furry Vengeance	</t>
  </si>
  <si>
    <t>Summit</t>
  </si>
  <si>
    <t>Get Him to the Greek</t>
  </si>
  <si>
    <t>Going the Distance</t>
  </si>
  <si>
    <t>Green Zone</t>
  </si>
  <si>
    <t>Greenberg</t>
  </si>
  <si>
    <t>Grown Ups	</t>
  </si>
  <si>
    <t>Gulliver's Travels</t>
  </si>
  <si>
    <t>Harry Potter and the Deathly Hallows Part 1</t>
  </si>
  <si>
    <t>Hot Tub Time Machine</t>
  </si>
  <si>
    <t>MGM</t>
  </si>
  <si>
    <t>How to Train Your Dragon</t>
  </si>
  <si>
    <t>I Love You Phillip Morris</t>
  </si>
  <si>
    <t>Inception</t>
  </si>
  <si>
    <t>Iron Man 2</t>
  </si>
  <si>
    <t>Jackass 3-D</t>
  </si>
  <si>
    <t>Documentary</t>
  </si>
  <si>
    <t>Jonah Hex</t>
  </si>
  <si>
    <t>Just Wright</t>
  </si>
  <si>
    <t>http://forum.blu-ray.com/movies/141938-just-wright-review-thread-use-spoiler-tags.html. *NB unofficial budget figure - see links for sources</t>
  </si>
  <si>
    <t>http://www.shadowandact.com/?p=23430</t>
  </si>
  <si>
    <t>Kick-Ass</t>
  </si>
  <si>
    <t>Killers</t>
  </si>
  <si>
    <t>Knight and Day</t>
  </si>
  <si>
    <t>Leap Year</t>
  </si>
  <si>
    <t>Legend of the Guardians: The Owls of Ga'Hoole</t>
  </si>
  <si>
    <t>Legion</t>
  </si>
  <si>
    <t>Letters to Juliet</t>
  </si>
  <si>
    <t>Life as We Know It</t>
  </si>
  <si>
    <t>Little Fockers</t>
  </si>
  <si>
    <t>Love &amp; Other Drugs</t>
  </si>
  <si>
    <t>MacGruber</t>
  </si>
  <si>
    <t>Machete</t>
  </si>
  <si>
    <t>Marmaduke</t>
  </si>
  <si>
    <t>Megamind</t>
  </si>
  <si>
    <t>Morning Glory</t>
  </si>
  <si>
    <t>My Soul to Take</t>
  </si>
  <si>
    <t>Nanny McPhee Returns</t>
  </si>
  <si>
    <t>Never Let Me Go</t>
  </si>
  <si>
    <t>Our Family Wedding</t>
  </si>
  <si>
    <t>Paranormal Activity 2</t>
  </si>
  <si>
    <t>http://boxofficemojo.com/movies/?id=paranormalactivity2.htm</t>
  </si>
  <si>
    <t>Percy Jackson &amp; the Olympians: The Lightning Thief</t>
  </si>
  <si>
    <t>Piranha 3-D</t>
  </si>
  <si>
    <t>Please Give</t>
  </si>
  <si>
    <t>Predators</t>
  </si>
  <si>
    <t>Prince of Persia: The Sands of Time</t>
  </si>
  <si>
    <t>Red</t>
  </si>
  <si>
    <t>Remember Me</t>
  </si>
  <si>
    <t>Repo Men</t>
  </si>
  <si>
    <t>Resident Evil: Afterlife</t>
  </si>
  <si>
    <t>Highlight Communications</t>
  </si>
  <si>
    <t>Robin Hood</t>
  </si>
  <si>
    <t>Salt</t>
  </si>
  <si>
    <t>Saw 3-D</t>
  </si>
  <si>
    <t>Scott Pilgrim vs. the World</t>
  </si>
  <si>
    <t>Sex and the City 2</t>
  </si>
  <si>
    <t>She's Out of My League</t>
  </si>
  <si>
    <t>Shrek Forever After</t>
  </si>
  <si>
    <t>Shutter Island</t>
  </si>
  <si>
    <t>Skyline</t>
  </si>
  <si>
    <t>Solitary Man</t>
  </si>
  <si>
    <t>Step Up 3D</t>
  </si>
  <si>
    <t>Stone</t>
  </si>
  <si>
    <t>Takers</t>
  </si>
  <si>
    <t>Tangled</t>
  </si>
  <si>
    <t>The A-Team</t>
  </si>
  <si>
    <t>The American</t>
  </si>
  <si>
    <t>The Back-up Plan</t>
  </si>
  <si>
    <t>The Book of Eli        </t>
  </si>
  <si>
    <t>The Bounty Hunter</t>
  </si>
  <si>
    <t>The Chronicles of Narnia: The Voyage of the Dawn Treader</t>
  </si>
  <si>
    <t>The Crazies</t>
  </si>
  <si>
    <t>Liberty Starz</t>
  </si>
  <si>
    <t>http://boxofficemojo.com/movies/?id=crazies.htm</t>
  </si>
  <si>
    <t>The Expendables</t>
  </si>
  <si>
    <t>The Fighter</t>
  </si>
  <si>
    <t>Sup. Actor, Sup. Actress</t>
  </si>
  <si>
    <t>The Ghost Writer</t>
  </si>
  <si>
    <t>Mystery</t>
  </si>
  <si>
    <t>The Joneses</t>
  </si>
  <si>
    <t>http://www.imdb.com/title/tt1285309/</t>
  </si>
  <si>
    <t>The Karate Kid</t>
  </si>
  <si>
    <t>The Kids Are All Right</t>
  </si>
  <si>
    <t>The King's Speech</t>
  </si>
  <si>
    <t>Best Picture, Director,  Actor, Orig. Screenplay</t>
  </si>
  <si>
    <t>http://www.the-numbers.com/movie/Kings-Speech-The</t>
  </si>
  <si>
    <t>The Last Airbender</t>
  </si>
  <si>
    <t>The Last Exorcism</t>
  </si>
  <si>
    <t>The Last Song</t>
  </si>
  <si>
    <t>The Losers</t>
  </si>
  <si>
    <t>The Next Three Days</t>
  </si>
  <si>
    <t>The Other Guys</t>
  </si>
  <si>
    <t>The Runaways</t>
  </si>
  <si>
    <t>The Social Network</t>
  </si>
  <si>
    <t>The Sorcerer's Apprentice</t>
  </si>
  <si>
    <t>The Spy Next Door</t>
  </si>
  <si>
    <t>The Switch</t>
  </si>
  <si>
    <t>The Tourist</t>
  </si>
  <si>
    <t>The Town</t>
  </si>
  <si>
    <t>The Twilight Saga: Eclipse	</t>
  </si>
  <si>
    <t>The Wolfman</t>
  </si>
  <si>
    <t>Tooth Fairy</t>
  </si>
  <si>
    <t>Toy Story 3</t>
  </si>
  <si>
    <t>Tron: Legacy</t>
  </si>
  <si>
    <t>True Grit</t>
  </si>
  <si>
    <t>Unstoppable</t>
  </si>
  <si>
    <t>Valentine's Day</t>
  </si>
  <si>
    <t>Vampires Suck</t>
  </si>
  <si>
    <t>Wall Street: Money Never Sleeps</t>
  </si>
  <si>
    <t>When in Rome</t>
  </si>
  <si>
    <t>Why Did I Get Married Too?</t>
  </si>
  <si>
    <t>Winter's Bone</t>
  </si>
  <si>
    <t>Yogi Bear</t>
  </si>
  <si>
    <t>http://boxofficemojo.com/movies/?id=yogibear.htm</t>
  </si>
  <si>
    <t>You Again</t>
  </si>
  <si>
    <t>You Will Meet a Tall Dark Stranger</t>
  </si>
  <si>
    <t>Youth in Revolt</t>
  </si>
  <si>
    <t>Audience Score</t>
  </si>
  <si>
    <t>Number of Theatres in Opening Weekend</t>
  </si>
  <si>
    <t>Market Profitability</t>
  </si>
  <si>
    <t>Avatar </t>
  </si>
  <si>
    <t>http://www.the-numbers.com/movies/2009/AVATR.php</t>
  </si>
  <si>
    <t>Transformers: Revenge of the Fallen </t>
  </si>
  <si>
    <t>http://www.the-numbers.com/movies/records/allbudgets.php</t>
  </si>
  <si>
    <t>Harry Potter and the Half-Blood Prince </t>
  </si>
  <si>
    <t>http://www.the-numbers.com/movies/2009/HPOT6.php</t>
  </si>
  <si>
    <t>The Twilight Saga: New Moon </t>
  </si>
  <si>
    <t>http://boxofficemojo.com/movies/?id=newmoon.htm</t>
  </si>
  <si>
    <t>Up </t>
  </si>
  <si>
    <t>Animated</t>
  </si>
  <si>
    <t>http://www.the-numbers.com/movies/2009/UP.php</t>
  </si>
  <si>
    <t>The Hangover </t>
  </si>
  <si>
    <t>http://boxofficemojo.com/movies/?id=hangover.htm</t>
  </si>
  <si>
    <t>Star Trek </t>
  </si>
  <si>
    <t>The Blind Side </t>
  </si>
  <si>
    <t>Rags To Riches</t>
  </si>
  <si>
    <t>http://boxofficemojo.com/movies/?id=blindside.htm</t>
  </si>
  <si>
    <t>Alvin and the Chipmunks: The Squeakquel </t>
  </si>
  <si>
    <t>http://boxofficemojo.com/movies/?id=alvinandthechipmunksii.htm</t>
  </si>
  <si>
    <t>Sherlock Holmes </t>
  </si>
  <si>
    <t>http://boxofficemojo.com/movies/?id=sherlockholmes.htm</t>
  </si>
  <si>
    <t>Monsters Vs. Aliens </t>
  </si>
  <si>
    <t>http://boxofficemojo.com/movies/?id=monstersvsaliens.htm</t>
  </si>
  <si>
    <t>Ice Age: Dawn of the Dinosaurs </t>
  </si>
  <si>
    <t>http://boxofficemojo.com/movies/?id=iceage3.htm</t>
  </si>
  <si>
    <t>X-Men Origins: Wolverine </t>
  </si>
  <si>
    <t>http://boxofficemojo.com/movies/?id=wolverine.htm</t>
  </si>
  <si>
    <t>Night at the Museum: Battle of the Smithsonian </t>
  </si>
  <si>
    <t>http://boxofficemojo.com/movies/?id=2012.htm</t>
  </si>
  <si>
    <t>The Proposal </t>
  </si>
  <si>
    <t>Fast and Furious </t>
  </si>
  <si>
    <t>http://boxofficemojo.com/movies/?id=fastandthefurious4.htm</t>
  </si>
  <si>
    <t>G.I. Joe: The Rise of Cobra </t>
  </si>
  <si>
    <t>Paul Blart: Mall Cop </t>
  </si>
  <si>
    <t>http://boxofficemojo.com/movies/?id=mallcop.htm</t>
  </si>
  <si>
    <t>Taken </t>
  </si>
  <si>
    <t>http://boxofficemojo.com/movies/?id=taken.htm</t>
  </si>
  <si>
    <t>A Christmas Carol</t>
  </si>
  <si>
    <t>http://boxofficemojo.com/movies/?id=christmascarol09.htm</t>
  </si>
  <si>
    <t>Angels &amp; Demons </t>
  </si>
  <si>
    <t>http://boxofficemojo.com/movies/?id=angelsanddemons.htm</t>
  </si>
  <si>
    <t>Terminator Salvation </t>
  </si>
  <si>
    <t>http://boxofficemojo.com/movies/?id=terminatorsalvation.htm</t>
  </si>
  <si>
    <t>Cloudy with a Chance of Meatballs </t>
  </si>
  <si>
    <t>http://boxofficemojo.com/movies/?id=cloudywithachanceofmeatballs.htm</t>
  </si>
  <si>
    <t>Inglourious Basterds </t>
  </si>
  <si>
    <t>Supporting Actor</t>
  </si>
  <si>
    <t>G-Force </t>
  </si>
  <si>
    <t>http://boxofficemojo.com/movies/?id=g-force.htm</t>
  </si>
  <si>
    <t>District 9 </t>
  </si>
  <si>
    <t>It's Complicated </t>
  </si>
  <si>
    <t>http://www.the-numbers.com/movies/2009/CMPLC.php</t>
  </si>
  <si>
    <t>Couples Retreat </t>
  </si>
  <si>
    <t>http://boxofficemojo.com/movies/?id=couplesretreat.htm</t>
  </si>
  <si>
    <t>Paranormal Activity </t>
  </si>
  <si>
    <t>Watchmen </t>
  </si>
  <si>
    <t>http://boxofficemojo.com/movies/?id=watchmen.htm</t>
  </si>
  <si>
    <t>The Princess and the Frog </t>
  </si>
  <si>
    <t>http://www.the-numbers.com/movies/2009/FROGP.php</t>
  </si>
  <si>
    <t>Public Enemies </t>
  </si>
  <si>
    <t>http://boxofficemojo.com/movies/?id=publicenemies.htm</t>
  </si>
  <si>
    <t>Julie &amp; Julia </t>
  </si>
  <si>
    <t>http://www.the-numbers.com/movies/2009/JULIE.php</t>
  </si>
  <si>
    <t>He's Just Not That Into You </t>
  </si>
  <si>
    <t>http://boxofficemojo.com/movies/?id=hesjustnotthatintoyou.htm</t>
  </si>
  <si>
    <t>The Ugly Truth </t>
  </si>
  <si>
    <t>Up in the Air </t>
  </si>
  <si>
    <t>Adapted Screenplay</t>
  </si>
  <si>
    <t>http://boxofficemojo.com/movies/?id=upintheair.htm</t>
  </si>
  <si>
    <t>Knowing </t>
  </si>
  <si>
    <t>Hannah Montana: The Movie </t>
  </si>
  <si>
    <t>http://www.the-numbers.com/movies/2009/HANNA.php</t>
  </si>
  <si>
    <t>Where the Wild Things Are </t>
  </si>
  <si>
    <t>http://www.the-numbers.com/movies/2009/WILD.php</t>
  </si>
  <si>
    <t>Zombieland </t>
  </si>
  <si>
    <t>http://www.the-numbers.com/movies/2009/ZMBLN.php</t>
  </si>
  <si>
    <t>Coraline </t>
  </si>
  <si>
    <t>http://boxofficemojo.com/movies/?id=coraline.htm</t>
  </si>
  <si>
    <t>Law Abiding Citizen </t>
  </si>
  <si>
    <t>http://www.the-numbers.com/movies/2009/LACTZ.php</t>
  </si>
  <si>
    <t>Hotel for Dogs </t>
  </si>
  <si>
    <t>http://www.the-numbers.com/movies/2009/HTLDG.php</t>
  </si>
  <si>
    <t>Michael Jackson's This Is It </t>
  </si>
  <si>
    <t>http://www.the-numbers.com/movies/2009/JACKO.php</t>
  </si>
  <si>
    <t>I Love You, Man </t>
  </si>
  <si>
    <t>http://www.the-numbers.com/movies/2009/ILVUM.php</t>
  </si>
  <si>
    <t>Obsessed </t>
  </si>
  <si>
    <t>http://boxofficemojo.com/movies/?id=obsessed.htm</t>
  </si>
  <si>
    <t>Race to Witch Mountain </t>
  </si>
  <si>
    <t>http://boxofficemojo.com/movies/?id=racetowitchmountain.htm</t>
  </si>
  <si>
    <t>The Final Destination </t>
  </si>
  <si>
    <t>http://www.the-numbers.com/movies/2009/FDES4.php</t>
  </si>
  <si>
    <t>The Taking of Pelham 1 2 3 </t>
  </si>
  <si>
    <t>http://boxofficemojo.com/movies/?id=takingofpelham09.htm</t>
  </si>
  <si>
    <t>Friday the 13th</t>
  </si>
  <si>
    <t>17 Again </t>
  </si>
  <si>
    <t>http://www.darkhorizons.com/films/134/17-Again</t>
  </si>
  <si>
    <t>The Time Traveler's Wife </t>
  </si>
  <si>
    <t>Bruno </t>
  </si>
  <si>
    <t>http://www.the-numbers.com/movies/2009/BRUNO.php</t>
  </si>
  <si>
    <t>Bride Wars </t>
  </si>
  <si>
    <t>The Haunting in Connecticut </t>
  </si>
  <si>
    <t>http://www.the-numbers.com/interactive/newsStory.php?newsID=4064</t>
  </si>
  <si>
    <t>Ghosts of Girlfriends Past </t>
  </si>
  <si>
    <t>http://boxofficemojo.com/movies/?id=ghostsofgirlfriendspast.htm</t>
  </si>
  <si>
    <t>Funny People </t>
  </si>
  <si>
    <t>http://boxofficemojo.com/movies/?id=funnypeople.htm</t>
  </si>
  <si>
    <t>My Bloody Valentine 3-D </t>
  </si>
  <si>
    <t>http://www.the-numbers.com/movies/2009/MBVAL.php</t>
  </si>
  <si>
    <t>Old Dogs </t>
  </si>
  <si>
    <t>http://boxofficemojo.com/movies/?id=olddogs.htm</t>
  </si>
  <si>
    <t>Land of the Lost </t>
  </si>
  <si>
    <t>http://www.the-numbers.com/movies/2009/LANDL.php</t>
  </si>
  <si>
    <t>My Sister's Keeper </t>
  </si>
  <si>
    <t>http://www.the-numbers.com/movies/2009/MYSKP.php</t>
  </si>
  <si>
    <t>Underworld: Rise of the Lycans </t>
  </si>
  <si>
    <t>http://boxofficemojo.com/movies/?id=underworld3.htm</t>
  </si>
  <si>
    <t>Confessions of a Shopaholic </t>
  </si>
  <si>
    <t>http://www.the-numbers.com/movies/2009/SHOPA.php</t>
  </si>
  <si>
    <t>The Lovely Bones </t>
  </si>
  <si>
    <t>http://www.the-numbers.com/movies/2009/LVBON.php</t>
  </si>
  <si>
    <t>Year One </t>
  </si>
  <si>
    <t>http://boxofficemojo.com/movies/?id=yearone.htm</t>
  </si>
  <si>
    <t>The Unborn</t>
  </si>
  <si>
    <t>http://boxofficemojo.com/movies/?id=unborn09.htm</t>
  </si>
  <si>
    <t>Planet 51 </t>
  </si>
  <si>
    <t>http://boxofficemojo.com/movies/?id=planet51.htm</t>
  </si>
  <si>
    <t>Drag Me to Hell </t>
  </si>
  <si>
    <t>Orphan </t>
  </si>
  <si>
    <t>http://www.the-numbers.com/interactive/newsStory.php?newsID=4328</t>
  </si>
  <si>
    <t>Duplicity </t>
  </si>
  <si>
    <t>http://boxofficemojo.com/movies/?id=duplicity.htm</t>
  </si>
  <si>
    <t>Surrogates </t>
  </si>
  <si>
    <t>http://boxofficemojo.com/movies/?id=surrogates.htm</t>
  </si>
  <si>
    <t>Ninja Assassin </t>
  </si>
  <si>
    <t>http://boxofficemojo.com/movies/?id=ninjaassassin.htm</t>
  </si>
  <si>
    <t>Invictus</t>
  </si>
  <si>
    <t>http://boxofficemojo.com/movies/?id=eastwood09.htm</t>
  </si>
  <si>
    <t>State of Play </t>
  </si>
  <si>
    <t>http://www.the-numbers.com/movies/2009/STPLY.php</t>
  </si>
  <si>
    <t>Notorious</t>
  </si>
  <si>
    <t>Tragedy </t>
  </si>
  <si>
    <t>http://boxofficemojo.com/movies/?id=notorious08.htm</t>
  </si>
  <si>
    <t>The Pink Panther 2 </t>
  </si>
  <si>
    <t>http://boxofficemojo.com/movies/?id=pinkpanther2.htm</t>
  </si>
  <si>
    <t>Halloween II</t>
  </si>
  <si>
    <t>http://boxofficemojo.com/movies/?id=halloween209.htm</t>
  </si>
  <si>
    <t>The Informant! </t>
  </si>
  <si>
    <t>http://boxofficemojo.com/movies/?id=informant.htm</t>
  </si>
  <si>
    <t>The Men Who Stare at Goats </t>
  </si>
  <si>
    <t>http://boxofficemojo.com/movies/?id=menwhostareatgoats.htm</t>
  </si>
  <si>
    <t>(500) Days of Summer </t>
  </si>
  <si>
    <t>http://boxofficemojo.com/movies/?id=500daysofsummer.htm</t>
  </si>
  <si>
    <t>Push </t>
  </si>
  <si>
    <t>http://boxofficemojo.com/movies/?id=push09.htm</t>
  </si>
  <si>
    <t>The Soloist </t>
  </si>
  <si>
    <t>http://www.the-numbers.com/movies/2009/SOLOS.php</t>
  </si>
  <si>
    <t>Did You Hear About the Morgans? </t>
  </si>
  <si>
    <t>http://boxofficemojo.com/movies/?id=grantparker09.htm</t>
  </si>
  <si>
    <t>The Stepfather</t>
  </si>
  <si>
    <t>http://www.boxofficemojo.com/movies/?id=stepfather09.htm</t>
  </si>
  <si>
    <t>The Uninvited </t>
  </si>
  <si>
    <t>http://www.the-numbers.com/movies/2009/UNVIT.php</t>
  </si>
  <si>
    <t>Brothers </t>
  </si>
  <si>
    <t>http://boxofficemojo.com/movies/?id=brothers09.htm</t>
  </si>
  <si>
    <t>Saw VI </t>
  </si>
  <si>
    <t>http://boxofficemojo.com/movies/?id=saw6.htm</t>
  </si>
  <si>
    <t>Dance Flick </t>
  </si>
  <si>
    <t>http://boxofficemojo.com/movies/?id=danceflick.htm</t>
  </si>
  <si>
    <t>The Fourth Kind </t>
  </si>
  <si>
    <t>http://boxofficemojo.com/movies/?id=fourthkind.htm</t>
  </si>
  <si>
    <t>The International </t>
  </si>
  <si>
    <t>http://boxofficemojo.com/movies/?id=international.htm</t>
  </si>
  <si>
    <t>Aliens in the Attic </t>
  </si>
  <si>
    <t>http://boxofficemojo.com/movies/?id=aliensintheattic.htm</t>
  </si>
  <si>
    <t>Observe and Report </t>
  </si>
  <si>
    <t>http://boxofficemojo.com/movies/?id=observeandreport.htm</t>
  </si>
  <si>
    <t>Love Happens </t>
  </si>
  <si>
    <t>Fame</t>
  </si>
  <si>
    <t>Fantastic Mr. Fox </t>
  </si>
  <si>
    <t>http://boxofficemojo.com/movies/?id=fantasticmrfox.htm</t>
  </si>
  <si>
    <t>Gamer </t>
  </si>
  <si>
    <t>http://www.the-numbers.com/movies/2009/CGAME.php</t>
  </si>
  <si>
    <t>Nine </t>
  </si>
  <si>
    <t>Weinstein Co.</t>
  </si>
  <si>
    <t>http://boxofficemojo.com/movies/?id=nine.htm</t>
  </si>
  <si>
    <t>Astro Boy </t>
  </si>
  <si>
    <t>http://www.the-numbers.com/movies/2009/ASBOY.php</t>
  </si>
  <si>
    <t>The Invention of Lying </t>
  </si>
  <si>
    <t>http://boxofficemojo.com/movies/?id=inventionoflying.htm</t>
  </si>
  <si>
    <t>Inkheart </t>
  </si>
  <si>
    <t>http://boxofficemojo.com/movies/?id=inkheart.htm</t>
  </si>
  <si>
    <t>Fired Up! </t>
  </si>
  <si>
    <t>http://boxofficemojo.com/movies/?id=firedup.htm</t>
  </si>
  <si>
    <t>The Hurt Locker </t>
  </si>
  <si>
    <t>Best Picture, Director, Original Screenplay</t>
  </si>
  <si>
    <t>Film, Director, Original Screenplay</t>
  </si>
  <si>
    <t>http://boxofficemojo.com/movies/?id=hurtlocker.htm</t>
  </si>
  <si>
    <t>Jennifer's Body </t>
  </si>
  <si>
    <t>http://boxofficemojo.com/movies/?id=jennifersbody.htm</t>
  </si>
  <si>
    <t>Imagine That </t>
  </si>
  <si>
    <t>http://boxofficemojo.com/movies/?id=imaginethat.htm</t>
  </si>
  <si>
    <t>Adventureland </t>
  </si>
  <si>
    <t>Miramax</t>
  </si>
  <si>
    <t>http://www.the-numbers.com/movies/2009/ADVNL.php</t>
  </si>
  <si>
    <t>Armored </t>
  </si>
  <si>
    <t>http://boxofficemojo.com/movies/?id=armored.htm</t>
  </si>
  <si>
    <t>A Perfect Getaway </t>
  </si>
  <si>
    <t>http://boxofficemojo.com/movies/?id=perfectgetaway.htm</t>
  </si>
  <si>
    <t>The Box </t>
  </si>
  <si>
    <t>http://boxofficemojo.com/movies/?id=box09.htm</t>
  </si>
  <si>
    <t>I Love You Beth Cooper </t>
  </si>
  <si>
    <t>http://www.the-numbers.com/movies/2009/ILUBC.php</t>
  </si>
  <si>
    <t>Amelia </t>
  </si>
  <si>
    <t>Cirque du Freak: The Vampire's Assistant </t>
  </si>
  <si>
    <t>http://www.the-numbers.com/movies/2009/VAMPA.php</t>
  </si>
  <si>
    <t>Crank: High Voltage </t>
  </si>
  <si>
    <t>Pursuit
</t>
  </si>
  <si>
    <t>http://www.boxofficemojo.com/movies/?id=crank2.htm</t>
  </si>
  <si>
    <t>Whip It </t>
  </si>
  <si>
    <t>http://www.boxofficemojo.com/movies/?id=whipit.htm</t>
  </si>
  <si>
    <t>An Education</t>
  </si>
  <si>
    <t>12 Rounds </t>
  </si>
  <si>
    <t>http://www.the-numbers.com/movies/2009/12RDS.php</t>
  </si>
  <si>
    <t>Sunshine Cleaning </t>
  </si>
  <si>
    <t>http://www.the-numbers.com/movies/2009/SUNCL.php</t>
  </si>
  <si>
    <t>Sorority Row </t>
  </si>
  <si>
    <t>http://boxofficemojo.com/movies/?id=sororityrow.htm</t>
  </si>
  <si>
    <t>Extract </t>
  </si>
  <si>
    <t>http://www.the-numbers.com/movies/2009/EXTRC.php</t>
  </si>
  <si>
    <t>Not Easily Broken </t>
  </si>
  <si>
    <t>Pandorum </t>
  </si>
  <si>
    <t>http://www.the-numbers.com/movies/2009/PNDRM.php</t>
  </si>
  <si>
    <t>Whiteout </t>
  </si>
  <si>
    <t>Next Day Air </t>
  </si>
  <si>
    <t>http://boxofficemojo.com/movies/?id=nextdayair.htm</t>
  </si>
  <si>
    <t>Away We Go </t>
  </si>
  <si>
    <t>Dragonball Evolution </t>
  </si>
  <si>
    <t>http://www.the-numbers.com/movies/2009/DRGNB.php</t>
  </si>
  <si>
    <t>A Serious Man </t>
  </si>
  <si>
    <t>http://www.the-numbers.com/movies/2009/ASERM.php</t>
  </si>
  <si>
    <t>Everybody's Fine </t>
  </si>
  <si>
    <t>http://boxofficemojo.com/movies/?id=everybodysfine09.htm</t>
  </si>
  <si>
    <t>Street Fighter: The Legend of Chun-Li </t>
  </si>
  <si>
    <t>http://www.the-numbers.com/movies/2009/STRFT.php</t>
  </si>
  <si>
    <t>My Life in Ruins </t>
  </si>
  <si>
    <t>http://www.the-numbers.com/movies/2009/MLFRU.php</t>
  </si>
  <si>
    <t>Pirate Radio (The Boat that Rocked, UK)</t>
  </si>
  <si>
    <t>http://boxofficemojo.com/movies/?id=boatthatrocked.htm</t>
  </si>
  <si>
    <t>The Road </t>
  </si>
  <si>
    <t>http://boxofficemojo.com/movies/?id=road08.htm</t>
  </si>
  <si>
    <t>Taking Woodstock </t>
  </si>
  <si>
    <t>Post Grad </t>
  </si>
  <si>
    <t>http://www.the-numbers.com/movies/2009/POSTG.php</t>
  </si>
  <si>
    <t>Whatever Works </t>
  </si>
  <si>
    <t>http://www.the-numbers.com/movies/2009/WEVRW.php</t>
  </si>
  <si>
    <t>Bandslam </t>
  </si>
  <si>
    <t>http://en.wikipedia.org/wiki/Bandslam</t>
  </si>
  <si>
    <t>Film</t>
  </si>
  <si>
    <t>Major Studio</t>
  </si>
  <si>
    <t>Budget </t>
  </si>
  <si>
    <t>worldwide</t>
  </si>
  <si>
    <t>budget </t>
  </si>
  <si>
    <t>all boxofficemojo.com except otherwise stated</t>
  </si>
  <si>
    <t>The Dark Knight</t>
  </si>
  <si>
    <t>Iron Man</t>
  </si>
  <si>
    <t>Indiana Jones and the Kingdom of the Crystal Skull</t>
  </si>
  <si>
    <t>Hancock</t>
  </si>
  <si>
    <t>WALL-E</t>
  </si>
  <si>
    <t>love</t>
  </si>
  <si>
    <t>http://boxofficemojo.com/movies/?id=wall-e.htm</t>
  </si>
  <si>
    <t>Kung Fu Panda</t>
  </si>
  <si>
    <t>Madagascar: Escape 2 Africa</t>
  </si>
  <si>
    <t>Twilight</t>
  </si>
  <si>
    <t>Quantum of Solace</t>
  </si>
  <si>
    <t>http://www.the-numbers.com/movies/2008/JB22.php</t>
  </si>
  <si>
    <t>Dr. Seuss' Horton Hears a Who!</t>
  </si>
  <si>
    <t>rescue</t>
  </si>
  <si>
    <t>Sex and the City</t>
  </si>
  <si>
    <t>Gran Torino</t>
  </si>
  <si>
    <t>http://boxofficemojo.com/movies/?id=grantorino.htm</t>
  </si>
  <si>
    <t>Mamma Mia!</t>
  </si>
  <si>
    <t>The Chronicles of Narnia: Prince Caspian</t>
  </si>
  <si>
    <t>fish out of water</t>
  </si>
  <si>
    <t>Slumdog Millionaire</t>
  </si>
  <si>
    <t>Best Picture, Director, Adapted Screenplay</t>
  </si>
  <si>
    <t>Best Film, Director, Adapted Screenplay</t>
  </si>
  <si>
    <t>The Incredible Hulk</t>
  </si>
  <si>
    <t>Wanted</t>
  </si>
  <si>
    <t>http://boxofficemojo.com/movies/?id=wanted.htm</t>
  </si>
  <si>
    <t>Get Smart</t>
  </si>
  <si>
    <t>Four Christmases</t>
  </si>
  <si>
    <t>Tropic Thunder</t>
  </si>
  <si>
    <t>Bedtime Stories</t>
  </si>
  <si>
    <t>rivalry</t>
  </si>
  <si>
    <t>http://www.the-numbers.com/movies/2008/BEDTM.php</t>
  </si>
  <si>
    <t>Bolt</t>
  </si>
  <si>
    <t>Marley and Me</t>
  </si>
  <si>
    <t>The Mummy: Tomb of the Dragon Emperor</t>
  </si>
  <si>
    <t>http://boxofficemojo.com/movies/?id=mummy3.htm</t>
  </si>
  <si>
    <t>Journey to the Center of the Earth</t>
  </si>
  <si>
    <t>Eagle Eye</t>
  </si>
  <si>
    <t>pursuit</t>
  </si>
  <si>
    <t>Step Brothers</t>
  </si>
  <si>
    <t>You Don't Mess with the Zohan</t>
  </si>
  <si>
    <t>http://boxofficemojo.com/movies/?id=youdontmesswiththezohan.htm</t>
  </si>
  <si>
    <t>Yes Man</t>
  </si>
  <si>
    <t>http://boxofficemojo.com/movies/?id=yesman.htm</t>
  </si>
  <si>
    <t>10,000 B.C.</t>
  </si>
  <si>
    <t>Beverly Hills Chihuahua</t>
  </si>
  <si>
    <t>http://www.the-numbers.com/movies/2008/BHCHI.php</t>
  </si>
  <si>
    <t>High School Musical 3: Senior Year</t>
  </si>
  <si>
    <t>Pineapple Express</t>
  </si>
  <si>
    <t>Valkyrie</t>
  </si>
  <si>
    <t>http://boxofficemojo.com/movies/?id=valkyrie.htm</t>
  </si>
  <si>
    <t>$83,077,833         </t>
  </si>
  <si>
    <t>21</t>
  </si>
  <si>
    <t>quest</t>
  </si>
  <si>
    <t>http://www.the-numbers.com/movies/2008/21.php</t>
  </si>
  <si>
    <t>What Happens in Vegas</t>
  </si>
  <si>
    <t>http://boxofficemojo.com/movies/?id=whathappensinvegas.htm</t>
  </si>
  <si>
    <t>Jumper</t>
  </si>
  <si>
    <t>Cloverfield</t>
  </si>
  <si>
    <t>The Curious Case of Benjamin Button</t>
  </si>
  <si>
    <t>27 Dresses</t>
  </si>
  <si>
    <t>Hellboy II: The Golden Army</t>
  </si>
  <si>
    <t>sacrifice</t>
  </si>
  <si>
    <t>The Day the Earth Stood Still </t>
  </si>
  <si>
    <t>Vantage Point</t>
  </si>
  <si>
    <t>http://boxofficemojo.com/movies/?id=vantagepoint.htm</t>
  </si>
  <si>
    <t>The Spiderwick Chronicles</t>
  </si>
  <si>
    <t>Fool's Gold</t>
  </si>
  <si>
    <t>Role Models</t>
  </si>
  <si>
    <t>The Happening</t>
  </si>
  <si>
    <t>escape</t>
  </si>
  <si>
    <t>http://boxofficemojo.com/movies/?id=happening.htm</t>
  </si>
  <si>
    <t>Forgetting Sarah Marshall</t>
  </si>
  <si>
    <t>maturation</t>
  </si>
  <si>
    <t>Burn After Reading</t>
  </si>
  <si>
    <t>Baby Mama</t>
  </si>
  <si>
    <t>Seven Pounds</t>
  </si>
  <si>
    <t>http://boxofficemojo.com/movies/?id=sevenpounds.htm</t>
  </si>
  <si>
    <t>Step Up 2: The Streets</t>
  </si>
  <si>
    <t>underdog</t>
  </si>
  <si>
    <t>Saw V</t>
  </si>
  <si>
    <t>The Strangers</t>
  </si>
  <si>
    <t>The Forbidden Kingdom</t>
  </si>
  <si>
    <t>journey &amp; return</t>
  </si>
  <si>
    <t>The Tale of Despereaux</t>
  </si>
  <si>
    <t>The House Bunny</t>
  </si>
  <si>
    <t>http://boxofficemojo.com/movies/?id=housebunny.htm</t>
  </si>
  <si>
    <t>Nim's Island</t>
  </si>
  <si>
    <t>Australia</t>
  </si>
  <si>
    <t>Fish Out of Water</t>
  </si>
  <si>
    <t>Made of Honor</t>
  </si>
  <si>
    <t>College Road Trip</t>
  </si>
  <si>
    <t>comedy</t>
  </si>
  <si>
    <t>The Sisterhood of the Traveling Pants 2</t>
  </si>
  <si>
    <t>Speed Racer</t>
  </si>
  <si>
    <t>Prom Night</t>
  </si>
  <si>
    <t>Rambo</t>
  </si>
  <si>
    <t>http://boxofficemojo.com/movies/?id=rambo08.htm</t>
  </si>
  <si>
    <t>Welcome Home, Roscoe Jenkins</t>
  </si>
  <si>
    <t>discovery</t>
  </si>
  <si>
    <t>http://boxofficemojo.com/movies/?id=roscoejenkins.htm</t>
  </si>
  <si>
    <t>Tyler Perry's Meet the Browns</t>
  </si>
  <si>
    <t>http://boxofficemojo.com/movies/?id=meetthebrowns.htm</t>
  </si>
  <si>
    <t>Nights in Rodanthe</t>
  </si>
  <si>
    <t>Max Payne</t>
  </si>
  <si>
    <t>Righteous Kill</t>
  </si>
  <si>
    <t>Overture</t>
  </si>
  <si>
    <t>http://boxofficemojo.com/movies/?id=righteouskill.htm</t>
  </si>
  <si>
    <t>Lakeview Terrace</t>
  </si>
  <si>
    <t>Body of Lies</t>
  </si>
  <si>
    <t>Meet the Spartans</t>
  </si>
  <si>
    <t>Harold and Kumar Escape from Guantanamo Bay</t>
  </si>
  <si>
    <t>First Sunday</t>
  </si>
  <si>
    <t>The Secret Life of Bees</t>
  </si>
  <si>
    <t>Tyler Perry's The Family That Preys</t>
  </si>
  <si>
    <t>http://boxofficemojo.com/movies/?id=familythatpreys.htm</t>
  </si>
  <si>
    <t>Death Race</t>
  </si>
  <si>
    <t>Changeling</t>
  </si>
  <si>
    <t>Star Wars: The Clone Wars</t>
  </si>
  <si>
    <t>Semi-Pro</t>
  </si>
  <si>
    <t>Fireproof</t>
  </si>
  <si>
    <t>http://boxofficemojo.com/movies/?page=main&amp;id=Fireproof.htm</t>
  </si>
  <si>
    <t>Drillbit Taylor</t>
  </si>
  <si>
    <t>The Love Guru</t>
  </si>
  <si>
    <t>Definitely, Maybe</t>
  </si>
  <si>
    <t>Milk</t>
  </si>
  <si>
    <t>Best Actor, Original Screenplay</t>
  </si>
  <si>
    <t>http://www.the-numbers.com/movies/2008/HMILK.php</t>
  </si>
  <si>
    <t>Transporter 3</t>
  </si>
  <si>
    <t>Quarantine</t>
  </si>
  <si>
    <t>http://boxofficemojo.com/movies/?id=rachelgettingmarried.htm</t>
  </si>
  <si>
    <t>Nick and Norah's Infinite Playlist</t>
  </si>
  <si>
    <t>The Eye</t>
  </si>
  <si>
    <t>Zack and Miri Make a Porno</t>
  </si>
  <si>
    <t>http://boxofficemojo.com/movies/?id=zackandmirimakeaporno.htm</t>
  </si>
  <si>
    <t>Leatherheads</t>
  </si>
  <si>
    <t>Mirrors</t>
  </si>
  <si>
    <t>monster force</t>
  </si>
  <si>
    <t>Space Chimps</t>
  </si>
  <si>
    <t>Independent*</t>
  </si>
  <si>
    <t>* Co-production partnership with Digital Production Studios, a subsidiary of IDT Media.</t>
  </si>
  <si>
    <t>The Bank Job</t>
  </si>
  <si>
    <t>Untraceable</t>
  </si>
  <si>
    <t>riddle</t>
  </si>
  <si>
    <t>The Women</t>
  </si>
  <si>
    <t>One Missed Call</t>
  </si>
  <si>
    <t>The Other Boleyn Girl</t>
  </si>
  <si>
    <t>tragedy</t>
  </si>
  <si>
    <t>Street Kings</t>
  </si>
  <si>
    <t>Shutter</t>
  </si>
  <si>
    <t>http://boxofficemojo.com/movies/?id=shutter.htm</t>
  </si>
  <si>
    <t>Superhero Movie</t>
  </si>
  <si>
    <t>W.</t>
  </si>
  <si>
    <t>http://boxofficemojo.com/movies/?id=w.htm</t>
  </si>
  <si>
    <t>Never Back Down</t>
  </si>
  <si>
    <t>Traitor</t>
  </si>
  <si>
    <t>Vicky Cristina Barcelona</t>
  </si>
  <si>
    <t>temptation</t>
  </si>
  <si>
    <t>http://boxofficemojo.com/movies/?id=vickycristinabarcelona.htm</t>
  </si>
  <si>
    <t>Babylon A.D.</t>
  </si>
  <si>
    <t>The X-Files: I Want to Believe</t>
  </si>
  <si>
    <t>Mad Money</t>
  </si>
  <si>
    <t>Appaloosa</t>
  </si>
  <si>
    <t>Igor</t>
  </si>
  <si>
    <t>My Best Friend's Girl</t>
  </si>
  <si>
    <t>Doubt</t>
  </si>
  <si>
    <t>The Spirit</t>
  </si>
  <si>
    <t>Kit Kittredge: An American Girl</t>
  </si>
  <si>
    <t>The Ruins</t>
  </si>
  <si>
    <t>88 Minutes</t>
  </si>
  <si>
    <t>Swing Vote</t>
  </si>
  <si>
    <t>Pride &amp; Glory</t>
  </si>
  <si>
    <t>Bangkok Dangerous</t>
  </si>
  <si>
    <t>Disaster Movie</t>
  </si>
  <si>
    <t>The Duchess</t>
  </si>
  <si>
    <t>The Haunting of Molly Hartley</t>
  </si>
  <si>
    <t>Ghost Town</t>
  </si>
  <si>
    <t>transformation</t>
  </si>
  <si>
    <t>Religulous</t>
  </si>
  <si>
    <t>http://www.the-numbers.com/movies/2008/RELIG.php</t>
  </si>
  <si>
    <t>Rachel Getting Married</t>
  </si>
  <si>
    <t>http://www.the-numbers.com/movies/2008/RGMRD.php</t>
  </si>
  <si>
    <t>The Pirates Who Don't Do Anything</t>
  </si>
  <si>
    <t>Under the Same Moon</t>
  </si>
  <si>
    <t>http://boxofficemojo.com/movies/?id=underthesamemoon.htm</t>
  </si>
  <si>
    <t>Miss Pettigrew Lives for a Day</t>
  </si>
  <si>
    <t>Soul Men</t>
  </si>
  <si>
    <t>http://www.boxofficemojo.com/movies/?id=soulmen.htm</t>
  </si>
  <si>
    <t>Meet Dave</t>
  </si>
  <si>
    <t>The Longshots</t>
  </si>
  <si>
    <t>Be Kind, Rewind</t>
  </si>
  <si>
    <t>New Line</t>
  </si>
  <si>
    <t>Doomsday</t>
  </si>
  <si>
    <t>Stop-Loss</t>
  </si>
  <si>
    <t>http://www.the-numbers.com/movies/2008/STOPL.php</t>
  </si>
  <si>
    <t>Penelope</t>
  </si>
  <si>
    <t>The Express</t>
  </si>
  <si>
    <t>Biopic</t>
  </si>
  <si>
    <t>http://www.the-numbers.com/movies/2008/EXPRS.php</t>
  </si>
  <si>
    <t>Smart People</t>
  </si>
  <si>
    <t>http://www.the-numbers.com/movies/2008/SMPEP.php</t>
  </si>
  <si>
    <t>The Visitor</t>
  </si>
  <si>
    <t>http://www.the-numbers.com/movies/2008/VISTR.php</t>
  </si>
  <si>
    <t>The Boy in the Striped Pyjamas</t>
  </si>
  <si>
    <t>Sex Drive</t>
  </si>
  <si>
    <t>http://boxofficemojo.com/movies/?id=sexdrive.htm</t>
  </si>
  <si>
    <t>Cadillac Records</t>
  </si>
  <si>
    <t>Punisher: War Zone</t>
  </si>
  <si>
    <t>http://boxofficemojo.com/movies/?id=punisher2.htm</t>
  </si>
  <si>
    <t>Miracle at St. Anna</t>
  </si>
  <si>
    <t>http://www.the-numbers.com/movies/2008/MSANA.php</t>
  </si>
  <si>
    <t>City of Ember</t>
  </si>
  <si>
    <t>http://www.the-numbers.com/movies/2008/CEMBR.php</t>
  </si>
  <si>
    <t>In Bruges</t>
  </si>
  <si>
    <t>http://www.the-numbers.com/movies/2008/BRUGE.php</t>
  </si>
  <si>
    <t>Expelled: No Intelligence Allowed</t>
  </si>
  <si>
    <t>Over Her Dead Body</t>
  </si>
  <si>
    <t>Worldwide</t>
  </si>
  <si>
    <t>Box Office Mojo</t>
  </si>
  <si>
    <t>Spider-Man 3</t>
  </si>
  <si>
    <t>Shrek the Third</t>
  </si>
  <si>
    <t>Transformers</t>
  </si>
  <si>
    <t>Pirates of the Caribbean: At World's End</t>
  </si>
  <si>
    <t>Harry Potter and the Order of the Phoenix</t>
  </si>
  <si>
    <t>I Am Legend</t>
  </si>
  <si>
    <t>The Bourne Ultimatum</t>
  </si>
  <si>
    <t>National Treasure: Book of Secrets</t>
  </si>
  <si>
    <t>Alvin and the Chipmunks</t>
  </si>
  <si>
    <t>Ratatouille</t>
  </si>
  <si>
    <t>The Simpsons Movie</t>
  </si>
  <si>
    <t>Wild Hogs</t>
  </si>
  <si>
    <t>Knocked Up</t>
  </si>
  <si>
    <t>Juno</t>
  </si>
  <si>
    <t>Original Screenplay</t>
  </si>
  <si>
    <t>Rush Hour 3</t>
  </si>
  <si>
    <t>Live Free or Die Hard</t>
  </si>
  <si>
    <t>Fantastic Four: Rise of the Silver Surfer</t>
  </si>
  <si>
    <t>American Gangster</t>
  </si>
  <si>
    <t>Enchanted</t>
  </si>
  <si>
    <t>Bee Movie</t>
  </si>
  <si>
    <t>Superbad</t>
  </si>
  <si>
    <t>I Now Pronounce You Chuck and Larry</t>
  </si>
  <si>
    <t>Hairspray</t>
  </si>
  <si>
    <t>Musical</t>
  </si>
  <si>
    <t>Blades of Glory</t>
  </si>
  <si>
    <t>Ocean's 13</t>
  </si>
  <si>
    <t>Ghost Rider</t>
  </si>
  <si>
    <t>Evan Almighty</t>
  </si>
  <si>
    <t>Meet the Robinsons</t>
  </si>
  <si>
    <t>Norbit</t>
  </si>
  <si>
    <t>The Bucket List</t>
  </si>
  <si>
    <t>The Game Plan</t>
  </si>
  <si>
    <t>Beowulf</t>
  </si>
  <si>
    <t>Disturbia</t>
  </si>
  <si>
    <t>No Country for Old Men</t>
  </si>
  <si>
    <t>Best Picture, Director, Supporting Actor, Adapted Screenplay</t>
  </si>
  <si>
    <t>Supporting Actor, Director</t>
  </si>
  <si>
    <t>The Golden Compass</t>
  </si>
  <si>
    <t>Charlie Wilson's War</t>
  </si>
  <si>
    <t>Saw IV</t>
  </si>
  <si>
    <t>Stomp the Yard</t>
  </si>
  <si>
    <t>Surf's Up</t>
  </si>
  <si>
    <t>Halloween</t>
  </si>
  <si>
    <t>Tyler Perry's Why Did I get Married</t>
  </si>
  <si>
    <t>TMNT</t>
  </si>
  <si>
    <t>P.S. I Love You</t>
  </si>
  <si>
    <t>3:10 to Yuma</t>
  </si>
  <si>
    <t>Western</t>
  </si>
  <si>
    <t>Sweeney Todd: The Demon Barber of Fleet Street</t>
  </si>
  <si>
    <t>Music and Lyrics</t>
  </si>
  <si>
    <t>Michael Clayton</t>
  </si>
  <si>
    <t>Supporting Actress</t>
  </si>
  <si>
    <t>Premonition</t>
  </si>
  <si>
    <t>The Kingdom</t>
  </si>
  <si>
    <t>Shooter</t>
  </si>
  <si>
    <t>License to Wed</t>
  </si>
  <si>
    <t>No Reservations</t>
  </si>
  <si>
    <t>Alien vs. Predator -- Requiem</t>
  </si>
  <si>
    <t>There Will Be Blood</t>
  </si>
  <si>
    <t>Best Actor</t>
  </si>
  <si>
    <t>Leading Actor</t>
  </si>
  <si>
    <t>Epic Movie</t>
  </si>
  <si>
    <t>Hitman</t>
  </si>
  <si>
    <t>30 Days of Night</t>
  </si>
  <si>
    <t>Stardust</t>
  </si>
  <si>
    <t>The Brave One</t>
  </si>
  <si>
    <t>The Heartbreak Kid</t>
  </si>
  <si>
    <t>Smokin' Aces</t>
  </si>
  <si>
    <t>Good Luck Chuck</t>
  </si>
  <si>
    <t>Zodiac</t>
  </si>
  <si>
    <t>Mr. Magorium's Wonder Emporium</t>
  </si>
  <si>
    <t>We Own the Night</t>
  </si>
  <si>
    <t>Mr. Brooks</t>
  </si>
  <si>
    <t>The Nanny Diaries</t>
  </si>
  <si>
    <t>Nancy Drew</t>
  </si>
  <si>
    <t>The Mist</t>
  </si>
  <si>
    <t>The Reaping</t>
  </si>
  <si>
    <t>Grindhouse</t>
  </si>
  <si>
    <t>Sicko</t>
  </si>
  <si>
    <t>Across the Universe</t>
  </si>
  <si>
    <t>The Hills Have Eyes 2</t>
  </si>
  <si>
    <t>Vacancy</t>
  </si>
  <si>
    <t>Waitress</t>
  </si>
  <si>
    <t>Into the Wild</t>
  </si>
  <si>
    <t>Walk Hard: The Dewey Cox Story</t>
  </si>
  <si>
    <t>Next</t>
  </si>
  <si>
    <t>Hostel: Part II</t>
  </si>
  <si>
    <t>The Kite Runner</t>
  </si>
  <si>
    <t>Happily N'Ever After</t>
  </si>
  <si>
    <t>The Invasion</t>
  </si>
  <si>
    <t>Sci-Fi</t>
  </si>
  <si>
    <t>Lions for Lambs</t>
  </si>
  <si>
    <t>Daddy Day Camp</t>
  </si>
  <si>
    <t>Shoot 'Em Up</t>
  </si>
  <si>
    <t>The Darjeeling Limited</t>
  </si>
  <si>
    <t>In the Land of Women</t>
  </si>
  <si>
    <t>Dragon Wars (aka D-War)</t>
  </si>
  <si>
    <t>Mediaplex</t>
  </si>
  <si>
    <t>Pathfinder: Legend of the Ghost Warrior</t>
  </si>
  <si>
    <t>BUDGET INFORMATION ALL FROM </t>
  </si>
  <si>
    <t>PRIMARY STUDIO INFORMATION ALL FROM</t>
  </si>
  <si>
    <t>Wikipedia individual film pages</t>
  </si>
  <si>
    <t>Internet Movie Database: http://www.imdb.com/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</si>
</sst>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
  </numFmts>
  <fonts count="128">
    <font>
      <b val="0"/>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7.0"/>
      <color rgb="FF000000"/>
      <name val="Arial"/>
    </font>
    <font>
      <b val="0"/>
      <i val="0"/>
      <strike val="0"/>
      <u val="none"/>
      <sz val="9.0"/>
      <color rgb="FFB7B7B7"/>
      <name val="Arial"/>
    </font>
    <font>
      <b/>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B7B7B7"/>
      <name val="Arial"/>
    </font>
    <font>
      <b val="0"/>
      <i val="0"/>
      <strike val="0"/>
      <u val="none"/>
      <sz val="7.0"/>
      <color rgb="FF000000"/>
      <name val="Arial"/>
    </font>
    <font>
      <b val="0"/>
      <i val="0"/>
      <strike val="0"/>
      <u val="none"/>
      <sz val="9.0"/>
      <color rgb="FF000000"/>
      <name val="Arial"/>
    </font>
    <font>
      <b val="0"/>
      <i val="0"/>
      <strike val="0"/>
      <u val="none"/>
      <sz val="9.0"/>
      <color rgb="FFC0C0C0"/>
      <name val="Arial"/>
    </font>
    <font>
      <b val="0"/>
      <i val="0"/>
      <strike val="0"/>
      <u val="none"/>
      <sz val="8.0"/>
      <color rgb="FF000000"/>
      <name val="Arial"/>
    </font>
    <font>
      <b/>
      <i val="0"/>
      <strike val="0"/>
      <u val="none"/>
      <sz val="9.0"/>
      <color rgb="FFC0C0C0"/>
      <name val="Arial"/>
    </font>
    <font>
      <b/>
      <i val="0"/>
      <strike val="0"/>
      <u val="none"/>
      <sz val="9.0"/>
      <color rgb="FF000000"/>
      <name val="Arial"/>
    </font>
    <font>
      <b val="0"/>
      <i val="0"/>
      <strike val="0"/>
      <u val="none"/>
      <sz val="9.0"/>
      <color rgb="FFCCCCCC"/>
      <name val="Arial"/>
    </font>
    <font>
      <b val="0"/>
      <i val="0"/>
      <strike val="0"/>
      <u val="none"/>
      <sz val="9.0"/>
      <color rgb="FF000000"/>
      <name val="Arial"/>
    </font>
    <font>
      <b/>
      <i val="0"/>
      <strike val="0"/>
      <u val="none"/>
      <sz val="9.0"/>
      <color rgb="FFC0C0C0"/>
      <name val="Arial"/>
    </font>
    <font>
      <b val="0"/>
      <i val="0"/>
      <strike val="0"/>
      <u val="none"/>
      <sz val="9.0"/>
      <color rgb="FF000000"/>
      <name val="Arial"/>
    </font>
    <font>
      <b/>
      <i val="0"/>
      <strike val="0"/>
      <u val="none"/>
      <sz val="9.0"/>
      <color rgb="FFCCCCCC"/>
      <name val="Arial"/>
    </font>
    <font>
      <b val="0"/>
      <i val="0"/>
      <strike val="0"/>
      <u val="none"/>
      <sz val="9.0"/>
      <color rgb="FFC0C0C0"/>
      <name val="Arial"/>
    </font>
    <font>
      <b/>
      <i val="0"/>
      <strike val="0"/>
      <u val="none"/>
      <sz val="9.0"/>
      <color rgb="FFC0C0C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999999"/>
      <name val="Arial"/>
    </font>
    <font>
      <b val="0"/>
      <i val="0"/>
      <strike val="0"/>
      <u val="none"/>
      <sz val="9.0"/>
      <color rgb="FF000000"/>
      <name val="Arial"/>
    </font>
    <font>
      <b/>
      <i val="0"/>
      <strike val="0"/>
      <u val="none"/>
      <sz val="9.0"/>
      <color rgb="FFC0C0C0"/>
      <name val="Arial"/>
    </font>
    <font>
      <b/>
      <i val="0"/>
      <strike val="0"/>
      <u val="none"/>
      <sz val="7.0"/>
      <color rgb="FF000000"/>
      <name val="Arial"/>
    </font>
    <font>
      <b/>
      <i val="0"/>
      <strike val="0"/>
      <u val="none"/>
      <sz val="9.0"/>
      <color rgb="FFC0C0C0"/>
      <name val="Arial"/>
    </font>
    <font>
      <b val="0"/>
      <i val="0"/>
      <strike val="0"/>
      <u val="none"/>
      <sz val="9.0"/>
      <color rgb="FF000000"/>
      <name val="Arial"/>
    </font>
    <font>
      <b val="0"/>
      <i val="0"/>
      <strike val="0"/>
      <u val="none"/>
      <sz val="9.0"/>
      <color rgb="FFC0C0C0"/>
      <name val="Arial"/>
    </font>
    <font>
      <b/>
      <i val="0"/>
      <strike val="0"/>
      <u val="none"/>
      <sz val="7.0"/>
      <color rgb="FFC0C0C0"/>
      <name val="Arial"/>
    </font>
    <font>
      <b val="0"/>
      <i val="0"/>
      <strike val="0"/>
      <u val="none"/>
      <sz val="9.0"/>
      <color rgb="FFFF0000"/>
      <name val="Arial"/>
    </font>
    <font>
      <b val="0"/>
      <i val="0"/>
      <strike val="0"/>
      <u val="none"/>
      <sz val="8.0"/>
      <color rgb="FF000000"/>
      <name val="Arial"/>
    </font>
    <font>
      <b val="0"/>
      <i val="0"/>
      <strike val="0"/>
      <u val="none"/>
      <sz val="9.0"/>
      <color rgb="FF999999"/>
      <name val="Arial"/>
    </font>
    <font>
      <b val="0"/>
      <i val="0"/>
      <strike val="0"/>
      <u val="none"/>
      <sz val="9.0"/>
      <color rgb="FF000000"/>
      <name val="Arial"/>
    </font>
    <font>
      <b val="0"/>
      <i val="0"/>
      <strike val="0"/>
      <u val="none"/>
      <sz val="9.0"/>
      <color rgb="FF980000"/>
      <name val="Arial"/>
    </font>
    <font>
      <b val="0"/>
      <i val="0"/>
      <strike val="0"/>
      <u val="none"/>
      <sz val="9.0"/>
      <color rgb="FF000000"/>
      <name val="Arial"/>
    </font>
    <font>
      <b val="0"/>
      <i val="0"/>
      <strike val="0"/>
      <u val="none"/>
      <sz val="9.0"/>
      <color rgb="FFB7B7B7"/>
      <name val="Arial"/>
    </font>
    <font>
      <b/>
      <i val="0"/>
      <strike val="0"/>
      <u val="none"/>
      <sz val="10.0"/>
      <color rgb="FFB7B7B7"/>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999999"/>
      <name val="Arial"/>
    </font>
    <font>
      <b val="0"/>
      <i val="0"/>
      <strike val="0"/>
      <u val="none"/>
      <sz val="9.0"/>
      <color rgb="FFFF0000"/>
      <name val="Arial"/>
    </font>
    <font>
      <b val="0"/>
      <i val="0"/>
      <strike val="0"/>
      <u val="none"/>
      <sz val="9.0"/>
      <color rgb="FFC0C0C0"/>
      <name val="Arial"/>
    </font>
    <font>
      <b val="0"/>
      <i val="0"/>
      <strike val="0"/>
      <u val="none"/>
      <sz val="10.0"/>
      <color rgb="FFB7B7B7"/>
      <name val="Arial"/>
    </font>
    <font>
      <b val="0"/>
      <i val="0"/>
      <strike val="0"/>
      <u val="none"/>
      <sz val="8.0"/>
      <color rgb="FFB7B7B7"/>
      <name val="Arial"/>
    </font>
    <font>
      <b val="0"/>
      <i val="0"/>
      <strike val="0"/>
      <u val="none"/>
      <sz val="9.0"/>
      <color rgb="FFCCCCCC"/>
      <name val="Arial"/>
    </font>
    <font>
      <b val="0"/>
      <i val="0"/>
      <strike val="0"/>
      <u val="none"/>
      <sz val="8.0"/>
      <color rgb="FFC0C0C0"/>
      <name val="Arial"/>
    </font>
    <font>
      <b val="0"/>
      <i val="0"/>
      <strike val="0"/>
      <u val="none"/>
      <sz val="9.0"/>
      <color rgb="FF000000"/>
      <name val="Arial"/>
    </font>
    <font>
      <b val="0"/>
      <i val="0"/>
      <strike val="0"/>
      <u val="none"/>
      <sz val="9.0"/>
      <color rgb="FF999999"/>
      <name val="Arial"/>
    </font>
    <font>
      <b val="0"/>
      <i val="0"/>
      <strike val="0"/>
      <u val="none"/>
      <sz val="9.0"/>
      <color rgb="FF000000"/>
      <name val="Arial"/>
    </font>
    <font>
      <b val="0"/>
      <i val="0"/>
      <strike val="0"/>
      <u val="none"/>
      <sz val="9.0"/>
      <color rgb="FFC0C0C0"/>
      <name val="Arial"/>
    </font>
    <font>
      <b val="0"/>
      <i val="0"/>
      <strike val="0"/>
      <u val="none"/>
      <sz val="9.0"/>
      <color rgb="FFC0C0C0"/>
      <name val="Arial"/>
    </font>
    <font>
      <b val="0"/>
      <i val="0"/>
      <strike val="0"/>
      <u val="none"/>
      <sz val="9.0"/>
      <color rgb="FF980000"/>
      <name val="Arial"/>
    </font>
    <font>
      <b/>
      <i val="0"/>
      <strike val="0"/>
      <u val="none"/>
      <sz val="9.0"/>
      <color rgb="FFDDDDDD"/>
      <name val="Arial"/>
    </font>
    <font>
      <b val="0"/>
      <i val="0"/>
      <strike val="0"/>
      <u val="none"/>
      <sz val="9.0"/>
      <color rgb="FFDDDDDD"/>
      <name val="Arial"/>
    </font>
    <font>
      <b/>
      <i val="0"/>
      <strike val="0"/>
      <u val="none"/>
      <sz val="9.0"/>
      <color rgb="FF000000"/>
      <name val="Arial"/>
    </font>
    <font>
      <b val="0"/>
      <i val="0"/>
      <strike val="0"/>
      <u val="none"/>
      <sz val="9.0"/>
      <color rgb="FFFF0000"/>
      <name val="Arial"/>
    </font>
    <font>
      <b val="0"/>
      <i val="0"/>
      <strike val="0"/>
      <u val="none"/>
      <sz val="9.0"/>
      <color rgb="FF000000"/>
      <name val="Arial"/>
    </font>
    <font>
      <b val="0"/>
      <i val="0"/>
      <strike val="0"/>
      <u val="none"/>
      <sz val="9.0"/>
      <color rgb="FFC0C0C0"/>
      <name val="Arial"/>
    </font>
    <font>
      <b val="0"/>
      <i val="0"/>
      <strike val="0"/>
      <u val="none"/>
      <sz val="9.0"/>
      <color rgb="FF000000"/>
      <name val="Arial"/>
    </font>
    <font>
      <b val="0"/>
      <i val="0"/>
      <strike val="0"/>
      <u val="none"/>
      <sz val="9.0"/>
      <color rgb="FFC0C0C0"/>
      <name val="Arial"/>
    </font>
    <font>
      <b val="0"/>
      <i val="0"/>
      <strike val="0"/>
      <u val="none"/>
      <sz val="9.0"/>
      <color rgb="FFC0C0C0"/>
      <name val="Arial"/>
    </font>
    <font>
      <b val="0"/>
      <i val="0"/>
      <strike val="0"/>
      <u val="none"/>
      <sz val="9.0"/>
      <color rgb="FFC0C0C0"/>
      <name val="Arial"/>
    </font>
    <font>
      <b val="0"/>
      <i val="0"/>
      <strike val="0"/>
      <u val="none"/>
      <sz val="8.0"/>
      <color rgb="FFCCCCCC"/>
      <name val="Arial"/>
    </font>
    <font>
      <b val="0"/>
      <i val="0"/>
      <strike val="0"/>
      <u val="none"/>
      <sz val="9.0"/>
      <color rgb="FF000000"/>
      <name val="Arial"/>
    </font>
    <font>
      <b val="0"/>
      <i val="0"/>
      <strike val="0"/>
      <u val="none"/>
      <sz val="9.0"/>
      <color rgb="FFC0C0C0"/>
      <name val="Arial"/>
    </font>
    <font>
      <b val="0"/>
      <i val="0"/>
      <strike val="0"/>
      <u val="none"/>
      <sz val="8.0"/>
      <color rgb="FFB7B7B7"/>
      <name val="Arial"/>
    </font>
    <font>
      <b val="0"/>
      <i val="0"/>
      <strike val="0"/>
      <u val="none"/>
      <sz val="9.0"/>
      <color rgb="FFC0C0C0"/>
      <name val="Arial"/>
    </font>
    <font>
      <b/>
      <i val="0"/>
      <strike val="0"/>
      <u val="none"/>
      <sz val="9.0"/>
      <color rgb="FFB7B7B7"/>
      <name val="Arial"/>
    </font>
    <font>
      <b/>
      <i val="0"/>
      <strike val="0"/>
      <u val="none"/>
      <sz val="8.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7.0"/>
      <color rgb="FFC0C0C0"/>
      <name val="Arial"/>
    </font>
    <font>
      <b val="0"/>
      <i val="0"/>
      <strike val="0"/>
      <u val="none"/>
      <sz val="9.0"/>
      <color rgb="FFC0C0C0"/>
      <name val="Arial"/>
    </font>
    <font>
      <b val="0"/>
      <i val="0"/>
      <strike val="0"/>
      <u val="none"/>
      <sz val="9.0"/>
      <color rgb="FFCCCCCC"/>
      <name val="Arial"/>
    </font>
    <font>
      <b val="0"/>
      <i val="0"/>
      <strike val="0"/>
      <u val="none"/>
      <sz val="9.0"/>
      <color rgb="FF000000"/>
      <name val="Arial"/>
    </font>
    <font>
      <b/>
      <i val="0"/>
      <strike val="0"/>
      <u val="none"/>
      <sz val="9.0"/>
      <color rgb="FFC0C0C0"/>
      <name val="Arial"/>
    </font>
    <font>
      <b val="0"/>
      <i val="0"/>
      <strike val="0"/>
      <u val="none"/>
      <sz val="9.0"/>
      <color rgb="FF000000"/>
      <name val="Arial"/>
    </font>
    <font>
      <b val="0"/>
      <i val="0"/>
      <strike val="0"/>
      <u val="none"/>
      <sz val="8.0"/>
      <color rgb="FFB7B7B7"/>
      <name val="Arial"/>
    </font>
    <font>
      <b val="0"/>
      <i val="0"/>
      <strike val="0"/>
      <u val="none"/>
      <sz val="9.0"/>
      <color rgb="FF000000"/>
      <name val="Arial"/>
    </font>
    <font>
      <b val="0"/>
      <i val="0"/>
      <strike val="0"/>
      <u val="none"/>
      <sz val="9.0"/>
      <color rgb="FFCCCCCC"/>
      <name val="Arial"/>
    </font>
    <font>
      <b val="0"/>
      <i val="0"/>
      <strike val="0"/>
      <u val="none"/>
      <sz val="9.0"/>
      <color rgb="FF000000"/>
      <name val="Arial"/>
    </font>
    <font>
      <b/>
      <i val="0"/>
      <strike val="0"/>
      <u val="none"/>
      <sz val="9.0"/>
      <color rgb="FF000000"/>
      <name val="Arial"/>
    </font>
    <font>
      <b/>
      <i val="0"/>
      <strike val="0"/>
      <u val="none"/>
      <sz val="9.0"/>
      <color rgb="FF000000"/>
      <name val="Arial"/>
    </font>
    <font>
      <b val="0"/>
      <i val="0"/>
      <strike val="0"/>
      <u val="none"/>
      <sz val="9.0"/>
      <color rgb="FF980000"/>
      <name val="Arial"/>
    </font>
    <font>
      <b val="0"/>
      <i val="0"/>
      <strike val="0"/>
      <u val="none"/>
      <sz val="9.0"/>
      <color rgb="FFC0C0C0"/>
      <name val="Arial"/>
    </font>
    <font>
      <b val="0"/>
      <i val="0"/>
      <strike val="0"/>
      <u val="none"/>
      <sz val="9.0"/>
      <color rgb="FFC0C0C0"/>
      <name val="Arial"/>
    </font>
    <font>
      <b val="0"/>
      <i val="0"/>
      <strike val="0"/>
      <u val="none"/>
      <sz val="9.0"/>
      <color rgb="FFCCCCCC"/>
      <name val="Arial"/>
    </font>
    <font>
      <b/>
      <i val="0"/>
      <strike val="0"/>
      <u val="none"/>
      <sz val="9.0"/>
      <color rgb="FF000000"/>
      <name val="Arial"/>
    </font>
    <font>
      <b val="0"/>
      <i val="0"/>
      <strike val="0"/>
      <u val="none"/>
      <sz val="10.0"/>
      <color rgb="FFB7B7B7"/>
      <name val="Arial"/>
    </font>
    <font>
      <b val="0"/>
      <i val="0"/>
      <strike val="0"/>
      <u val="none"/>
      <sz val="9.0"/>
      <color rgb="FFCCCCCC"/>
      <name val="Arial"/>
    </font>
    <font>
      <b val="0"/>
      <i val="0"/>
      <strike val="0"/>
      <u val="none"/>
      <sz val="9.0"/>
      <color rgb="FF999999"/>
      <name val="Arial"/>
    </font>
    <font>
      <b/>
      <i val="0"/>
      <strike val="0"/>
      <u val="none"/>
      <sz val="9.0"/>
      <color rgb="FFCCCCCC"/>
      <name val="Arial"/>
    </font>
    <font>
      <b val="0"/>
      <i val="0"/>
      <strike val="0"/>
      <u val="none"/>
      <sz val="9.0"/>
      <color rgb="FF000000"/>
      <name val="Arial"/>
    </font>
    <font>
      <b/>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8.0"/>
      <color rgb="FFB7B7B7"/>
      <name val="Arial"/>
    </font>
    <font>
      <b val="0"/>
      <i val="0"/>
      <strike val="0"/>
      <u val="none"/>
      <sz val="9.0"/>
      <color rgb="FFDDDDDD"/>
      <name val="Arial"/>
    </font>
    <font>
      <b val="0"/>
      <i val="0"/>
      <strike val="0"/>
      <u val="none"/>
      <sz val="9.0"/>
      <color rgb="FFC0C0C0"/>
      <name val="Arial"/>
    </font>
    <font>
      <b val="0"/>
      <i val="0"/>
      <strike val="0"/>
      <u val="none"/>
      <sz val="8.0"/>
      <color rgb="FFC0C0C0"/>
      <name val="Arial"/>
    </font>
    <font>
      <b/>
      <i val="0"/>
      <strike val="0"/>
      <u val="none"/>
      <sz val="7.0"/>
      <color rgb="FFC0C0C0"/>
      <name val="Arial"/>
    </font>
    <font>
      <b val="0"/>
      <i val="0"/>
      <strike val="0"/>
      <u val="none"/>
      <sz val="9.0"/>
      <color rgb="FFC0C0C0"/>
      <name val="Arial"/>
    </font>
    <font>
      <b/>
      <i val="0"/>
      <strike val="0"/>
      <u val="none"/>
      <sz val="9.0"/>
      <color rgb="FF000000"/>
      <name val="Arial"/>
    </font>
    <font>
      <b val="0"/>
      <i val="0"/>
      <strike val="0"/>
      <u val="none"/>
      <sz val="9.0"/>
      <color rgb="FF000000"/>
      <name val="Arial"/>
    </font>
    <font>
      <b val="0"/>
      <i val="0"/>
      <strike val="0"/>
      <u val="none"/>
      <sz val="9.0"/>
      <color rgb="FF980000"/>
      <name val="Arial"/>
    </font>
    <font>
      <b val="0"/>
      <i val="0"/>
      <strike val="0"/>
      <u val="none"/>
      <sz val="9.0"/>
      <color rgb="FFFF0000"/>
      <name val="Arial"/>
    </font>
    <font>
      <b/>
      <i val="0"/>
      <strike val="0"/>
      <u val="none"/>
      <sz val="9.0"/>
      <color rgb="FFC0C0C0"/>
      <name val="Arial"/>
    </font>
    <font>
      <b val="0"/>
      <i val="0"/>
      <strike val="0"/>
      <u val="none"/>
      <sz val="9.0"/>
      <color rgb="FFDDDDDD"/>
      <name val="Arial"/>
    </font>
    <font>
      <b val="0"/>
      <i val="0"/>
      <strike val="0"/>
      <u val="none"/>
      <sz val="9.0"/>
      <color rgb="FF000000"/>
      <name val="Arial"/>
    </font>
    <font>
      <b/>
      <i val="0"/>
      <strike val="0"/>
      <u val="none"/>
      <sz val="9.0"/>
      <color rgb="FF999999"/>
      <name val="Arial"/>
    </font>
    <font>
      <b val="0"/>
      <i val="0"/>
      <strike val="0"/>
      <u val="none"/>
      <sz val="8.0"/>
      <color rgb="FFB7B7B7"/>
      <name val="Arial"/>
    </font>
    <font>
      <b val="0"/>
      <i val="0"/>
      <strike val="0"/>
      <u val="none"/>
      <sz val="9.0"/>
      <color rgb="FFC0C0C0"/>
      <name val="Arial"/>
    </font>
    <font>
      <b/>
      <i val="0"/>
      <strike val="0"/>
      <u val="none"/>
      <sz val="9.0"/>
      <color rgb="FF000000"/>
      <name val="Arial"/>
    </font>
    <font>
      <b val="0"/>
      <i val="0"/>
      <strike val="0"/>
      <u val="none"/>
      <sz val="9.0"/>
      <color rgb="FF000000"/>
      <name val="Arial"/>
    </font>
    <font>
      <b/>
      <i val="0"/>
      <strike val="0"/>
      <u val="none"/>
      <sz val="10.0"/>
      <color rgb="FF000000"/>
      <name val="Arial"/>
    </font>
  </fonts>
  <fills count="7">
    <fill>
      <patternFill patternType="none"/>
    </fill>
    <fill>
      <patternFill patternType="gray125">
        <bgColor rgb="FFFFFFFF"/>
      </patternFill>
    </fill>
    <fill>
      <patternFill patternType="solid">
        <fgColor rgb="FFEFEFEF"/>
        <bgColor indexed="64"/>
      </patternFill>
    </fill>
    <fill>
      <patternFill patternType="solid">
        <fgColor rgb="FFFFFFFF"/>
        <bgColor indexed="64"/>
      </patternFill>
    </fill>
    <fill>
      <patternFill patternType="solid">
        <fgColor rgb="FFCCCCCC"/>
        <bgColor indexed="64"/>
      </patternFill>
    </fill>
    <fill>
      <patternFill patternType="solid">
        <fgColor rgb="FFFF9900"/>
        <bgColor indexed="64"/>
      </patternFill>
    </fill>
    <fill>
      <patternFill patternType="solid">
        <fgColor rgb="FFFF0000"/>
        <bgColor indexed="64"/>
      </patternFill>
    </fill>
  </fills>
  <borders count="1">
    <border>
      <left/>
      <right/>
      <top/>
      <bottom/>
      <diagonal/>
    </border>
  </borders>
  <cellStyleXfs count="1">
    <xf borderId="0" fillId="0" fontId="0" numFmtId="0"/>
  </cellStyleXfs>
  <cellXfs count="132">
    <xf borderId="0" fillId="0" fontId="0" numFmtId="0" xfId="0" applyAlignment="1">
      <alignment horizontal="general" vertical="bottom" wrapText="1"/>
    </xf>
    <xf borderId="0" fillId="0" fontId="1" numFmtId="10" xfId="0" applyAlignment="1" applyFont="1" applyNumberFormat="1">
      <alignment horizontal="left" vertical="top" wrapText="1"/>
    </xf>
    <xf borderId="0" fillId="0" fontId="2" numFmtId="0" xfId="0" applyAlignment="1" applyFont="1">
      <alignment horizontal="left" vertical="top" wrapText="1"/>
    </xf>
    <xf borderId="0" fillId="2" fontId="3" numFmtId="0" xfId="0" applyAlignment="1" applyFill="1" applyFont="1">
      <alignment horizontal="left" vertical="top" wrapText="1"/>
    </xf>
    <xf borderId="0" fillId="0" fontId="4" numFmtId="9" xfId="0" applyAlignment="1" applyFont="1" applyNumberFormat="1">
      <alignment horizontal="general" vertical="bottom" wrapText="1"/>
    </xf>
    <xf borderId="0" fillId="0" fontId="5" numFmtId="4" xfId="0" applyAlignment="1" applyFont="1" applyNumberFormat="1">
      <alignment horizontal="left" vertical="top" wrapText="1"/>
    </xf>
    <xf borderId="0" fillId="0" fontId="0" numFmtId="0" xfId="0" applyAlignment="1">
      <alignment horizontal="general" vertical="top" wrapText="1"/>
    </xf>
    <xf borderId="0" fillId="0" fontId="6" numFmtId="164" xfId="0" applyAlignment="1" applyFont="1" applyNumberFormat="1">
      <alignment horizontal="left" vertical="top" wrapText="1"/>
    </xf>
    <xf borderId="0" fillId="3" fontId="7" numFmtId="10" xfId="0" applyAlignment="1" applyFill="1" applyFont="1" applyNumberFormat="1">
      <alignment horizontal="left" vertical="top" wrapText="1"/>
    </xf>
    <xf borderId="0" fillId="0" fontId="8" numFmtId="0" xfId="0" applyAlignment="1" applyFont="1">
      <alignment horizontal="left" vertical="top" wrapText="1"/>
    </xf>
    <xf borderId="0" fillId="0" fontId="9" numFmtId="0" xfId="0" applyAlignment="1" applyFont="1">
      <alignment horizontal="left" vertical="top" wrapText="1"/>
    </xf>
    <xf borderId="0" fillId="0" fontId="10" numFmtId="0" xfId="0" applyAlignment="1" applyFont="1">
      <alignment horizontal="right" vertical="bottom" wrapText="1"/>
    </xf>
    <xf borderId="0" fillId="0" fontId="11" numFmtId="3" xfId="0" applyAlignment="1" applyFont="1" applyNumberFormat="1">
      <alignment horizontal="left" vertical="top" wrapText="1"/>
    </xf>
    <xf borderId="0" fillId="0" fontId="12" numFmtId="0" xfId="0" applyAlignment="1" applyFont="1">
      <alignment horizontal="general" vertical="bottom" wrapText="1"/>
    </xf>
    <xf borderId="0" fillId="0" fontId="13" numFmtId="0" xfId="0" applyAlignment="1" applyFont="1">
      <alignment horizontal="left" vertical="top" wrapText="1"/>
    </xf>
    <xf borderId="0" fillId="4" fontId="14" numFmtId="0" xfId="0" applyAlignment="1" applyFill="1" applyFont="1">
      <alignment horizontal="left" vertical="top" wrapText="1"/>
    </xf>
    <xf borderId="0" fillId="0" fontId="15" numFmtId="49" xfId="0" applyAlignment="1" applyFont="1" applyNumberFormat="1">
      <alignment horizontal="left" vertical="top" wrapText="1"/>
    </xf>
    <xf borderId="0" fillId="2" fontId="16" numFmtId="3" xfId="0" applyAlignment="1" applyFill="1" applyFont="1" applyNumberFormat="1">
      <alignment horizontal="left" vertical="top" wrapText="1"/>
    </xf>
    <xf borderId="0" fillId="0" fontId="17" numFmtId="164" xfId="0" applyAlignment="1" applyFont="1" applyNumberFormat="1">
      <alignment horizontal="left" vertical="top" wrapText="1"/>
    </xf>
    <xf borderId="0" fillId="0" fontId="18" numFmtId="165" xfId="0" applyAlignment="1" applyFont="1" applyNumberFormat="1">
      <alignment horizontal="left" vertical="top" wrapText="1"/>
    </xf>
    <xf borderId="0" fillId="0" fontId="19" numFmtId="0" xfId="0" applyAlignment="1" applyFont="1">
      <alignment horizontal="left" vertical="top"/>
    </xf>
    <xf borderId="0" fillId="0" fontId="20" numFmtId="0" xfId="0" applyAlignment="1" applyFont="1">
      <alignment horizontal="left" vertical="top" wrapText="1"/>
    </xf>
    <xf borderId="0" fillId="0" fontId="21" numFmtId="165" xfId="0" applyAlignment="1" applyFont="1" applyNumberFormat="1">
      <alignment horizontal="left" vertical="top" wrapText="1"/>
    </xf>
    <xf borderId="0" fillId="0" fontId="22" numFmtId="164" xfId="0" applyAlignment="1" applyFont="1" applyNumberFormat="1">
      <alignment horizontal="left" vertical="top" wrapText="1"/>
    </xf>
    <xf borderId="0" fillId="5" fontId="23" numFmtId="10" xfId="0" applyAlignment="1" applyFill="1" applyFont="1" applyNumberFormat="1">
      <alignment horizontal="left" vertical="top" wrapText="1"/>
    </xf>
    <xf borderId="0" fillId="0" fontId="24" numFmtId="0" xfId="0" applyAlignment="1" applyFont="1">
      <alignment horizontal="general" vertical="top" wrapText="1"/>
    </xf>
    <xf borderId="0" fillId="0" fontId="25" numFmtId="165" xfId="0" applyAlignment="1" applyFont="1" applyNumberFormat="1">
      <alignment horizontal="left" vertical="top" wrapText="1"/>
    </xf>
    <xf borderId="0" fillId="0" fontId="26" numFmtId="3" xfId="0" applyAlignment="1" applyFont="1" applyNumberFormat="1">
      <alignment horizontal="left" vertical="top"/>
    </xf>
    <xf borderId="0" fillId="0" fontId="27" numFmtId="4" xfId="0" applyAlignment="1" applyFont="1" applyNumberFormat="1">
      <alignment horizontal="left" vertical="top" wrapText="1"/>
    </xf>
    <xf borderId="0" fillId="0" fontId="28" numFmtId="0" xfId="0" applyAlignment="1" applyFont="1">
      <alignment horizontal="left" vertical="top" wrapText="1"/>
    </xf>
    <xf borderId="0" fillId="0" fontId="29" numFmtId="3" xfId="0" applyAlignment="1" applyFont="1" applyNumberFormat="1">
      <alignment horizontal="left" vertical="top" wrapText="1"/>
    </xf>
    <xf borderId="0" fillId="0" fontId="30" numFmtId="0" xfId="0" applyAlignment="1" applyFont="1">
      <alignment horizontal="left" vertical="top"/>
    </xf>
    <xf borderId="0" fillId="0" fontId="31" numFmtId="9" xfId="0" applyAlignment="1" applyFont="1" applyNumberFormat="1">
      <alignment horizontal="general" vertical="bottom" wrapText="1"/>
    </xf>
    <xf borderId="0" fillId="0" fontId="32" numFmtId="0" xfId="0" applyAlignment="1" applyFont="1">
      <alignment horizontal="left" vertical="top" wrapText="1"/>
    </xf>
    <xf borderId="0" fillId="0" fontId="33" numFmtId="0" xfId="0" applyAlignment="1" applyFont="1">
      <alignment horizontal="left" vertical="top" wrapText="1"/>
    </xf>
    <xf borderId="0" fillId="2" fontId="34" numFmtId="3" xfId="0" applyAlignment="1" applyFill="1" applyFont="1" applyNumberFormat="1">
      <alignment horizontal="left" vertical="top" wrapText="1"/>
    </xf>
    <xf borderId="0" fillId="0" fontId="35" numFmtId="0" xfId="0" applyAlignment="1" applyFont="1">
      <alignment horizontal="general" vertical="bottom" wrapText="1"/>
    </xf>
    <xf borderId="0" fillId="0" fontId="36" numFmtId="0" xfId="0" applyAlignment="1" applyFont="1">
      <alignment horizontal="left" vertical="top" wrapText="1"/>
    </xf>
    <xf borderId="0" fillId="0" fontId="37" numFmtId="0" xfId="0" applyAlignment="1" applyFont="1">
      <alignment horizontal="general" vertical="top" wrapText="1"/>
    </xf>
    <xf borderId="0" fillId="0" fontId="38" numFmtId="0" xfId="0" applyAlignment="1" applyFont="1">
      <alignment horizontal="left" vertical="top"/>
    </xf>
    <xf borderId="0" fillId="3" fontId="39" numFmtId="0" xfId="0" applyAlignment="1" applyFill="1" applyFont="1">
      <alignment horizontal="left" vertical="top" wrapText="1"/>
    </xf>
    <xf borderId="0" fillId="0" fontId="40" numFmtId="4" xfId="0" applyAlignment="1" applyFont="1" applyNumberFormat="1">
      <alignment horizontal="left" vertical="top" wrapText="1"/>
    </xf>
    <xf borderId="0" fillId="3" fontId="41" numFmtId="0" xfId="0" applyAlignment="1" applyFill="1" applyFont="1">
      <alignment horizontal="left" vertical="top" wrapText="1"/>
    </xf>
    <xf borderId="0" fillId="0" fontId="42" numFmtId="0" xfId="0" applyAlignment="1" applyFont="1">
      <alignment horizontal="left" vertical="top" wrapText="1"/>
    </xf>
    <xf borderId="0" fillId="0" fontId="43" numFmtId="0" xfId="0" applyAlignment="1" applyFont="1">
      <alignment horizontal="general" vertical="top" wrapText="1"/>
    </xf>
    <xf borderId="0" fillId="0" fontId="44" numFmtId="0" xfId="0" applyAlignment="1" applyFont="1">
      <alignment horizontal="left" vertical="top" wrapText="1"/>
    </xf>
    <xf borderId="0" fillId="0" fontId="45" numFmtId="9" xfId="0" applyAlignment="1" applyFont="1" applyNumberFormat="1">
      <alignment horizontal="general" vertical="bottom" wrapText="1"/>
    </xf>
    <xf borderId="0" fillId="0" fontId="46" numFmtId="0" xfId="0" applyAlignment="1" applyFont="1">
      <alignment horizontal="general" vertical="bottom" wrapText="1"/>
    </xf>
    <xf borderId="0" fillId="0" fontId="47" numFmtId="10" xfId="0" applyAlignment="1" applyFont="1" applyNumberFormat="1">
      <alignment horizontal="left" vertical="top" wrapText="1"/>
    </xf>
    <xf borderId="0" fillId="0" fontId="48" numFmtId="10" xfId="0" applyAlignment="1" applyFont="1" applyNumberFormat="1">
      <alignment horizontal="left" vertical="top" wrapText="1"/>
    </xf>
    <xf borderId="0" fillId="4" fontId="0" numFmtId="0" xfId="0" applyAlignment="1" applyFill="1">
      <alignment horizontal="general" vertical="top" wrapText="1"/>
    </xf>
    <xf borderId="0" fillId="3" fontId="49" numFmtId="0" xfId="0" applyAlignment="1" applyFill="1" applyFont="1">
      <alignment horizontal="left" vertical="top" wrapText="1"/>
    </xf>
    <xf borderId="0" fillId="0" fontId="50" numFmtId="0" xfId="0" applyAlignment="1" applyFont="1">
      <alignment horizontal="general" vertical="top" wrapText="1"/>
    </xf>
    <xf borderId="0" fillId="0" fontId="51" numFmtId="0" xfId="0" applyAlignment="1" applyFont="1">
      <alignment horizontal="general" vertical="top" wrapText="1"/>
    </xf>
    <xf borderId="0" fillId="0" fontId="52" numFmtId="49" xfId="0" applyAlignment="1" applyFont="1" applyNumberFormat="1">
      <alignment horizontal="left" vertical="top" wrapText="1"/>
    </xf>
    <xf borderId="0" fillId="0" fontId="53" numFmtId="3" xfId="0" applyAlignment="1" applyFont="1" applyNumberFormat="1">
      <alignment horizontal="left" vertical="top"/>
    </xf>
    <xf borderId="0" fillId="0" fontId="54" numFmtId="3" xfId="0" applyAlignment="1" applyFont="1" applyNumberFormat="1">
      <alignment horizontal="left" vertical="top"/>
    </xf>
    <xf borderId="0" fillId="0" fontId="55" numFmtId="3" xfId="0" applyAlignment="1" applyFont="1" applyNumberFormat="1">
      <alignment horizontal="left" vertical="top" wrapText="1"/>
    </xf>
    <xf borderId="0" fillId="5" fontId="56" numFmtId="0" xfId="0" applyAlignment="1" applyFill="1" applyFont="1">
      <alignment horizontal="left" vertical="top" wrapText="1"/>
    </xf>
    <xf borderId="0" fillId="0" fontId="57" numFmtId="0" xfId="0" applyAlignment="1" applyFont="1">
      <alignment horizontal="left" vertical="top" wrapText="1"/>
    </xf>
    <xf borderId="0" fillId="3" fontId="58" numFmtId="4" xfId="0" applyAlignment="1" applyFill="1" applyFont="1" applyNumberFormat="1">
      <alignment horizontal="left" vertical="top" wrapText="1"/>
    </xf>
    <xf borderId="0" fillId="0" fontId="59" numFmtId="3" xfId="0" applyAlignment="1" applyFont="1" applyNumberFormat="1">
      <alignment horizontal="left" vertical="top" wrapText="1"/>
    </xf>
    <xf borderId="0" fillId="3" fontId="60" numFmtId="0" xfId="0" applyAlignment="1" applyFill="1" applyFont="1">
      <alignment horizontal="left" vertical="top" wrapText="1"/>
    </xf>
    <xf borderId="0" fillId="0" fontId="61" numFmtId="0" xfId="0" applyAlignment="1" applyFont="1">
      <alignment horizontal="left" vertical="top" wrapText="1"/>
    </xf>
    <xf borderId="0" fillId="0" fontId="62" numFmtId="0" xfId="0" applyAlignment="1" applyFont="1">
      <alignment horizontal="left" vertical="top" wrapText="1"/>
    </xf>
    <xf borderId="0" fillId="0" fontId="63" numFmtId="49" xfId="0" applyAlignment="1" applyFont="1" applyNumberFormat="1">
      <alignment horizontal="left" vertical="top" wrapText="1"/>
    </xf>
    <xf borderId="0" fillId="0" fontId="64" numFmtId="164" xfId="0" applyAlignment="1" applyFont="1" applyNumberFormat="1">
      <alignment horizontal="left" vertical="top" wrapText="1"/>
    </xf>
    <xf borderId="0" fillId="0" fontId="65" numFmtId="4" xfId="0" applyAlignment="1" applyFont="1" applyNumberFormat="1">
      <alignment horizontal="left" vertical="top" wrapText="1"/>
    </xf>
    <xf borderId="0" fillId="4" fontId="66" numFmtId="0" xfId="0" applyAlignment="1" applyFill="1" applyFont="1">
      <alignment horizontal="left" vertical="top" wrapText="1"/>
    </xf>
    <xf borderId="0" fillId="0" fontId="67" numFmtId="164" xfId="0" applyAlignment="1" applyFont="1" applyNumberFormat="1">
      <alignment horizontal="left" vertical="top" wrapText="1"/>
    </xf>
    <xf borderId="0" fillId="0" fontId="68" numFmtId="0" xfId="0" applyAlignment="1" applyFont="1">
      <alignment horizontal="left" vertical="top"/>
    </xf>
    <xf borderId="0" fillId="2" fontId="69" numFmtId="0" xfId="0" applyAlignment="1" applyFill="1" applyFont="1">
      <alignment horizontal="left" vertical="top" wrapText="1"/>
    </xf>
    <xf borderId="0" fillId="0" fontId="70" numFmtId="3" xfId="0" applyAlignment="1" applyFont="1" applyNumberFormat="1">
      <alignment horizontal="left" vertical="top"/>
    </xf>
    <xf borderId="0" fillId="0" fontId="71" numFmtId="0" xfId="0" applyAlignment="1" applyFont="1">
      <alignment horizontal="general" vertical="top" wrapText="1"/>
    </xf>
    <xf borderId="0" fillId="5" fontId="72" numFmtId="4" xfId="0" applyAlignment="1" applyFill="1" applyFont="1" applyNumberFormat="1">
      <alignment horizontal="left" vertical="top" wrapText="1"/>
    </xf>
    <xf borderId="0" fillId="0" fontId="73" numFmtId="0" xfId="0" applyAlignment="1" applyFont="1">
      <alignment horizontal="left" vertical="top"/>
    </xf>
    <xf borderId="0" fillId="5" fontId="74" numFmtId="0" xfId="0" applyAlignment="1" applyFill="1" applyFont="1">
      <alignment horizontal="left" vertical="top" wrapText="1"/>
    </xf>
    <xf borderId="0" fillId="0" fontId="75" numFmtId="4" xfId="0" applyAlignment="1" applyFont="1" applyNumberFormat="1">
      <alignment horizontal="left" vertical="top" wrapText="1"/>
    </xf>
    <xf borderId="0" fillId="0" fontId="76" numFmtId="0" xfId="0" applyAlignment="1" applyFont="1">
      <alignment horizontal="general" vertical="top" wrapText="1"/>
    </xf>
    <xf borderId="0" fillId="0" fontId="77" numFmtId="0" xfId="0" applyAlignment="1" applyFont="1">
      <alignment horizontal="general" vertical="bottom" wrapText="1"/>
    </xf>
    <xf borderId="0" fillId="0" fontId="78" numFmtId="0" xfId="0" applyFont="1"/>
    <xf borderId="0" fillId="6" fontId="79" numFmtId="0" xfId="0" applyAlignment="1" applyFill="1" applyFont="1">
      <alignment horizontal="left" vertical="top" wrapText="1"/>
    </xf>
    <xf borderId="0" fillId="0" fontId="80" numFmtId="9" xfId="0" applyAlignment="1" applyFont="1" applyNumberFormat="1">
      <alignment horizontal="general" vertical="bottom" wrapText="1"/>
    </xf>
    <xf borderId="0" fillId="0" fontId="81" numFmtId="164" xfId="0" applyAlignment="1" applyFont="1" applyNumberFormat="1">
      <alignment horizontal="left" vertical="top" wrapText="1"/>
    </xf>
    <xf borderId="0" fillId="0" fontId="82" numFmtId="10" xfId="0" applyAlignment="1" applyFont="1" applyNumberFormat="1">
      <alignment horizontal="left" vertical="top" wrapText="1"/>
    </xf>
    <xf borderId="0" fillId="0" fontId="83" numFmtId="10" xfId="0" applyAlignment="1" applyFont="1" applyNumberFormat="1">
      <alignment horizontal="left" vertical="top" wrapText="1"/>
    </xf>
    <xf borderId="0" fillId="0" fontId="84" numFmtId="4" xfId="0" applyAlignment="1" applyFont="1" applyNumberFormat="1">
      <alignment horizontal="left" vertical="top" wrapText="1"/>
    </xf>
    <xf borderId="0" fillId="0" fontId="85" numFmtId="0" xfId="0" applyAlignment="1" applyFont="1">
      <alignment horizontal="left" vertical="top" wrapText="1"/>
    </xf>
    <xf borderId="0" fillId="0" fontId="86" numFmtId="0" xfId="0" applyAlignment="1" applyFont="1">
      <alignment horizontal="left" vertical="top" wrapText="1"/>
    </xf>
    <xf borderId="0" fillId="0" fontId="87" numFmtId="0" xfId="0" applyAlignment="1" applyFont="1">
      <alignment horizontal="left" vertical="top" wrapText="1"/>
    </xf>
    <xf borderId="0" fillId="0" fontId="88" numFmtId="3" xfId="0" applyAlignment="1" applyFont="1" applyNumberFormat="1">
      <alignment horizontal="left" vertical="top" wrapText="1"/>
    </xf>
    <xf borderId="0" fillId="0" fontId="89" numFmtId="4" xfId="0" applyAlignment="1" applyFont="1" applyNumberFormat="1">
      <alignment horizontal="left" vertical="top" wrapText="1"/>
    </xf>
    <xf borderId="0" fillId="0" fontId="90" numFmtId="10" xfId="0" applyAlignment="1" applyFont="1" applyNumberFormat="1">
      <alignment horizontal="left" vertical="top" wrapText="1"/>
    </xf>
    <xf borderId="0" fillId="0" fontId="0" numFmtId="0" xfId="0" applyAlignment="1">
      <alignment horizontal="left" vertical="top" wrapText="1"/>
    </xf>
    <xf borderId="0" fillId="0" fontId="91" numFmtId="0" xfId="0" applyAlignment="1" applyFont="1">
      <alignment horizontal="left" vertical="bottom" wrapText="1"/>
    </xf>
    <xf borderId="0" fillId="0" fontId="92" numFmtId="10" xfId="0" applyAlignment="1" applyFont="1" applyNumberFormat="1">
      <alignment horizontal="left" vertical="top" wrapText="1"/>
    </xf>
    <xf borderId="0" fillId="0" fontId="93" numFmtId="3" xfId="0" applyAlignment="1" applyFont="1" applyNumberFormat="1">
      <alignment horizontal="left" vertical="top" wrapText="1"/>
    </xf>
    <xf borderId="0" fillId="0" fontId="94" numFmtId="0" xfId="0" applyAlignment="1" applyFont="1">
      <alignment horizontal="left" vertical="top" wrapText="1"/>
    </xf>
    <xf borderId="0" fillId="0" fontId="95" numFmtId="0" xfId="0" applyAlignment="1" applyFont="1">
      <alignment horizontal="left" vertical="top" wrapText="1"/>
    </xf>
    <xf borderId="0" fillId="6" fontId="96" numFmtId="0" xfId="0" applyAlignment="1" applyFill="1" applyFont="1">
      <alignment horizontal="general" vertical="bottom" wrapText="1"/>
    </xf>
    <xf borderId="0" fillId="4" fontId="97" numFmtId="0" xfId="0" applyAlignment="1" applyFill="1" applyFont="1">
      <alignment horizontal="general" vertical="top" wrapText="1"/>
    </xf>
    <xf borderId="0" fillId="0" fontId="98" numFmtId="4" xfId="0" applyAlignment="1" applyFont="1" applyNumberFormat="1">
      <alignment horizontal="left" vertical="top" wrapText="1"/>
    </xf>
    <xf borderId="0" fillId="0" fontId="99" numFmtId="4" xfId="0" applyAlignment="1" applyFont="1" applyNumberFormat="1">
      <alignment horizontal="left" vertical="top" wrapText="1"/>
    </xf>
    <xf borderId="0" fillId="0" fontId="100" numFmtId="3" xfId="0" applyAlignment="1" applyFont="1" applyNumberFormat="1">
      <alignment horizontal="left" vertical="top" wrapText="1"/>
    </xf>
    <xf borderId="0" fillId="5" fontId="101" numFmtId="0" xfId="0" applyAlignment="1" applyFill="1" applyFont="1">
      <alignment horizontal="left" vertical="top" wrapText="1"/>
    </xf>
    <xf borderId="0" fillId="0" fontId="102" numFmtId="4" xfId="0" applyAlignment="1" applyFont="1" applyNumberFormat="1">
      <alignment horizontal="left" vertical="top"/>
    </xf>
    <xf borderId="0" fillId="0" fontId="103" numFmtId="3" xfId="0" applyAlignment="1" applyFont="1" applyNumberFormat="1">
      <alignment horizontal="left" vertical="top" wrapText="1"/>
    </xf>
    <xf borderId="0" fillId="2" fontId="104" numFmtId="0" xfId="0" applyAlignment="1" applyFill="1" applyFont="1">
      <alignment horizontal="left" vertical="top"/>
    </xf>
    <xf borderId="0" fillId="0" fontId="105" numFmtId="4" xfId="0" applyAlignment="1" applyFont="1" applyNumberFormat="1">
      <alignment horizontal="left" vertical="top" wrapText="1"/>
    </xf>
    <xf borderId="0" fillId="0" fontId="106" numFmtId="49" xfId="0" applyAlignment="1" applyFont="1" applyNumberFormat="1">
      <alignment horizontal="left" vertical="top" wrapText="1"/>
    </xf>
    <xf borderId="0" fillId="6" fontId="107" numFmtId="0" xfId="0" applyAlignment="1" applyFill="1" applyFont="1">
      <alignment horizontal="general" vertical="bottom" wrapText="1"/>
    </xf>
    <xf borderId="0" fillId="0" fontId="108" numFmtId="10" xfId="0" applyAlignment="1" applyFont="1" applyNumberFormat="1">
      <alignment horizontal="left" vertical="top" wrapText="1"/>
    </xf>
    <xf borderId="0" fillId="4" fontId="109" numFmtId="0" xfId="0" applyAlignment="1" applyFill="1" applyFont="1">
      <alignment horizontal="left" vertical="top"/>
    </xf>
    <xf borderId="0" fillId="3" fontId="110" numFmtId="0" xfId="0" applyAlignment="1" applyFill="1" applyFont="1">
      <alignment horizontal="left" vertical="top" wrapText="1"/>
    </xf>
    <xf borderId="0" fillId="6" fontId="111" numFmtId="0" xfId="0" applyAlignment="1" applyFill="1" applyFont="1">
      <alignment horizontal="left" vertical="top" wrapText="1"/>
    </xf>
    <xf borderId="0" fillId="0" fontId="112" numFmtId="0" xfId="0" applyAlignment="1" applyFont="1">
      <alignment horizontal="left" vertical="top"/>
    </xf>
    <xf borderId="0" fillId="0" fontId="113" numFmtId="9" xfId="0" applyAlignment="1" applyFont="1" applyNumberFormat="1">
      <alignment horizontal="general" vertical="bottom" wrapText="1"/>
    </xf>
    <xf borderId="0" fillId="4" fontId="114" numFmtId="0" xfId="0" applyAlignment="1" applyFill="1" applyFont="1">
      <alignment horizontal="left" vertical="top" wrapText="1"/>
    </xf>
    <xf borderId="0" fillId="3" fontId="115" numFmtId="0" xfId="0" applyAlignment="1" applyFill="1" applyFont="1">
      <alignment horizontal="left" vertical="top" wrapText="1"/>
    </xf>
    <xf borderId="0" fillId="0" fontId="116" numFmtId="3" xfId="0" applyAlignment="1" applyFont="1" applyNumberFormat="1">
      <alignment horizontal="left" vertical="top" wrapText="1"/>
    </xf>
    <xf borderId="0" fillId="0" fontId="117" numFmtId="0" xfId="0" applyAlignment="1" applyFont="1">
      <alignment horizontal="left" vertical="top" wrapText="1"/>
    </xf>
    <xf borderId="0" fillId="0" fontId="118" numFmtId="4" xfId="0" applyAlignment="1" applyFont="1" applyNumberFormat="1">
      <alignment horizontal="left" vertical="top" wrapText="1"/>
    </xf>
    <xf borderId="0" fillId="0" fontId="119" numFmtId="3" xfId="0" applyAlignment="1" applyFont="1" applyNumberFormat="1">
      <alignment horizontal="left" vertical="top" wrapText="1"/>
    </xf>
    <xf borderId="0" fillId="0" fontId="120" numFmtId="0" xfId="0" applyAlignment="1" applyFont="1">
      <alignment horizontal="left" vertical="top" wrapText="1"/>
    </xf>
    <xf borderId="0" fillId="0" fontId="121" numFmtId="10" xfId="0" applyAlignment="1" applyFont="1" applyNumberFormat="1">
      <alignment horizontal="left" vertical="top" wrapText="1"/>
    </xf>
    <xf borderId="0" fillId="0" fontId="122" numFmtId="4" xfId="0" applyAlignment="1" applyFont="1" applyNumberFormat="1">
      <alignment horizontal="left" vertical="top" wrapText="1"/>
    </xf>
    <xf borderId="0" fillId="0" fontId="0" numFmtId="0" xfId="0" applyAlignment="1">
      <alignment horizontal="general" vertical="bottom" wrapText="1"/>
    </xf>
    <xf borderId="0" fillId="0" fontId="123" numFmtId="3" xfId="0" applyAlignment="1" applyFont="1" applyNumberFormat="1">
      <alignment horizontal="left" vertical="top"/>
    </xf>
    <xf borderId="0" fillId="0" fontId="124" numFmtId="4" xfId="0" applyAlignment="1" applyFont="1" applyNumberFormat="1">
      <alignment horizontal="left" vertical="top" wrapText="1"/>
    </xf>
    <xf borderId="0" fillId="0" fontId="125" numFmtId="3" xfId="0" applyAlignment="1" applyFont="1" applyNumberFormat="1">
      <alignment horizontal="left" vertical="top" wrapText="1"/>
    </xf>
    <xf borderId="0" fillId="2" fontId="126" numFmtId="3" xfId="0" applyAlignment="1" applyFill="1" applyFont="1" applyNumberFormat="1">
      <alignment horizontal="left" vertical="top" wrapText="1"/>
    </xf>
    <xf borderId="0" fillId="0" fontId="127" numFmtId="0" xfId="0" applyAlignment="1" applyFont="1">
      <alignment horizontal="general" vertical="top" wrapText="1"/>
    </xf>
  </cellXfs>
  <cellStyles count="1">
    <cellStyle xfId="0" name="Normal" builtinId="0"/>
  </cellStyles>
  <dxfs count="5">
    <dxf>
      <fill>
        <patternFill patternType="solid">
          <bgColor rgb="FFF6B26B"/>
        </patternFill>
      </fill>
    </dxf>
    <dxf>
      <fill>
        <patternFill patternType="solid">
          <bgColor rgb="FFB6D7A8"/>
        </patternFill>
      </fill>
    </dxf>
    <dxf>
      <fill>
        <patternFill patternType="solid">
          <bgColor rgb="FFE06666"/>
        </patternFill>
      </fill>
    </dxf>
    <dxf>
      <font>
        <color rgb="FFFFFFFF"/>
      </font>
      <fill>
        <patternFill patternType="solid">
          <bgColor rgb="FF000000"/>
        </patternFill>
      </fill>
    </dxf>
    <dxf>
      <font>
        <color rgb="FF000000"/>
      </font>
      <fill>
        <patternFill patternType="solid">
          <bgColor rgb="FFFFFFFF"/>
        </patternFill>
      </fill>
    </dxf>
  </dxfs>
</styleSheet>
</file>

<file path=xl/_rels/workbook.xml.rels><?xml version="1.0" encoding="UTF-8" standalone="yes"?><Relationships xmlns="http://schemas.openxmlformats.org/package/2006/relationships"><Relationship Id="rId12" Type="http://schemas.openxmlformats.org/officeDocument/2006/relationships/worksheet" Target="worksheets/sheet10.xml"/><Relationship Id="rId2" Type="http://schemas.openxmlformats.org/officeDocument/2006/relationships/sharedStrings" Target="sharedStrings.xml"/><Relationship Id="rId1" Type="http://schemas.openxmlformats.org/officeDocument/2006/relationships/styles" Target="styles.xml"/><Relationship Id="rId10" Type="http://schemas.openxmlformats.org/officeDocument/2006/relationships/worksheet" Target="worksheets/sheet8.xml"/><Relationship Id="rId4" Type="http://schemas.openxmlformats.org/officeDocument/2006/relationships/worksheet" Target="worksheets/sheet2.xml"/><Relationship Id="rId11" Type="http://schemas.openxmlformats.org/officeDocument/2006/relationships/worksheet" Target="worksheets/sheet9.xml"/><Relationship Id="rId3" Type="http://schemas.openxmlformats.org/officeDocument/2006/relationships/worksheet" Target="worksheets/sheet1.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1" max="1" width="76.86"/>
    <col customWidth="1" min="2" max="2" width="40.29"/>
  </cols>
  <sheetData>
    <row r="1">
      <c r="A1" s="6"/>
      <c r="B1" s="44" t="s">
        <v>0</v>
      </c>
      <c r="C1" s="6"/>
      <c r="D1" s="6"/>
      <c r="E1" s="6"/>
      <c r="F1" s="6"/>
      <c r="G1" s="6"/>
      <c r="H1" s="6"/>
      <c r="I1" s="6"/>
      <c r="J1" s="6"/>
      <c r="K1" s="6"/>
      <c r="L1" s="6"/>
      <c r="M1" s="6"/>
      <c r="N1" s="6"/>
      <c r="O1" s="6"/>
      <c r="P1" s="6"/>
      <c r="Q1" s="6"/>
      <c r="R1" s="6"/>
      <c r="S1" s="6"/>
      <c r="T1" s="6"/>
    </row>
    <row r="2">
      <c r="A2" s="25" t="s">
        <v>1</v>
      </c>
      <c r="B2" s="52"/>
      <c r="C2" s="6"/>
      <c r="D2" s="6"/>
      <c r="E2" s="6"/>
      <c r="F2" s="6"/>
      <c r="G2" s="6"/>
      <c r="H2" s="6"/>
      <c r="I2" s="6"/>
      <c r="J2" s="6"/>
      <c r="K2" s="6"/>
      <c r="L2" s="6"/>
      <c r="M2" s="6"/>
      <c r="N2" s="6"/>
      <c r="O2" s="6"/>
      <c r="P2" s="6"/>
      <c r="Q2" s="6"/>
      <c r="R2" s="6"/>
      <c r="S2" s="6"/>
      <c r="T2" s="6"/>
    </row>
    <row r="3">
      <c r="A3" s="6" t="s">
        <v>2</v>
      </c>
      <c r="B3" s="52"/>
      <c r="C3" s="6"/>
      <c r="D3" s="6"/>
      <c r="E3" s="6"/>
      <c r="F3" s="6"/>
      <c r="G3" s="6"/>
      <c r="H3" s="6"/>
      <c r="I3" s="6"/>
      <c r="J3" s="6"/>
      <c r="K3" s="6"/>
      <c r="L3" s="6"/>
      <c r="M3" s="6"/>
      <c r="N3" s="6"/>
      <c r="O3" s="6"/>
      <c r="P3" s="6"/>
      <c r="Q3" s="6"/>
      <c r="R3" s="6"/>
      <c r="S3" s="6"/>
      <c r="T3" s="6"/>
    </row>
    <row r="4">
      <c r="A4" s="6"/>
      <c r="B4" s="52"/>
      <c r="C4" s="6"/>
      <c r="D4" s="6"/>
      <c r="E4" s="6"/>
      <c r="F4" s="6"/>
      <c r="G4" s="6"/>
      <c r="H4" s="6"/>
      <c r="I4" s="6"/>
      <c r="J4" s="6"/>
      <c r="K4" s="6"/>
      <c r="L4" s="6"/>
      <c r="M4" s="6"/>
      <c r="N4" s="6"/>
      <c r="O4" s="6"/>
      <c r="P4" s="6"/>
      <c r="Q4" s="6"/>
      <c r="R4" s="6"/>
      <c r="S4" s="6"/>
      <c r="T4" s="6"/>
    </row>
    <row r="5">
      <c r="A5" s="6" t="s">
        <v>3</v>
      </c>
      <c r="B5" s="52"/>
      <c r="C5" s="6"/>
      <c r="D5" s="6"/>
      <c r="E5" s="6"/>
      <c r="F5" s="6"/>
      <c r="G5" s="6"/>
      <c r="H5" s="6"/>
      <c r="I5" s="6"/>
      <c r="J5" s="6"/>
      <c r="K5" s="6"/>
      <c r="L5" s="6"/>
      <c r="M5" s="6"/>
      <c r="N5" s="6"/>
      <c r="O5" s="6"/>
      <c r="P5" s="6"/>
      <c r="Q5" s="6"/>
      <c r="R5" s="6"/>
      <c r="S5" s="6"/>
      <c r="T5" s="6"/>
    </row>
    <row r="6">
      <c r="A6" s="6" t="s">
        <v>4</v>
      </c>
      <c r="B6" s="52"/>
      <c r="C6" s="6"/>
      <c r="D6" s="6"/>
      <c r="E6" s="6"/>
      <c r="F6" s="6"/>
      <c r="G6" s="6"/>
      <c r="H6" s="6"/>
      <c r="I6" s="6"/>
      <c r="J6" s="6"/>
      <c r="K6" s="6"/>
      <c r="L6" s="6"/>
      <c r="M6" s="6"/>
      <c r="N6" s="6"/>
      <c r="O6" s="6"/>
      <c r="P6" s="6"/>
      <c r="Q6" s="6"/>
      <c r="R6" s="6"/>
      <c r="S6" s="6"/>
      <c r="T6" s="6"/>
    </row>
    <row r="7">
      <c r="A7" s="6"/>
      <c r="B7" s="52"/>
      <c r="C7" s="6"/>
      <c r="D7" s="6"/>
      <c r="E7" s="6"/>
      <c r="F7" s="6"/>
      <c r="G7" s="6"/>
      <c r="H7" s="6"/>
      <c r="I7" s="6"/>
      <c r="J7" s="6"/>
      <c r="K7" s="6"/>
      <c r="L7" s="6"/>
      <c r="M7" s="6"/>
      <c r="N7" s="6"/>
      <c r="O7" s="6"/>
      <c r="P7" s="6"/>
      <c r="Q7" s="6"/>
      <c r="R7" s="6"/>
      <c r="S7" s="6"/>
      <c r="T7" s="6"/>
    </row>
    <row r="8">
      <c r="A8" s="6" t="s">
        <v>5</v>
      </c>
      <c r="B8" s="52" t="s">
        <v>6</v>
      </c>
      <c r="C8" s="6"/>
      <c r="D8" s="6"/>
      <c r="E8" s="6"/>
      <c r="F8" s="6"/>
      <c r="G8" s="6"/>
      <c r="H8" s="6"/>
      <c r="I8" s="6"/>
      <c r="J8" s="6"/>
      <c r="K8" s="6"/>
      <c r="L8" s="6"/>
      <c r="M8" s="6"/>
      <c r="N8" s="6"/>
      <c r="O8" s="6"/>
      <c r="P8" s="6"/>
      <c r="Q8" s="6"/>
      <c r="R8" s="6"/>
      <c r="S8" s="6"/>
      <c r="T8" s="6"/>
    </row>
    <row r="9">
      <c r="A9" s="6" t="s">
        <v>7</v>
      </c>
      <c r="B9" s="52" t="s">
        <v>8</v>
      </c>
      <c r="C9" s="6"/>
      <c r="D9" s="6"/>
      <c r="E9" s="6"/>
      <c r="F9" s="6"/>
      <c r="G9" s="6"/>
      <c r="H9" s="6"/>
      <c r="I9" s="6"/>
      <c r="J9" s="6"/>
      <c r="K9" s="6"/>
      <c r="L9" s="6"/>
      <c r="M9" s="6"/>
      <c r="N9" s="6"/>
      <c r="O9" s="6"/>
      <c r="P9" s="6"/>
      <c r="Q9" s="6"/>
      <c r="R9" s="6"/>
      <c r="S9" s="6"/>
      <c r="T9" s="6"/>
    </row>
    <row r="10">
      <c r="A10" s="6" t="s">
        <v>9</v>
      </c>
      <c r="B10" s="52" t="s">
        <v>8</v>
      </c>
      <c r="C10" s="6"/>
      <c r="D10" s="6"/>
      <c r="E10" s="6"/>
      <c r="F10" s="6"/>
      <c r="G10" s="6"/>
      <c r="H10" s="6"/>
      <c r="I10" s="6"/>
      <c r="J10" s="6"/>
      <c r="K10" s="6"/>
      <c r="L10" s="6"/>
      <c r="M10" s="6"/>
      <c r="N10" s="6"/>
      <c r="O10" s="6"/>
      <c r="P10" s="6"/>
      <c r="Q10" s="6"/>
      <c r="R10" s="6"/>
      <c r="S10" s="6"/>
      <c r="T10" s="6"/>
    </row>
    <row r="11">
      <c r="A11" s="6" t="s">
        <v>10</v>
      </c>
      <c r="B11" s="52" t="s">
        <v>11</v>
      </c>
      <c r="C11" s="6"/>
      <c r="D11" s="6"/>
      <c r="E11" s="6"/>
      <c r="F11" s="6"/>
      <c r="G11" s="6"/>
      <c r="H11" s="6"/>
      <c r="I11" s="6"/>
      <c r="J11" s="6"/>
      <c r="K11" s="6"/>
      <c r="L11" s="6"/>
      <c r="M11" s="6"/>
      <c r="N11" s="6"/>
      <c r="O11" s="6"/>
      <c r="P11" s="6"/>
      <c r="Q11" s="6"/>
      <c r="R11" s="6"/>
      <c r="S11" s="6"/>
      <c r="T11" s="6"/>
    </row>
    <row r="12">
      <c r="A12" s="6" t="s">
        <v>12</v>
      </c>
      <c r="B12" s="52" t="s">
        <v>13</v>
      </c>
      <c r="C12" s="6"/>
      <c r="D12" s="6"/>
      <c r="E12" s="6"/>
      <c r="F12" s="6"/>
      <c r="G12" s="6"/>
      <c r="H12" s="6"/>
      <c r="I12" s="6"/>
      <c r="J12" s="6"/>
      <c r="K12" s="6"/>
      <c r="L12" s="6"/>
      <c r="M12" s="6"/>
      <c r="N12" s="6"/>
      <c r="O12" s="6"/>
      <c r="P12" s="6"/>
      <c r="Q12" s="6"/>
      <c r="R12" s="6"/>
      <c r="S12" s="6"/>
      <c r="T12" s="6"/>
    </row>
    <row r="13">
      <c r="A13" s="6" t="s">
        <v>14</v>
      </c>
      <c r="B13" s="52" t="s">
        <v>15</v>
      </c>
      <c r="C13" s="6"/>
      <c r="D13" s="6"/>
      <c r="E13" s="6"/>
      <c r="F13" s="6"/>
      <c r="G13" s="6"/>
      <c r="H13" s="6"/>
      <c r="I13" s="6"/>
      <c r="J13" s="6"/>
      <c r="K13" s="6"/>
      <c r="L13" s="6"/>
      <c r="M13" s="6"/>
      <c r="N13" s="6"/>
      <c r="O13" s="6"/>
      <c r="P13" s="6"/>
      <c r="Q13" s="6"/>
      <c r="R13" s="6"/>
      <c r="S13" s="6"/>
      <c r="T13" s="6"/>
    </row>
    <row r="14">
      <c r="A14" s="6" t="s">
        <v>16</v>
      </c>
      <c r="B14" s="52" t="s">
        <v>15</v>
      </c>
      <c r="C14" s="6"/>
      <c r="D14" s="6"/>
      <c r="E14" s="6"/>
      <c r="F14" s="6"/>
      <c r="G14" s="6"/>
      <c r="H14" s="6"/>
      <c r="I14" s="6"/>
      <c r="J14" s="6"/>
      <c r="K14" s="6"/>
      <c r="L14" s="6"/>
      <c r="M14" s="6"/>
      <c r="N14" s="6"/>
      <c r="O14" s="6"/>
      <c r="P14" s="6"/>
      <c r="Q14" s="6"/>
      <c r="R14" s="6"/>
      <c r="S14" s="6"/>
      <c r="T14" s="6"/>
    </row>
    <row r="15">
      <c r="A15" s="6"/>
      <c r="B15" s="52"/>
      <c r="C15" s="6"/>
      <c r="D15" s="6"/>
      <c r="E15" s="6"/>
      <c r="F15" s="6"/>
      <c r="G15" s="6"/>
      <c r="H15" s="6"/>
      <c r="I15" s="6"/>
      <c r="J15" s="6"/>
      <c r="K15" s="6"/>
      <c r="L15" s="6"/>
      <c r="M15" s="6"/>
      <c r="N15" s="6"/>
      <c r="O15" s="6"/>
      <c r="P15" s="6"/>
      <c r="Q15" s="6"/>
      <c r="R15" s="6"/>
      <c r="S15" s="6"/>
      <c r="T15" s="6"/>
    </row>
    <row r="16">
      <c r="A16" s="6" t="s">
        <v>17</v>
      </c>
      <c r="B16" s="52"/>
      <c r="C16" s="6"/>
      <c r="D16" s="6"/>
      <c r="E16" s="6"/>
      <c r="F16" s="6"/>
      <c r="G16" s="6"/>
      <c r="H16" s="6"/>
      <c r="I16" s="6"/>
      <c r="J16" s="6"/>
      <c r="K16" s="6"/>
      <c r="L16" s="6"/>
      <c r="M16" s="6"/>
      <c r="N16" s="6"/>
      <c r="O16" s="6"/>
      <c r="P16" s="6"/>
      <c r="Q16" s="6"/>
      <c r="R16" s="6"/>
      <c r="S16" s="6"/>
      <c r="T16" s="6"/>
    </row>
    <row r="17">
      <c r="A17" s="6"/>
      <c r="B17" s="52"/>
      <c r="C17" s="6"/>
      <c r="D17" s="6"/>
      <c r="E17" s="6"/>
      <c r="F17" s="6"/>
      <c r="G17" s="6"/>
      <c r="H17" s="6"/>
      <c r="I17" s="6"/>
      <c r="J17" s="6"/>
      <c r="K17" s="6"/>
      <c r="L17" s="6"/>
      <c r="M17" s="6"/>
      <c r="N17" s="6"/>
      <c r="O17" s="6"/>
      <c r="P17" s="6"/>
      <c r="Q17" s="6"/>
      <c r="R17" s="6"/>
      <c r="S17" s="6"/>
      <c r="T17" s="6"/>
    </row>
    <row r="18">
      <c r="A18" s="6" t="s">
        <v>18</v>
      </c>
      <c r="B18" s="52"/>
      <c r="C18" s="6"/>
      <c r="D18" s="6"/>
      <c r="E18" s="6"/>
      <c r="F18" s="6"/>
      <c r="G18" s="6"/>
      <c r="H18" s="6"/>
      <c r="I18" s="6"/>
      <c r="J18" s="6"/>
      <c r="K18" s="6"/>
      <c r="L18" s="6"/>
      <c r="M18" s="6"/>
      <c r="N18" s="6"/>
      <c r="O18" s="6"/>
      <c r="P18" s="6"/>
      <c r="Q18" s="6"/>
      <c r="R18" s="6"/>
      <c r="S18" s="6"/>
      <c r="T18" s="6"/>
    </row>
    <row r="19">
      <c r="A19" s="6" t="s">
        <v>19</v>
      </c>
      <c r="B19" s="52"/>
      <c r="C19" s="6"/>
      <c r="D19" s="6"/>
      <c r="E19" s="6"/>
      <c r="F19" s="6"/>
      <c r="G19" s="6"/>
      <c r="H19" s="6"/>
      <c r="I19" s="6"/>
      <c r="J19" s="6"/>
      <c r="K19" s="6"/>
      <c r="L19" s="6"/>
      <c r="M19" s="6"/>
      <c r="N19" s="6"/>
      <c r="O19" s="6"/>
      <c r="P19" s="6"/>
      <c r="Q19" s="6"/>
      <c r="R19" s="6"/>
      <c r="S19" s="6"/>
      <c r="T19" s="6"/>
    </row>
    <row r="20">
      <c r="A20" s="6" t="s">
        <v>20</v>
      </c>
      <c r="B20" s="52"/>
      <c r="C20" s="6"/>
      <c r="D20" s="6"/>
      <c r="E20" s="6"/>
      <c r="F20" s="6"/>
      <c r="G20" s="6"/>
      <c r="H20" s="6"/>
      <c r="I20" s="6"/>
      <c r="J20" s="6"/>
      <c r="K20" s="6"/>
      <c r="L20" s="6"/>
      <c r="M20" s="6"/>
      <c r="N20" s="6"/>
      <c r="O20" s="6"/>
      <c r="P20" s="6"/>
      <c r="Q20" s="6"/>
      <c r="R20" s="6"/>
      <c r="S20" s="6"/>
      <c r="T20" s="6"/>
    </row>
    <row r="21">
      <c r="A21" s="6" t="s">
        <v>21</v>
      </c>
      <c r="B21" s="52"/>
      <c r="C21" s="6"/>
      <c r="D21" s="6"/>
      <c r="E21" s="6"/>
      <c r="F21" s="6"/>
      <c r="G21" s="6"/>
      <c r="H21" s="6"/>
      <c r="I21" s="6"/>
      <c r="J21" s="6"/>
      <c r="K21" s="6"/>
      <c r="L21" s="6"/>
      <c r="M21" s="6"/>
      <c r="N21" s="6"/>
      <c r="O21" s="6"/>
      <c r="P21" s="6"/>
      <c r="Q21" s="6"/>
      <c r="R21" s="6"/>
      <c r="S21" s="6"/>
      <c r="T21" s="6"/>
    </row>
    <row r="22">
      <c r="A22" s="6"/>
      <c r="B22" s="52"/>
      <c r="C22" s="6"/>
      <c r="D22" s="6"/>
      <c r="E22" s="6"/>
      <c r="F22" s="6"/>
      <c r="G22" s="6"/>
      <c r="H22" s="6"/>
      <c r="I22" s="6"/>
      <c r="J22" s="6"/>
      <c r="K22" s="6"/>
      <c r="L22" s="6"/>
      <c r="M22" s="6"/>
      <c r="N22" s="6"/>
      <c r="O22" s="6"/>
      <c r="P22" s="6"/>
      <c r="Q22" s="6"/>
      <c r="R22" s="6"/>
      <c r="S22" s="6"/>
      <c r="T22" s="6"/>
    </row>
    <row r="23">
      <c r="A23" s="131" t="s">
        <v>22</v>
      </c>
      <c r="B23" s="52"/>
      <c r="C23" s="6"/>
      <c r="D23" s="6"/>
      <c r="E23" s="6"/>
      <c r="F23" s="6"/>
      <c r="G23" s="6"/>
      <c r="H23" s="6"/>
      <c r="I23" s="6"/>
      <c r="J23" s="6"/>
      <c r="K23" s="6"/>
      <c r="L23" s="6"/>
      <c r="M23" s="6"/>
      <c r="N23" s="6"/>
      <c r="O23" s="6"/>
      <c r="P23" s="6"/>
      <c r="Q23" s="6"/>
      <c r="R23" s="6"/>
      <c r="S23" s="6"/>
      <c r="T23" s="6"/>
    </row>
    <row r="24">
      <c r="A24" s="6"/>
      <c r="B24" s="52"/>
      <c r="C24" s="6"/>
      <c r="D24" s="6"/>
      <c r="E24" s="6"/>
      <c r="F24" s="6"/>
      <c r="G24" s="6"/>
      <c r="H24" s="6"/>
      <c r="I24" s="6"/>
      <c r="J24" s="6"/>
      <c r="K24" s="6"/>
      <c r="L24" s="6"/>
      <c r="M24" s="6"/>
      <c r="N24" s="6"/>
      <c r="O24" s="6"/>
      <c r="P24" s="6"/>
      <c r="Q24" s="6"/>
      <c r="R24" s="6"/>
      <c r="S24" s="6"/>
      <c r="T24" s="6"/>
    </row>
    <row r="25">
      <c r="A25" s="6"/>
      <c r="B25" s="52"/>
      <c r="C25" s="6"/>
      <c r="D25" s="6"/>
      <c r="E25" s="6"/>
      <c r="F25" s="6"/>
      <c r="G25" s="6"/>
      <c r="H25" s="6"/>
      <c r="I25" s="6"/>
      <c r="J25" s="6"/>
      <c r="K25" s="6"/>
      <c r="L25" s="6"/>
      <c r="M25" s="6"/>
      <c r="N25" s="6"/>
      <c r="O25" s="6"/>
      <c r="P25" s="6"/>
      <c r="Q25" s="6"/>
      <c r="R25" s="6"/>
      <c r="S25" s="6"/>
      <c r="T25" s="6"/>
    </row>
    <row r="26">
      <c r="A26" s="6" t="s">
        <v>23</v>
      </c>
      <c r="B26" s="6"/>
      <c r="C26" s="6"/>
      <c r="D26" s="6"/>
      <c r="E26" s="6"/>
      <c r="F26" s="6"/>
      <c r="G26" s="6"/>
      <c r="H26" s="6"/>
      <c r="I26" s="6"/>
      <c r="J26" s="6"/>
      <c r="K26" s="6"/>
      <c r="L26" s="6"/>
      <c r="M26" s="6"/>
      <c r="N26" s="6"/>
      <c r="O26" s="6"/>
      <c r="P26" s="6"/>
      <c r="Q26" s="6"/>
      <c r="R26" s="6"/>
      <c r="S26" s="6"/>
      <c r="T26" s="6"/>
    </row>
    <row r="27">
      <c r="A27" s="6" t="s">
        <v>24</v>
      </c>
      <c r="B27" s="52"/>
      <c r="C27" s="6"/>
      <c r="D27" s="6"/>
      <c r="E27" s="6"/>
      <c r="F27" s="6"/>
      <c r="G27" s="6"/>
      <c r="H27" s="6"/>
      <c r="I27" s="6"/>
      <c r="J27" s="6"/>
      <c r="K27" s="6"/>
      <c r="L27" s="6"/>
      <c r="M27" s="6"/>
      <c r="N27" s="6"/>
      <c r="O27" s="6"/>
      <c r="P27" s="6"/>
      <c r="Q27" s="6"/>
      <c r="R27" s="6"/>
      <c r="S27" s="6"/>
      <c r="T27" s="6"/>
    </row>
    <row r="28">
      <c r="A28" s="6"/>
      <c r="B28" s="52"/>
      <c r="C28" s="6"/>
      <c r="D28" s="6"/>
      <c r="E28" s="6"/>
      <c r="F28" s="6"/>
      <c r="G28" s="6"/>
      <c r="H28" s="6"/>
      <c r="I28" s="6"/>
      <c r="J28" s="6"/>
      <c r="K28" s="6"/>
      <c r="L28" s="6"/>
      <c r="M28" s="6"/>
      <c r="N28" s="6"/>
      <c r="O28" s="6"/>
      <c r="P28" s="6"/>
      <c r="Q28" s="6"/>
      <c r="R28" s="6"/>
      <c r="S28" s="6"/>
      <c r="T28" s="6"/>
    </row>
    <row r="29" ht="8.25" customHeight="1">
      <c r="A29" s="50"/>
      <c r="B29" s="100"/>
      <c r="C29" s="50"/>
      <c r="D29" s="50"/>
      <c r="E29" s="50"/>
      <c r="F29" s="50"/>
      <c r="G29" s="50"/>
      <c r="H29" s="50"/>
      <c r="I29" s="50"/>
      <c r="J29" s="50"/>
      <c r="K29" s="50"/>
      <c r="L29" s="50"/>
      <c r="M29" s="50"/>
      <c r="N29" s="50"/>
      <c r="O29" s="50"/>
      <c r="P29" s="50"/>
      <c r="Q29" s="50"/>
      <c r="R29" s="50"/>
      <c r="S29" s="50"/>
      <c r="T29" s="50"/>
    </row>
    <row r="30">
      <c r="A30" s="78" t="s">
        <v>25</v>
      </c>
      <c r="B30" s="53"/>
      <c r="C30" s="6"/>
      <c r="D30" s="6"/>
      <c r="E30" s="6"/>
      <c r="F30" s="6"/>
      <c r="G30" s="6"/>
      <c r="H30" s="6"/>
      <c r="I30" s="6"/>
      <c r="J30" s="6"/>
      <c r="K30" s="6"/>
      <c r="L30" s="6"/>
      <c r="M30" s="6"/>
      <c r="N30" s="6"/>
      <c r="O30" s="6"/>
      <c r="P30" s="6"/>
      <c r="Q30" s="6"/>
      <c r="R30" s="6"/>
      <c r="S30" s="6"/>
      <c r="T30" s="6"/>
    </row>
    <row r="31">
      <c r="A31" s="38" t="s">
        <v>26</v>
      </c>
      <c r="B31" s="53"/>
      <c r="C31" s="6"/>
      <c r="D31" s="6"/>
      <c r="E31" s="6"/>
      <c r="F31" s="6"/>
      <c r="G31" s="6"/>
      <c r="H31" s="6"/>
      <c r="I31" s="6"/>
      <c r="J31" s="6"/>
      <c r="K31" s="6"/>
      <c r="L31" s="6"/>
      <c r="M31" s="6"/>
      <c r="N31" s="6"/>
      <c r="O31" s="6"/>
      <c r="P31" s="6"/>
      <c r="Q31" s="6"/>
      <c r="R31" s="6"/>
      <c r="S31" s="6"/>
      <c r="T31" s="6"/>
    </row>
    <row r="32">
      <c r="A32" s="38"/>
      <c r="B32" s="53"/>
      <c r="C32" s="6"/>
      <c r="D32" s="6"/>
      <c r="E32" s="6"/>
      <c r="F32" s="6"/>
      <c r="G32" s="6"/>
      <c r="H32" s="6"/>
      <c r="I32" s="6"/>
      <c r="J32" s="6"/>
      <c r="K32" s="6"/>
      <c r="L32" s="6"/>
      <c r="M32" s="6"/>
      <c r="N32" s="6"/>
      <c r="O32" s="6"/>
      <c r="P32" s="6"/>
      <c r="Q32" s="6"/>
      <c r="R32" s="6"/>
      <c r="S32" s="6"/>
      <c r="T32" s="6"/>
    </row>
    <row r="33">
      <c r="A33" s="38"/>
      <c r="B33" s="53"/>
      <c r="C33" s="6"/>
      <c r="D33" s="6"/>
      <c r="E33" s="6"/>
      <c r="F33" s="6"/>
      <c r="G33" s="6"/>
      <c r="H33" s="6"/>
      <c r="I33" s="6"/>
      <c r="J33" s="6"/>
      <c r="K33" s="6"/>
      <c r="L33" s="6"/>
      <c r="M33" s="6"/>
      <c r="N33" s="6"/>
      <c r="O33" s="6"/>
      <c r="P33" s="6"/>
      <c r="Q33" s="6"/>
      <c r="R33" s="6"/>
      <c r="S33" s="6"/>
      <c r="T33" s="6"/>
    </row>
    <row r="34">
      <c r="A34" s="78" t="s">
        <v>27</v>
      </c>
      <c r="B34" s="53"/>
      <c r="C34" s="6"/>
      <c r="D34" s="6"/>
      <c r="E34" s="6"/>
      <c r="F34" s="6"/>
      <c r="G34" s="6"/>
      <c r="H34" s="6"/>
      <c r="I34" s="6"/>
      <c r="J34" s="6"/>
      <c r="K34" s="6"/>
      <c r="L34" s="6"/>
      <c r="M34" s="6"/>
      <c r="N34" s="6"/>
      <c r="O34" s="6"/>
      <c r="P34" s="6"/>
      <c r="Q34" s="6"/>
      <c r="R34" s="6"/>
      <c r="S34" s="6"/>
      <c r="T34" s="6"/>
    </row>
    <row r="35">
      <c r="A35" s="38" t="s">
        <v>28</v>
      </c>
      <c r="B35" s="53" t="s">
        <v>29</v>
      </c>
      <c r="C35" s="6"/>
      <c r="D35" s="6"/>
      <c r="E35" s="6"/>
      <c r="F35" s="6"/>
      <c r="G35" s="6"/>
      <c r="H35" s="6"/>
      <c r="I35" s="6"/>
      <c r="J35" s="6"/>
      <c r="K35" s="6"/>
      <c r="L35" s="6"/>
      <c r="M35" s="6"/>
      <c r="N35" s="6"/>
      <c r="O35" s="6"/>
      <c r="P35" s="6"/>
      <c r="Q35" s="6"/>
      <c r="R35" s="6"/>
      <c r="S35" s="6"/>
      <c r="T35" s="6"/>
    </row>
    <row r="36">
      <c r="A36" s="38"/>
      <c r="B36" s="53"/>
      <c r="C36" s="6"/>
      <c r="D36" s="6"/>
      <c r="E36" s="6"/>
      <c r="F36" s="6"/>
      <c r="G36" s="6"/>
      <c r="H36" s="6"/>
      <c r="I36" s="6"/>
      <c r="J36" s="6"/>
      <c r="K36" s="6"/>
      <c r="L36" s="6"/>
      <c r="M36" s="6"/>
      <c r="N36" s="6"/>
      <c r="O36" s="6"/>
      <c r="P36" s="6"/>
      <c r="Q36" s="6"/>
      <c r="R36" s="6"/>
      <c r="S36" s="6"/>
      <c r="T36" s="6"/>
    </row>
    <row r="37">
      <c r="A37" s="38" t="s">
        <v>30</v>
      </c>
      <c r="B37" s="53"/>
      <c r="C37" s="6"/>
      <c r="D37" s="6"/>
      <c r="E37" s="6"/>
      <c r="F37" s="6"/>
      <c r="G37" s="6"/>
      <c r="H37" s="6"/>
      <c r="I37" s="6"/>
      <c r="J37" s="6"/>
      <c r="K37" s="6"/>
      <c r="L37" s="6"/>
      <c r="M37" s="6"/>
      <c r="N37" s="6"/>
      <c r="O37" s="6"/>
      <c r="P37" s="6"/>
      <c r="Q37" s="6"/>
      <c r="R37" s="6"/>
      <c r="S37" s="6"/>
      <c r="T37" s="6"/>
    </row>
    <row r="38">
      <c r="A38" s="38" t="s">
        <v>31</v>
      </c>
      <c r="B38" s="53" t="s">
        <v>32</v>
      </c>
      <c r="C38" s="6"/>
      <c r="D38" s="6"/>
      <c r="E38" s="6"/>
      <c r="F38" s="6"/>
      <c r="G38" s="6"/>
      <c r="H38" s="6"/>
      <c r="I38" s="6"/>
      <c r="J38" s="6"/>
      <c r="K38" s="6"/>
      <c r="L38" s="6"/>
      <c r="M38" s="6"/>
      <c r="N38" s="6"/>
      <c r="O38" s="6"/>
      <c r="P38" s="6"/>
      <c r="Q38" s="6"/>
      <c r="R38" s="6"/>
      <c r="S38" s="6"/>
      <c r="T38" s="6"/>
    </row>
    <row r="39">
      <c r="A39" s="6"/>
      <c r="B39" s="52"/>
      <c r="C39" s="6"/>
      <c r="D39" s="6"/>
      <c r="E39" s="6"/>
      <c r="F39" s="6"/>
      <c r="G39" s="6"/>
      <c r="H39" s="6"/>
      <c r="I39" s="6"/>
      <c r="J39" s="6"/>
      <c r="K39" s="6"/>
      <c r="L39" s="6"/>
      <c r="M39" s="6"/>
      <c r="N39" s="6"/>
      <c r="O39" s="6"/>
      <c r="P39" s="6"/>
      <c r="Q39" s="6"/>
      <c r="R39" s="6"/>
      <c r="S39" s="6"/>
      <c r="T39" s="6"/>
    </row>
    <row r="40">
      <c r="A40" s="6"/>
      <c r="B40" s="52"/>
      <c r="C40" s="6"/>
      <c r="D40" s="6"/>
      <c r="E40" s="6"/>
      <c r="F40" s="6"/>
      <c r="G40" s="6"/>
      <c r="H40" s="6"/>
      <c r="I40" s="6"/>
      <c r="J40" s="6"/>
      <c r="K40" s="6"/>
      <c r="L40" s="6"/>
      <c r="M40" s="6"/>
      <c r="N40" s="6"/>
      <c r="O40" s="6"/>
      <c r="P40" s="6"/>
      <c r="Q40" s="6"/>
      <c r="R40" s="6"/>
      <c r="S40" s="6"/>
      <c r="T40" s="6"/>
    </row>
    <row r="41">
      <c r="A41" s="6"/>
      <c r="B41" s="52"/>
      <c r="C41" s="6"/>
      <c r="D41" s="6"/>
      <c r="E41" s="6"/>
      <c r="F41" s="6"/>
      <c r="G41" s="6"/>
      <c r="H41" s="6"/>
      <c r="I41" s="6"/>
      <c r="J41" s="6"/>
      <c r="K41" s="6"/>
      <c r="L41" s="6"/>
      <c r="M41" s="6"/>
      <c r="N41" s="6"/>
      <c r="O41" s="6"/>
      <c r="P41" s="6"/>
      <c r="Q41" s="6"/>
      <c r="R41" s="6"/>
      <c r="S41" s="6"/>
      <c r="T41" s="6"/>
    </row>
    <row r="42">
      <c r="A42" s="6"/>
      <c r="B42" s="52"/>
      <c r="C42" s="6"/>
      <c r="D42" s="6"/>
      <c r="E42" s="6"/>
      <c r="F42" s="6"/>
      <c r="G42" s="6"/>
      <c r="H42" s="6"/>
      <c r="I42" s="6"/>
      <c r="J42" s="6"/>
      <c r="K42" s="6"/>
      <c r="L42" s="6"/>
      <c r="M42" s="6"/>
      <c r="N42" s="6"/>
      <c r="O42" s="6"/>
      <c r="P42" s="6"/>
      <c r="Q42" s="6"/>
      <c r="R42" s="6"/>
      <c r="S42" s="6"/>
      <c r="T42" s="6"/>
    </row>
    <row r="43">
      <c r="A43" s="6"/>
      <c r="B43" s="52"/>
      <c r="C43" s="6"/>
      <c r="D43" s="6"/>
      <c r="E43" s="6"/>
      <c r="F43" s="6"/>
      <c r="G43" s="6"/>
      <c r="H43" s="6"/>
      <c r="I43" s="6"/>
      <c r="J43" s="6"/>
      <c r="K43" s="6"/>
      <c r="L43" s="6"/>
      <c r="M43" s="6"/>
      <c r="N43" s="6"/>
      <c r="O43" s="6"/>
      <c r="P43" s="6"/>
      <c r="Q43" s="6"/>
      <c r="R43" s="6"/>
      <c r="S43" s="6"/>
      <c r="T43" s="6"/>
    </row>
    <row r="44">
      <c r="A44" s="6"/>
      <c r="B44" s="52"/>
      <c r="C44" s="6"/>
      <c r="D44" s="6"/>
      <c r="E44" s="6"/>
      <c r="F44" s="6"/>
      <c r="G44" s="6"/>
      <c r="H44" s="6"/>
      <c r="I44" s="6"/>
      <c r="J44" s="6"/>
      <c r="K44" s="6"/>
      <c r="L44" s="6"/>
      <c r="M44" s="6"/>
      <c r="N44" s="6"/>
      <c r="O44" s="6"/>
      <c r="P44" s="6"/>
      <c r="Q44" s="6"/>
      <c r="R44" s="6"/>
      <c r="S44" s="6"/>
      <c r="T44" s="6"/>
    </row>
    <row r="45">
      <c r="A45" s="6"/>
      <c r="B45" s="52"/>
      <c r="C45" s="6"/>
      <c r="D45" s="6"/>
      <c r="E45" s="6"/>
      <c r="F45" s="6"/>
      <c r="G45" s="6"/>
      <c r="H45" s="6"/>
      <c r="I45" s="6"/>
      <c r="J45" s="6"/>
      <c r="K45" s="6"/>
      <c r="L45" s="6"/>
      <c r="M45" s="6"/>
      <c r="N45" s="6"/>
      <c r="O45" s="6"/>
      <c r="P45" s="6"/>
      <c r="Q45" s="6"/>
      <c r="R45" s="6"/>
      <c r="S45" s="6"/>
      <c r="T45" s="6"/>
    </row>
    <row r="46">
      <c r="A46" s="6"/>
      <c r="B46" s="52"/>
      <c r="C46" s="6"/>
      <c r="D46" s="6"/>
      <c r="E46" s="6"/>
      <c r="F46" s="6"/>
      <c r="G46" s="6"/>
      <c r="H46" s="6"/>
      <c r="I46" s="6"/>
      <c r="J46" s="6"/>
      <c r="K46" s="6"/>
      <c r="L46" s="6"/>
      <c r="M46" s="6"/>
      <c r="N46" s="6"/>
      <c r="O46" s="6"/>
      <c r="P46" s="6"/>
      <c r="Q46" s="6"/>
      <c r="R46" s="6"/>
      <c r="S46" s="6"/>
      <c r="T46" s="6"/>
    </row>
    <row r="47">
      <c r="A47" s="6"/>
      <c r="B47" s="52"/>
      <c r="C47" s="6"/>
      <c r="D47" s="6"/>
      <c r="E47" s="6"/>
      <c r="F47" s="6"/>
      <c r="G47" s="6"/>
      <c r="H47" s="6"/>
      <c r="I47" s="6"/>
      <c r="J47" s="6"/>
      <c r="K47" s="6"/>
      <c r="L47" s="6"/>
      <c r="M47" s="6"/>
      <c r="N47" s="6"/>
      <c r="O47" s="6"/>
      <c r="P47" s="6"/>
      <c r="Q47" s="6"/>
      <c r="R47" s="6"/>
      <c r="S47" s="6"/>
      <c r="T47" s="6"/>
    </row>
    <row r="48">
      <c r="A48" s="6"/>
      <c r="B48" s="52"/>
      <c r="C48" s="6"/>
      <c r="D48" s="6"/>
      <c r="E48" s="6"/>
      <c r="F48" s="6"/>
      <c r="G48" s="6"/>
      <c r="H48" s="6"/>
      <c r="I48" s="6"/>
      <c r="J48" s="6"/>
      <c r="K48" s="6"/>
      <c r="L48" s="6"/>
      <c r="M48" s="6"/>
      <c r="N48" s="6"/>
      <c r="O48" s="6"/>
      <c r="P48" s="6"/>
      <c r="Q48" s="6"/>
      <c r="R48" s="6"/>
      <c r="S48" s="6"/>
      <c r="T48" s="6"/>
    </row>
    <row r="49">
      <c r="A49" s="6"/>
      <c r="B49" s="52"/>
      <c r="C49" s="6"/>
      <c r="D49" s="6"/>
      <c r="E49" s="6"/>
      <c r="F49" s="6"/>
      <c r="G49" s="6"/>
      <c r="H49" s="6"/>
      <c r="I49" s="6"/>
      <c r="J49" s="6"/>
      <c r="K49" s="6"/>
      <c r="L49" s="6"/>
      <c r="M49" s="6"/>
      <c r="N49" s="6"/>
      <c r="O49" s="6"/>
      <c r="P49" s="6"/>
      <c r="Q49" s="6"/>
      <c r="R49" s="6"/>
      <c r="S49" s="6"/>
      <c r="T49" s="6"/>
    </row>
    <row r="50">
      <c r="A50" s="6"/>
      <c r="B50" s="52"/>
      <c r="C50" s="6"/>
      <c r="D50" s="6"/>
      <c r="E50" s="6"/>
      <c r="F50" s="6"/>
      <c r="G50" s="6"/>
      <c r="H50" s="6"/>
      <c r="I50" s="6"/>
      <c r="J50" s="6"/>
      <c r="K50" s="6"/>
      <c r="L50" s="6"/>
      <c r="M50" s="6"/>
      <c r="N50" s="6"/>
      <c r="O50" s="6"/>
      <c r="P50" s="6"/>
      <c r="Q50" s="6"/>
      <c r="R50" s="6"/>
      <c r="S50" s="6"/>
      <c r="T50" s="6"/>
    </row>
    <row r="51">
      <c r="A51" s="6"/>
      <c r="B51" s="52"/>
      <c r="C51" s="6"/>
      <c r="D51" s="6"/>
      <c r="E51" s="6"/>
      <c r="F51" s="6"/>
      <c r="G51" s="6"/>
      <c r="H51" s="6"/>
      <c r="I51" s="6"/>
      <c r="J51" s="6"/>
      <c r="K51" s="6"/>
      <c r="L51" s="6"/>
      <c r="M51" s="6"/>
      <c r="N51" s="6"/>
      <c r="O51" s="6"/>
      <c r="P51" s="6"/>
      <c r="Q51" s="6"/>
      <c r="R51" s="6"/>
      <c r="S51" s="6"/>
      <c r="T51" s="6"/>
    </row>
    <row r="52">
      <c r="A52" s="6"/>
      <c r="B52" s="52"/>
      <c r="C52" s="6"/>
      <c r="D52" s="6"/>
      <c r="E52" s="6"/>
      <c r="F52" s="6"/>
      <c r="G52" s="6"/>
      <c r="H52" s="6"/>
      <c r="I52" s="6"/>
      <c r="J52" s="6"/>
      <c r="K52" s="6"/>
      <c r="L52" s="6"/>
      <c r="M52" s="6"/>
      <c r="N52" s="6"/>
      <c r="O52" s="6"/>
      <c r="P52" s="6"/>
      <c r="Q52" s="6"/>
      <c r="R52" s="6"/>
      <c r="S52" s="6"/>
      <c r="T52" s="6"/>
    </row>
    <row r="53">
      <c r="A53" s="6"/>
      <c r="B53" s="52"/>
      <c r="C53" s="6"/>
      <c r="D53" s="6"/>
      <c r="E53" s="6"/>
      <c r="F53" s="6"/>
      <c r="G53" s="6"/>
      <c r="H53" s="6"/>
      <c r="I53" s="6"/>
      <c r="J53" s="6"/>
      <c r="K53" s="6"/>
      <c r="L53" s="6"/>
      <c r="M53" s="6"/>
      <c r="N53" s="6"/>
      <c r="O53" s="6"/>
      <c r="P53" s="6"/>
      <c r="Q53" s="6"/>
      <c r="R53" s="6"/>
      <c r="S53" s="6"/>
      <c r="T53" s="6"/>
    </row>
    <row r="54">
      <c r="A54" s="6"/>
      <c r="B54" s="52"/>
      <c r="C54" s="6"/>
      <c r="D54" s="6"/>
      <c r="E54" s="6"/>
      <c r="F54" s="6"/>
      <c r="G54" s="6"/>
      <c r="H54" s="6"/>
      <c r="I54" s="6"/>
      <c r="J54" s="6"/>
      <c r="K54" s="6"/>
      <c r="L54" s="6"/>
      <c r="M54" s="6"/>
      <c r="N54" s="6"/>
      <c r="O54" s="6"/>
      <c r="P54" s="6"/>
      <c r="Q54" s="6"/>
      <c r="R54" s="6"/>
      <c r="S54" s="6"/>
      <c r="T54" s="6"/>
    </row>
    <row r="55">
      <c r="A55" s="6"/>
      <c r="B55" s="52"/>
      <c r="C55" s="6"/>
      <c r="D55" s="6"/>
      <c r="E55" s="6"/>
      <c r="F55" s="6"/>
      <c r="G55" s="6"/>
      <c r="H55" s="6"/>
      <c r="I55" s="6"/>
      <c r="J55" s="6"/>
      <c r="K55" s="6"/>
      <c r="L55" s="6"/>
      <c r="M55" s="6"/>
      <c r="N55" s="6"/>
      <c r="O55" s="6"/>
      <c r="P55" s="6"/>
      <c r="Q55" s="6"/>
      <c r="R55" s="6"/>
      <c r="S55" s="6"/>
      <c r="T55" s="6"/>
    </row>
    <row r="56">
      <c r="A56" s="6"/>
      <c r="B56" s="52"/>
      <c r="C56" s="6"/>
      <c r="D56" s="6"/>
      <c r="E56" s="6"/>
      <c r="F56" s="6"/>
      <c r="G56" s="6"/>
      <c r="H56" s="6"/>
      <c r="I56" s="6"/>
      <c r="J56" s="6"/>
      <c r="K56" s="6"/>
      <c r="L56" s="6"/>
      <c r="M56" s="6"/>
      <c r="N56" s="6"/>
      <c r="O56" s="6"/>
      <c r="P56" s="6"/>
      <c r="Q56" s="6"/>
      <c r="R56" s="6"/>
      <c r="S56" s="6"/>
      <c r="T56" s="6"/>
    </row>
    <row r="57">
      <c r="A57" s="6"/>
      <c r="B57" s="52"/>
      <c r="C57" s="6"/>
      <c r="D57" s="6"/>
      <c r="E57" s="6"/>
      <c r="F57" s="6"/>
      <c r="G57" s="6"/>
      <c r="H57" s="6"/>
      <c r="I57" s="6"/>
      <c r="J57" s="6"/>
      <c r="K57" s="6"/>
      <c r="L57" s="6"/>
      <c r="M57" s="6"/>
      <c r="N57" s="6"/>
      <c r="O57" s="6"/>
      <c r="P57" s="6"/>
      <c r="Q57" s="6"/>
      <c r="R57" s="6"/>
      <c r="S57" s="6"/>
      <c r="T57" s="6"/>
    </row>
    <row r="58">
      <c r="A58" s="6"/>
      <c r="B58" s="52"/>
      <c r="C58" s="6"/>
      <c r="D58" s="6"/>
      <c r="E58" s="6"/>
      <c r="F58" s="6"/>
      <c r="G58" s="6"/>
      <c r="H58" s="6"/>
      <c r="I58" s="6"/>
      <c r="J58" s="6"/>
      <c r="K58" s="6"/>
      <c r="L58" s="6"/>
      <c r="M58" s="6"/>
      <c r="N58" s="6"/>
      <c r="O58" s="6"/>
      <c r="P58" s="6"/>
      <c r="Q58" s="6"/>
      <c r="R58" s="6"/>
      <c r="S58" s="6"/>
      <c r="T58" s="6"/>
    </row>
    <row r="59">
      <c r="A59" s="6"/>
      <c r="B59" s="52"/>
      <c r="C59" s="6"/>
      <c r="D59" s="6"/>
      <c r="E59" s="6"/>
      <c r="F59" s="6"/>
      <c r="G59" s="6"/>
      <c r="H59" s="6"/>
      <c r="I59" s="6"/>
      <c r="J59" s="6"/>
      <c r="K59" s="6"/>
      <c r="L59" s="6"/>
      <c r="M59" s="6"/>
      <c r="N59" s="6"/>
      <c r="O59" s="6"/>
      <c r="P59" s="6"/>
      <c r="Q59" s="6"/>
      <c r="R59" s="6"/>
      <c r="S59" s="6"/>
      <c r="T59" s="6"/>
    </row>
    <row r="60">
      <c r="A60" s="6"/>
      <c r="B60" s="52"/>
      <c r="C60" s="6"/>
      <c r="D60" s="6"/>
      <c r="E60" s="6"/>
      <c r="F60" s="6"/>
      <c r="G60" s="6"/>
      <c r="H60" s="6"/>
      <c r="I60" s="6"/>
      <c r="J60" s="6"/>
      <c r="K60" s="6"/>
      <c r="L60" s="6"/>
      <c r="M60" s="6"/>
      <c r="N60" s="6"/>
      <c r="O60" s="6"/>
      <c r="P60" s="6"/>
      <c r="Q60" s="6"/>
      <c r="R60" s="6"/>
      <c r="S60" s="6"/>
      <c r="T60" s="6"/>
    </row>
    <row r="61">
      <c r="A61" s="6"/>
      <c r="B61" s="52"/>
      <c r="C61" s="6"/>
      <c r="D61" s="6"/>
      <c r="E61" s="6"/>
      <c r="F61" s="6"/>
      <c r="G61" s="6"/>
      <c r="H61" s="6"/>
      <c r="I61" s="6"/>
      <c r="J61" s="6"/>
      <c r="K61" s="6"/>
      <c r="L61" s="6"/>
      <c r="M61" s="6"/>
      <c r="N61" s="6"/>
      <c r="O61" s="6"/>
      <c r="P61" s="6"/>
      <c r="Q61" s="6"/>
      <c r="R61" s="6"/>
      <c r="S61" s="6"/>
      <c r="T61" s="6"/>
    </row>
    <row r="62">
      <c r="A62" s="6"/>
      <c r="B62" s="52"/>
      <c r="C62" s="6"/>
      <c r="D62" s="6"/>
      <c r="E62" s="6"/>
      <c r="F62" s="6"/>
      <c r="G62" s="6"/>
      <c r="H62" s="6"/>
      <c r="I62" s="6"/>
      <c r="J62" s="6"/>
      <c r="K62" s="6"/>
      <c r="L62" s="6"/>
      <c r="M62" s="6"/>
      <c r="N62" s="6"/>
      <c r="O62" s="6"/>
      <c r="P62" s="6"/>
      <c r="Q62" s="6"/>
      <c r="R62" s="6"/>
      <c r="S62" s="6"/>
      <c r="T62" s="6"/>
    </row>
    <row r="63">
      <c r="A63" s="6"/>
      <c r="B63" s="52"/>
      <c r="C63" s="6"/>
      <c r="D63" s="6"/>
      <c r="E63" s="6"/>
      <c r="F63" s="6"/>
      <c r="G63" s="6"/>
      <c r="H63" s="6"/>
      <c r="I63" s="6"/>
      <c r="J63" s="6"/>
      <c r="K63" s="6"/>
      <c r="L63" s="6"/>
      <c r="M63" s="6"/>
      <c r="N63" s="6"/>
      <c r="O63" s="6"/>
      <c r="P63" s="6"/>
      <c r="Q63" s="6"/>
      <c r="R63" s="6"/>
      <c r="S63" s="6"/>
      <c r="T63" s="6"/>
    </row>
    <row r="64">
      <c r="A64" s="6"/>
      <c r="B64" s="52"/>
      <c r="C64" s="6"/>
      <c r="D64" s="6"/>
      <c r="E64" s="6"/>
      <c r="F64" s="6"/>
      <c r="G64" s="6"/>
      <c r="H64" s="6"/>
      <c r="I64" s="6"/>
      <c r="J64" s="6"/>
      <c r="K64" s="6"/>
      <c r="L64" s="6"/>
      <c r="M64" s="6"/>
      <c r="N64" s="6"/>
      <c r="O64" s="6"/>
      <c r="P64" s="6"/>
      <c r="Q64" s="6"/>
      <c r="R64" s="6"/>
      <c r="S64" s="6"/>
      <c r="T64" s="6"/>
    </row>
    <row r="65">
      <c r="A65" s="6"/>
      <c r="B65" s="52"/>
      <c r="C65" s="6"/>
      <c r="D65" s="6"/>
      <c r="E65" s="6"/>
      <c r="F65" s="6"/>
      <c r="G65" s="6"/>
      <c r="H65" s="6"/>
      <c r="I65" s="6"/>
      <c r="J65" s="6"/>
      <c r="K65" s="6"/>
      <c r="L65" s="6"/>
      <c r="M65" s="6"/>
      <c r="N65" s="6"/>
      <c r="O65" s="6"/>
      <c r="P65" s="6"/>
      <c r="Q65" s="6"/>
      <c r="R65" s="6"/>
      <c r="S65" s="6"/>
      <c r="T65" s="6"/>
    </row>
    <row r="66">
      <c r="A66" s="6"/>
      <c r="B66" s="52"/>
      <c r="C66" s="6"/>
      <c r="D66" s="6"/>
      <c r="E66" s="6"/>
      <c r="F66" s="6"/>
      <c r="G66" s="6"/>
      <c r="H66" s="6"/>
      <c r="I66" s="6"/>
      <c r="J66" s="6"/>
      <c r="K66" s="6"/>
      <c r="L66" s="6"/>
      <c r="M66" s="6"/>
      <c r="N66" s="6"/>
      <c r="O66" s="6"/>
      <c r="P66" s="6"/>
      <c r="Q66" s="6"/>
      <c r="R66" s="6"/>
      <c r="S66" s="6"/>
      <c r="T66" s="6"/>
    </row>
    <row r="67">
      <c r="A67" s="6"/>
      <c r="B67" s="52"/>
      <c r="C67" s="6"/>
      <c r="D67" s="6"/>
      <c r="E67" s="6"/>
      <c r="F67" s="6"/>
      <c r="G67" s="6"/>
      <c r="H67" s="6"/>
      <c r="I67" s="6"/>
      <c r="J67" s="6"/>
      <c r="K67" s="6"/>
      <c r="L67" s="6"/>
      <c r="M67" s="6"/>
      <c r="N67" s="6"/>
      <c r="O67" s="6"/>
      <c r="P67" s="6"/>
      <c r="Q67" s="6"/>
      <c r="R67" s="6"/>
      <c r="S67" s="6"/>
      <c r="T67" s="6"/>
    </row>
    <row r="68">
      <c r="A68" s="6"/>
      <c r="B68" s="52"/>
      <c r="C68" s="6"/>
      <c r="D68" s="6"/>
      <c r="E68" s="6"/>
      <c r="F68" s="6"/>
      <c r="G68" s="6"/>
      <c r="H68" s="6"/>
      <c r="I68" s="6"/>
      <c r="J68" s="6"/>
      <c r="K68" s="6"/>
      <c r="L68" s="6"/>
      <c r="M68" s="6"/>
      <c r="N68" s="6"/>
      <c r="O68" s="6"/>
      <c r="P68" s="6"/>
      <c r="Q68" s="6"/>
      <c r="R68" s="6"/>
      <c r="S68" s="6"/>
      <c r="T68" s="6"/>
    </row>
    <row r="69">
      <c r="A69" s="6"/>
      <c r="B69" s="52"/>
      <c r="C69" s="6"/>
      <c r="D69" s="6"/>
      <c r="E69" s="6"/>
      <c r="F69" s="6"/>
      <c r="G69" s="6"/>
      <c r="H69" s="6"/>
      <c r="I69" s="6"/>
      <c r="J69" s="6"/>
      <c r="K69" s="6"/>
      <c r="L69" s="6"/>
      <c r="M69" s="6"/>
      <c r="N69" s="6"/>
      <c r="O69" s="6"/>
      <c r="P69" s="6"/>
      <c r="Q69" s="6"/>
      <c r="R69" s="6"/>
      <c r="S69" s="6"/>
      <c r="T69" s="6"/>
    </row>
    <row r="70">
      <c r="A70" s="6"/>
      <c r="B70" s="52"/>
      <c r="C70" s="6"/>
      <c r="D70" s="6"/>
      <c r="E70" s="6"/>
      <c r="F70" s="6"/>
      <c r="G70" s="6"/>
      <c r="H70" s="6"/>
      <c r="I70" s="6"/>
      <c r="J70" s="6"/>
      <c r="K70" s="6"/>
      <c r="L70" s="6"/>
      <c r="M70" s="6"/>
      <c r="N70" s="6"/>
      <c r="O70" s="6"/>
      <c r="P70" s="6"/>
      <c r="Q70" s="6"/>
      <c r="R70" s="6"/>
      <c r="S70" s="6"/>
      <c r="T70" s="6"/>
    </row>
    <row r="71">
      <c r="A71" s="6"/>
      <c r="B71" s="52"/>
      <c r="C71" s="6"/>
      <c r="D71" s="6"/>
      <c r="E71" s="6"/>
      <c r="F71" s="6"/>
      <c r="G71" s="6"/>
      <c r="H71" s="6"/>
      <c r="I71" s="6"/>
      <c r="J71" s="6"/>
      <c r="K71" s="6"/>
      <c r="L71" s="6"/>
      <c r="M71" s="6"/>
      <c r="N71" s="6"/>
      <c r="O71" s="6"/>
      <c r="P71" s="6"/>
      <c r="Q71" s="6"/>
      <c r="R71" s="6"/>
      <c r="S71" s="6"/>
      <c r="T71" s="6"/>
    </row>
    <row r="72">
      <c r="A72" s="6"/>
      <c r="B72" s="52"/>
      <c r="C72" s="6"/>
      <c r="D72" s="6"/>
      <c r="E72" s="6"/>
      <c r="F72" s="6"/>
      <c r="G72" s="6"/>
      <c r="H72" s="6"/>
      <c r="I72" s="6"/>
      <c r="J72" s="6"/>
      <c r="K72" s="6"/>
      <c r="L72" s="6"/>
      <c r="M72" s="6"/>
      <c r="N72" s="6"/>
      <c r="O72" s="6"/>
      <c r="P72" s="6"/>
      <c r="Q72" s="6"/>
      <c r="R72" s="6"/>
      <c r="S72" s="6"/>
      <c r="T72" s="6"/>
    </row>
    <row r="73">
      <c r="A73" s="6"/>
      <c r="B73" s="52"/>
      <c r="C73" s="6"/>
      <c r="D73" s="6"/>
      <c r="E73" s="6"/>
      <c r="F73" s="6"/>
      <c r="G73" s="6"/>
      <c r="H73" s="6"/>
      <c r="I73" s="6"/>
      <c r="J73" s="6"/>
      <c r="K73" s="6"/>
      <c r="L73" s="6"/>
      <c r="M73" s="6"/>
      <c r="N73" s="6"/>
      <c r="O73" s="6"/>
      <c r="P73" s="6"/>
      <c r="Q73" s="6"/>
      <c r="R73" s="6"/>
      <c r="S73" s="6"/>
      <c r="T73" s="6"/>
    </row>
    <row r="74">
      <c r="A74" s="6"/>
      <c r="B74" s="52"/>
      <c r="C74" s="6"/>
      <c r="D74" s="6"/>
      <c r="E74" s="6"/>
      <c r="F74" s="6"/>
      <c r="G74" s="6"/>
      <c r="H74" s="6"/>
      <c r="I74" s="6"/>
      <c r="J74" s="6"/>
      <c r="K74" s="6"/>
      <c r="L74" s="6"/>
      <c r="M74" s="6"/>
      <c r="N74" s="6"/>
      <c r="O74" s="6"/>
      <c r="P74" s="6"/>
      <c r="Q74" s="6"/>
      <c r="R74" s="6"/>
      <c r="S74" s="6"/>
      <c r="T74" s="6"/>
    </row>
    <row r="75">
      <c r="A75" s="6"/>
      <c r="B75" s="52"/>
      <c r="C75" s="6"/>
      <c r="D75" s="6"/>
      <c r="E75" s="6"/>
      <c r="F75" s="6"/>
      <c r="G75" s="6"/>
      <c r="H75" s="6"/>
      <c r="I75" s="6"/>
      <c r="J75" s="6"/>
      <c r="K75" s="6"/>
      <c r="L75" s="6"/>
      <c r="M75" s="6"/>
      <c r="N75" s="6"/>
      <c r="O75" s="6"/>
      <c r="P75" s="6"/>
      <c r="Q75" s="6"/>
      <c r="R75" s="6"/>
      <c r="S75" s="6"/>
      <c r="T75" s="6"/>
    </row>
    <row r="76">
      <c r="A76" s="6"/>
      <c r="B76" s="52"/>
      <c r="C76" s="6"/>
      <c r="D76" s="6"/>
      <c r="E76" s="6"/>
      <c r="F76" s="6"/>
      <c r="G76" s="6"/>
      <c r="H76" s="6"/>
      <c r="I76" s="6"/>
      <c r="J76" s="6"/>
      <c r="K76" s="6"/>
      <c r="L76" s="6"/>
      <c r="M76" s="6"/>
      <c r="N76" s="6"/>
      <c r="O76" s="6"/>
      <c r="P76" s="6"/>
      <c r="Q76" s="6"/>
      <c r="R76" s="6"/>
      <c r="S76" s="6"/>
      <c r="T76" s="6"/>
    </row>
    <row r="77">
      <c r="A77" s="6"/>
      <c r="B77" s="52"/>
      <c r="C77" s="6"/>
      <c r="D77" s="6"/>
      <c r="E77" s="6"/>
      <c r="F77" s="6"/>
      <c r="G77" s="6"/>
      <c r="H77" s="6"/>
      <c r="I77" s="6"/>
      <c r="J77" s="6"/>
      <c r="K77" s="6"/>
      <c r="L77" s="6"/>
      <c r="M77" s="6"/>
      <c r="N77" s="6"/>
      <c r="O77" s="6"/>
      <c r="P77" s="6"/>
      <c r="Q77" s="6"/>
      <c r="R77" s="6"/>
      <c r="S77" s="6"/>
      <c r="T77" s="6"/>
    </row>
    <row r="78">
      <c r="A78" s="6"/>
      <c r="B78" s="52"/>
      <c r="C78" s="6"/>
      <c r="D78" s="6"/>
      <c r="E78" s="6"/>
      <c r="F78" s="6"/>
      <c r="G78" s="6"/>
      <c r="H78" s="6"/>
      <c r="I78" s="6"/>
      <c r="J78" s="6"/>
      <c r="K78" s="6"/>
      <c r="L78" s="6"/>
      <c r="M78" s="6"/>
      <c r="N78" s="6"/>
      <c r="O78" s="6"/>
      <c r="P78" s="6"/>
      <c r="Q78" s="6"/>
      <c r="R78" s="6"/>
      <c r="S78" s="6"/>
      <c r="T78" s="6"/>
    </row>
    <row r="79">
      <c r="A79" s="6"/>
      <c r="B79" s="52"/>
      <c r="C79" s="6"/>
      <c r="D79" s="6"/>
      <c r="E79" s="6"/>
      <c r="F79" s="6"/>
      <c r="G79" s="6"/>
      <c r="H79" s="6"/>
      <c r="I79" s="6"/>
      <c r="J79" s="6"/>
      <c r="K79" s="6"/>
      <c r="L79" s="6"/>
      <c r="M79" s="6"/>
      <c r="N79" s="6"/>
      <c r="O79" s="6"/>
      <c r="P79" s="6"/>
      <c r="Q79" s="6"/>
      <c r="R79" s="6"/>
      <c r="S79" s="6"/>
      <c r="T79" s="6"/>
    </row>
    <row r="80">
      <c r="A80" s="6"/>
      <c r="B80" s="52"/>
      <c r="C80" s="6"/>
      <c r="D80" s="6"/>
      <c r="E80" s="6"/>
      <c r="F80" s="6"/>
      <c r="G80" s="6"/>
      <c r="H80" s="6"/>
      <c r="I80" s="6"/>
      <c r="J80" s="6"/>
      <c r="K80" s="6"/>
      <c r="L80" s="6"/>
      <c r="M80" s="6"/>
      <c r="N80" s="6"/>
      <c r="O80" s="6"/>
      <c r="P80" s="6"/>
      <c r="Q80" s="6"/>
      <c r="R80" s="6"/>
      <c r="S80" s="6"/>
      <c r="T80" s="6"/>
    </row>
    <row r="81">
      <c r="A81" s="6"/>
      <c r="B81" s="52"/>
      <c r="C81" s="6"/>
      <c r="D81" s="6"/>
      <c r="E81" s="6"/>
      <c r="F81" s="6"/>
      <c r="G81" s="6"/>
      <c r="H81" s="6"/>
      <c r="I81" s="6"/>
      <c r="J81" s="6"/>
      <c r="K81" s="6"/>
      <c r="L81" s="6"/>
      <c r="M81" s="6"/>
      <c r="N81" s="6"/>
      <c r="O81" s="6"/>
      <c r="P81" s="6"/>
      <c r="Q81" s="6"/>
      <c r="R81" s="6"/>
      <c r="S81" s="6"/>
      <c r="T81" s="6"/>
    </row>
    <row r="82">
      <c r="A82" s="6"/>
      <c r="B82" s="52"/>
      <c r="C82" s="6"/>
      <c r="D82" s="6"/>
      <c r="E82" s="6"/>
      <c r="F82" s="6"/>
      <c r="G82" s="6"/>
      <c r="H82" s="6"/>
      <c r="I82" s="6"/>
      <c r="J82" s="6"/>
      <c r="K82" s="6"/>
      <c r="L82" s="6"/>
      <c r="M82" s="6"/>
      <c r="N82" s="6"/>
      <c r="O82" s="6"/>
      <c r="P82" s="6"/>
      <c r="Q82" s="6"/>
      <c r="R82" s="6"/>
      <c r="S82" s="6"/>
      <c r="T82" s="6"/>
    </row>
    <row r="83">
      <c r="A83" s="6"/>
      <c r="B83" s="52"/>
      <c r="C83" s="6"/>
      <c r="D83" s="6"/>
      <c r="E83" s="6"/>
      <c r="F83" s="6"/>
      <c r="G83" s="6"/>
      <c r="H83" s="6"/>
      <c r="I83" s="6"/>
      <c r="J83" s="6"/>
      <c r="K83" s="6"/>
      <c r="L83" s="6"/>
      <c r="M83" s="6"/>
      <c r="N83" s="6"/>
      <c r="O83" s="6"/>
      <c r="P83" s="6"/>
      <c r="Q83" s="6"/>
      <c r="R83" s="6"/>
      <c r="S83" s="6"/>
      <c r="T83" s="6"/>
    </row>
    <row r="84">
      <c r="A84" s="6"/>
      <c r="B84" s="52"/>
      <c r="C84" s="6"/>
      <c r="D84" s="6"/>
      <c r="E84" s="6"/>
      <c r="F84" s="6"/>
      <c r="G84" s="6"/>
      <c r="H84" s="6"/>
      <c r="I84" s="6"/>
      <c r="J84" s="6"/>
      <c r="K84" s="6"/>
      <c r="L84" s="6"/>
      <c r="M84" s="6"/>
      <c r="N84" s="6"/>
      <c r="O84" s="6"/>
      <c r="P84" s="6"/>
      <c r="Q84" s="6"/>
      <c r="R84" s="6"/>
      <c r="S84" s="6"/>
      <c r="T84" s="6"/>
    </row>
    <row r="85">
      <c r="A85" s="6"/>
      <c r="B85" s="52"/>
      <c r="C85" s="6"/>
      <c r="D85" s="6"/>
      <c r="E85" s="6"/>
      <c r="F85" s="6"/>
      <c r="G85" s="6"/>
      <c r="H85" s="6"/>
      <c r="I85" s="6"/>
      <c r="J85" s="6"/>
      <c r="K85" s="6"/>
      <c r="L85" s="6"/>
      <c r="M85" s="6"/>
      <c r="N85" s="6"/>
      <c r="O85" s="6"/>
      <c r="P85" s="6"/>
      <c r="Q85" s="6"/>
      <c r="R85" s="6"/>
      <c r="S85" s="6"/>
      <c r="T85" s="6"/>
    </row>
    <row r="86">
      <c r="A86" s="6"/>
      <c r="B86" s="52"/>
      <c r="C86" s="6"/>
      <c r="D86" s="6"/>
      <c r="E86" s="6"/>
      <c r="F86" s="6"/>
      <c r="G86" s="6"/>
      <c r="H86" s="6"/>
      <c r="I86" s="6"/>
      <c r="J86" s="6"/>
      <c r="K86" s="6"/>
      <c r="L86" s="6"/>
      <c r="M86" s="6"/>
      <c r="N86" s="6"/>
      <c r="O86" s="6"/>
      <c r="P86" s="6"/>
      <c r="Q86" s="6"/>
      <c r="R86" s="6"/>
      <c r="S86" s="6"/>
      <c r="T86" s="6"/>
    </row>
    <row r="87">
      <c r="A87" s="6"/>
      <c r="B87" s="52"/>
      <c r="C87" s="6"/>
      <c r="D87" s="6"/>
      <c r="E87" s="6"/>
      <c r="F87" s="6"/>
      <c r="G87" s="6"/>
      <c r="H87" s="6"/>
      <c r="I87" s="6"/>
      <c r="J87" s="6"/>
      <c r="K87" s="6"/>
      <c r="L87" s="6"/>
      <c r="M87" s="6"/>
      <c r="N87" s="6"/>
      <c r="O87" s="6"/>
      <c r="P87" s="6"/>
      <c r="Q87" s="6"/>
      <c r="R87" s="6"/>
      <c r="S87" s="6"/>
      <c r="T87" s="6"/>
    </row>
    <row r="88">
      <c r="A88" s="6"/>
      <c r="B88" s="52"/>
      <c r="C88" s="6"/>
      <c r="D88" s="6"/>
      <c r="E88" s="6"/>
      <c r="F88" s="6"/>
      <c r="G88" s="6"/>
      <c r="H88" s="6"/>
      <c r="I88" s="6"/>
      <c r="J88" s="6"/>
      <c r="K88" s="6"/>
      <c r="L88" s="6"/>
      <c r="M88" s="6"/>
      <c r="N88" s="6"/>
      <c r="O88" s="6"/>
      <c r="P88" s="6"/>
      <c r="Q88" s="6"/>
      <c r="R88" s="6"/>
      <c r="S88" s="6"/>
      <c r="T88" s="6"/>
    </row>
    <row r="89">
      <c r="A89" s="6"/>
      <c r="B89" s="52"/>
      <c r="C89" s="6"/>
      <c r="D89" s="6"/>
      <c r="E89" s="6"/>
      <c r="F89" s="6"/>
      <c r="G89" s="6"/>
      <c r="H89" s="6"/>
      <c r="I89" s="6"/>
      <c r="J89" s="6"/>
      <c r="K89" s="6"/>
      <c r="L89" s="6"/>
      <c r="M89" s="6"/>
      <c r="N89" s="6"/>
      <c r="O89" s="6"/>
      <c r="P89" s="6"/>
      <c r="Q89" s="6"/>
      <c r="R89" s="6"/>
      <c r="S89" s="6"/>
      <c r="T89" s="6"/>
    </row>
    <row r="90">
      <c r="A90" s="6"/>
      <c r="B90" s="52"/>
      <c r="C90" s="6"/>
      <c r="D90" s="6"/>
      <c r="E90" s="6"/>
      <c r="F90" s="6"/>
      <c r="G90" s="6"/>
      <c r="H90" s="6"/>
      <c r="I90" s="6"/>
      <c r="J90" s="6"/>
      <c r="K90" s="6"/>
      <c r="L90" s="6"/>
      <c r="M90" s="6"/>
      <c r="N90" s="6"/>
      <c r="O90" s="6"/>
      <c r="P90" s="6"/>
      <c r="Q90" s="6"/>
      <c r="R90" s="6"/>
      <c r="S90" s="6"/>
      <c r="T90" s="6"/>
    </row>
    <row r="91">
      <c r="A91" s="6"/>
      <c r="B91" s="52"/>
      <c r="C91" s="6"/>
      <c r="D91" s="6"/>
      <c r="E91" s="6"/>
      <c r="F91" s="6"/>
      <c r="G91" s="6"/>
      <c r="H91" s="6"/>
      <c r="I91" s="6"/>
      <c r="J91" s="6"/>
      <c r="K91" s="6"/>
      <c r="L91" s="6"/>
      <c r="M91" s="6"/>
      <c r="N91" s="6"/>
      <c r="O91" s="6"/>
      <c r="P91" s="6"/>
      <c r="Q91" s="6"/>
      <c r="R91" s="6"/>
      <c r="S91" s="6"/>
      <c r="T91" s="6"/>
    </row>
    <row r="92">
      <c r="A92" s="6"/>
      <c r="B92" s="52"/>
      <c r="C92" s="6"/>
      <c r="D92" s="6"/>
      <c r="E92" s="6"/>
      <c r="F92" s="6"/>
      <c r="G92" s="6"/>
      <c r="H92" s="6"/>
      <c r="I92" s="6"/>
      <c r="J92" s="6"/>
      <c r="K92" s="6"/>
      <c r="L92" s="6"/>
      <c r="M92" s="6"/>
      <c r="N92" s="6"/>
      <c r="O92" s="6"/>
      <c r="P92" s="6"/>
      <c r="Q92" s="6"/>
      <c r="R92" s="6"/>
      <c r="S92" s="6"/>
      <c r="T92" s="6"/>
    </row>
    <row r="93">
      <c r="A93" s="6"/>
      <c r="B93" s="52"/>
      <c r="C93" s="6"/>
      <c r="D93" s="6"/>
      <c r="E93" s="6"/>
      <c r="F93" s="6"/>
      <c r="G93" s="6"/>
      <c r="H93" s="6"/>
      <c r="I93" s="6"/>
      <c r="J93" s="6"/>
      <c r="K93" s="6"/>
      <c r="L93" s="6"/>
      <c r="M93" s="6"/>
      <c r="N93" s="6"/>
      <c r="O93" s="6"/>
      <c r="P93" s="6"/>
      <c r="Q93" s="6"/>
      <c r="R93" s="6"/>
      <c r="S93" s="6"/>
      <c r="T93" s="6"/>
    </row>
    <row r="94">
      <c r="A94" s="6"/>
      <c r="B94" s="52"/>
      <c r="C94" s="6"/>
      <c r="D94" s="6"/>
      <c r="E94" s="6"/>
      <c r="F94" s="6"/>
      <c r="G94" s="6"/>
      <c r="H94" s="6"/>
      <c r="I94" s="6"/>
      <c r="J94" s="6"/>
      <c r="K94" s="6"/>
      <c r="L94" s="6"/>
      <c r="M94" s="6"/>
      <c r="N94" s="6"/>
      <c r="O94" s="6"/>
      <c r="P94" s="6"/>
      <c r="Q94" s="6"/>
      <c r="R94" s="6"/>
      <c r="S94" s="6"/>
      <c r="T94" s="6"/>
    </row>
    <row r="95">
      <c r="A95" s="6"/>
      <c r="B95" s="52"/>
      <c r="C95" s="6"/>
      <c r="D95" s="6"/>
      <c r="E95" s="6"/>
      <c r="F95" s="6"/>
      <c r="G95" s="6"/>
      <c r="H95" s="6"/>
      <c r="I95" s="6"/>
      <c r="J95" s="6"/>
      <c r="K95" s="6"/>
      <c r="L95" s="6"/>
      <c r="M95" s="6"/>
      <c r="N95" s="6"/>
      <c r="O95" s="6"/>
      <c r="P95" s="6"/>
      <c r="Q95" s="6"/>
      <c r="R95" s="6"/>
      <c r="S95" s="6"/>
      <c r="T95" s="6"/>
    </row>
    <row r="96">
      <c r="A96" s="6"/>
      <c r="B96" s="52"/>
      <c r="C96" s="6"/>
      <c r="D96" s="6"/>
      <c r="E96" s="6"/>
      <c r="F96" s="6"/>
      <c r="G96" s="6"/>
      <c r="H96" s="6"/>
      <c r="I96" s="6"/>
      <c r="J96" s="6"/>
      <c r="K96" s="6"/>
      <c r="L96" s="6"/>
      <c r="M96" s="6"/>
      <c r="N96" s="6"/>
      <c r="O96" s="6"/>
      <c r="P96" s="6"/>
      <c r="Q96" s="6"/>
      <c r="R96" s="6"/>
      <c r="S96" s="6"/>
      <c r="T96" s="6"/>
    </row>
    <row r="97">
      <c r="A97" s="6"/>
      <c r="B97" s="52"/>
      <c r="C97" s="6"/>
      <c r="D97" s="6"/>
      <c r="E97" s="6"/>
      <c r="F97" s="6"/>
      <c r="G97" s="6"/>
      <c r="H97" s="6"/>
      <c r="I97" s="6"/>
      <c r="J97" s="6"/>
      <c r="K97" s="6"/>
      <c r="L97" s="6"/>
      <c r="M97" s="6"/>
      <c r="N97" s="6"/>
      <c r="O97" s="6"/>
      <c r="P97" s="6"/>
      <c r="Q97" s="6"/>
      <c r="R97" s="6"/>
      <c r="S97" s="6"/>
      <c r="T97" s="6"/>
    </row>
    <row r="98">
      <c r="A98" s="6"/>
      <c r="B98" s="52"/>
      <c r="C98" s="6"/>
      <c r="D98" s="6"/>
      <c r="E98" s="6"/>
      <c r="F98" s="6"/>
      <c r="G98" s="6"/>
      <c r="H98" s="6"/>
      <c r="I98" s="6"/>
      <c r="J98" s="6"/>
      <c r="K98" s="6"/>
      <c r="L98" s="6"/>
      <c r="M98" s="6"/>
      <c r="N98" s="6"/>
      <c r="O98" s="6"/>
      <c r="P98" s="6"/>
      <c r="Q98" s="6"/>
      <c r="R98" s="6"/>
      <c r="S98" s="6"/>
      <c r="T98" s="6"/>
    </row>
    <row r="99">
      <c r="A99" s="6"/>
      <c r="B99" s="52"/>
      <c r="C99" s="6"/>
      <c r="D99" s="6"/>
      <c r="E99" s="6"/>
      <c r="F99" s="6"/>
      <c r="G99" s="6"/>
      <c r="H99" s="6"/>
      <c r="I99" s="6"/>
      <c r="J99" s="6"/>
      <c r="K99" s="6"/>
      <c r="L99" s="6"/>
      <c r="M99" s="6"/>
      <c r="N99" s="6"/>
      <c r="O99" s="6"/>
      <c r="P99" s="6"/>
      <c r="Q99" s="6"/>
      <c r="R99" s="6"/>
      <c r="S99" s="6"/>
      <c r="T99" s="6"/>
    </row>
    <row r="100">
      <c r="A100" s="6"/>
      <c r="B100" s="52"/>
      <c r="C100" s="6"/>
      <c r="D100" s="6"/>
      <c r="E100" s="6"/>
      <c r="F100" s="6"/>
      <c r="G100" s="6"/>
      <c r="H100" s="6"/>
      <c r="I100" s="6"/>
      <c r="J100" s="6"/>
      <c r="K100" s="6"/>
      <c r="L100" s="6"/>
      <c r="M100" s="6"/>
      <c r="N100" s="6"/>
      <c r="O100" s="6"/>
      <c r="P100" s="6"/>
      <c r="Q100" s="6"/>
      <c r="R100" s="6"/>
      <c r="S100" s="6"/>
      <c r="T100" s="6"/>
    </row>
    <row r="101">
      <c r="A101" s="6"/>
      <c r="B101" s="52"/>
      <c r="C101" s="6"/>
      <c r="D101" s="6"/>
      <c r="E101" s="6"/>
      <c r="F101" s="6"/>
      <c r="G101" s="6"/>
      <c r="H101" s="6"/>
      <c r="I101" s="6"/>
      <c r="J101" s="6"/>
      <c r="K101" s="6"/>
      <c r="L101" s="6"/>
      <c r="M101" s="6"/>
      <c r="N101" s="6"/>
      <c r="O101" s="6"/>
      <c r="P101" s="6"/>
      <c r="Q101" s="6"/>
      <c r="R101" s="6"/>
      <c r="S101" s="6"/>
      <c r="T101" s="6"/>
    </row>
    <row r="102">
      <c r="A102" s="6"/>
      <c r="B102" s="52"/>
      <c r="C102" s="6"/>
      <c r="D102" s="6"/>
      <c r="E102" s="6"/>
      <c r="F102" s="6"/>
      <c r="G102" s="6"/>
      <c r="H102" s="6"/>
      <c r="I102" s="6"/>
      <c r="J102" s="6"/>
      <c r="K102" s="6"/>
      <c r="L102" s="6"/>
      <c r="M102" s="6"/>
      <c r="N102" s="6"/>
      <c r="O102" s="6"/>
      <c r="P102" s="6"/>
      <c r="Q102" s="6"/>
      <c r="R102" s="6"/>
      <c r="S102" s="6"/>
      <c r="T102" s="6"/>
    </row>
    <row r="103">
      <c r="A103" s="6"/>
      <c r="B103" s="52"/>
      <c r="C103" s="6"/>
      <c r="D103" s="6"/>
      <c r="E103" s="6"/>
      <c r="F103" s="6"/>
      <c r="G103" s="6"/>
      <c r="H103" s="6"/>
      <c r="I103" s="6"/>
      <c r="J103" s="6"/>
      <c r="K103" s="6"/>
      <c r="L103" s="6"/>
      <c r="M103" s="6"/>
      <c r="N103" s="6"/>
      <c r="O103" s="6"/>
      <c r="P103" s="6"/>
      <c r="Q103" s="6"/>
      <c r="R103" s="6"/>
      <c r="S103" s="6"/>
      <c r="T103" s="6"/>
    </row>
    <row r="104">
      <c r="A104" s="6"/>
      <c r="B104" s="52"/>
      <c r="C104" s="6"/>
      <c r="D104" s="6"/>
      <c r="E104" s="6"/>
      <c r="F104" s="6"/>
      <c r="G104" s="6"/>
      <c r="H104" s="6"/>
      <c r="I104" s="6"/>
      <c r="J104" s="6"/>
      <c r="K104" s="6"/>
      <c r="L104" s="6"/>
      <c r="M104" s="6"/>
      <c r="N104" s="6"/>
      <c r="O104" s="6"/>
      <c r="P104" s="6"/>
      <c r="Q104" s="6"/>
      <c r="R104" s="6"/>
      <c r="S104" s="6"/>
      <c r="T104" s="6"/>
    </row>
    <row r="105">
      <c r="A105" s="6"/>
      <c r="B105" s="52"/>
      <c r="C105" s="6"/>
      <c r="D105" s="6"/>
      <c r="E105" s="6"/>
      <c r="F105" s="6"/>
      <c r="G105" s="6"/>
      <c r="H105" s="6"/>
      <c r="I105" s="6"/>
      <c r="J105" s="6"/>
      <c r="K105" s="6"/>
      <c r="L105" s="6"/>
      <c r="M105" s="6"/>
      <c r="N105" s="6"/>
      <c r="O105" s="6"/>
      <c r="P105" s="6"/>
      <c r="Q105" s="6"/>
      <c r="R105" s="6"/>
      <c r="S105" s="6"/>
      <c r="T105" s="6"/>
    </row>
    <row r="106">
      <c r="A106" s="6"/>
      <c r="B106" s="52"/>
      <c r="C106" s="6"/>
      <c r="D106" s="6"/>
      <c r="E106" s="6"/>
      <c r="F106" s="6"/>
      <c r="G106" s="6"/>
      <c r="H106" s="6"/>
      <c r="I106" s="6"/>
      <c r="J106" s="6"/>
      <c r="K106" s="6"/>
      <c r="L106" s="6"/>
      <c r="M106" s="6"/>
      <c r="N106" s="6"/>
      <c r="O106" s="6"/>
      <c r="P106" s="6"/>
      <c r="Q106" s="6"/>
      <c r="R106" s="6"/>
      <c r="S106" s="6"/>
      <c r="T106" s="6"/>
    </row>
    <row r="107">
      <c r="A107" s="6"/>
      <c r="B107" s="52"/>
      <c r="C107" s="6"/>
      <c r="D107" s="6"/>
      <c r="E107" s="6"/>
      <c r="F107" s="6"/>
      <c r="G107" s="6"/>
      <c r="H107" s="6"/>
      <c r="I107" s="6"/>
      <c r="J107" s="6"/>
      <c r="K107" s="6"/>
      <c r="L107" s="6"/>
      <c r="M107" s="6"/>
      <c r="N107" s="6"/>
      <c r="O107" s="6"/>
      <c r="P107" s="6"/>
      <c r="Q107" s="6"/>
      <c r="R107" s="6"/>
      <c r="S107" s="6"/>
      <c r="T107" s="6"/>
    </row>
    <row r="108">
      <c r="A108" s="6"/>
      <c r="B108" s="52"/>
      <c r="C108" s="6"/>
      <c r="D108" s="6"/>
      <c r="E108" s="6"/>
      <c r="F108" s="6"/>
      <c r="G108" s="6"/>
      <c r="H108" s="6"/>
      <c r="I108" s="6"/>
      <c r="J108" s="6"/>
      <c r="K108" s="6"/>
      <c r="L108" s="6"/>
      <c r="M108" s="6"/>
      <c r="N108" s="6"/>
      <c r="O108" s="6"/>
      <c r="P108" s="6"/>
      <c r="Q108" s="6"/>
      <c r="R108" s="6"/>
      <c r="S108" s="6"/>
      <c r="T108" s="6"/>
    </row>
    <row r="109">
      <c r="A109" s="6"/>
      <c r="B109" s="52"/>
      <c r="C109" s="6"/>
      <c r="D109" s="6"/>
      <c r="E109" s="6"/>
      <c r="F109" s="6"/>
      <c r="G109" s="6"/>
      <c r="H109" s="6"/>
      <c r="I109" s="6"/>
      <c r="J109" s="6"/>
      <c r="K109" s="6"/>
      <c r="L109" s="6"/>
      <c r="M109" s="6"/>
      <c r="N109" s="6"/>
      <c r="O109" s="6"/>
      <c r="P109" s="6"/>
      <c r="Q109" s="6"/>
      <c r="R109" s="6"/>
      <c r="S109" s="6"/>
      <c r="T109" s="6"/>
    </row>
    <row r="110">
      <c r="A110" s="6"/>
      <c r="B110" s="52"/>
      <c r="C110" s="6"/>
      <c r="D110" s="6"/>
      <c r="E110" s="6"/>
      <c r="F110" s="6"/>
      <c r="G110" s="6"/>
      <c r="H110" s="6"/>
      <c r="I110" s="6"/>
      <c r="J110" s="6"/>
      <c r="K110" s="6"/>
      <c r="L110" s="6"/>
      <c r="M110" s="6"/>
      <c r="N110" s="6"/>
      <c r="O110" s="6"/>
      <c r="P110" s="6"/>
      <c r="Q110" s="6"/>
      <c r="R110" s="6"/>
      <c r="S110" s="6"/>
      <c r="T110" s="6"/>
    </row>
    <row r="111">
      <c r="A111" s="6"/>
      <c r="B111" s="52"/>
      <c r="C111" s="6"/>
      <c r="D111" s="6"/>
      <c r="E111" s="6"/>
      <c r="F111" s="6"/>
      <c r="G111" s="6"/>
      <c r="H111" s="6"/>
      <c r="I111" s="6"/>
      <c r="J111" s="6"/>
      <c r="K111" s="6"/>
      <c r="L111" s="6"/>
      <c r="M111" s="6"/>
      <c r="N111" s="6"/>
      <c r="O111" s="6"/>
      <c r="P111" s="6"/>
      <c r="Q111" s="6"/>
      <c r="R111" s="6"/>
      <c r="S111" s="6"/>
      <c r="T111" s="6"/>
    </row>
    <row r="112">
      <c r="A112" s="6"/>
      <c r="B112" s="52"/>
      <c r="C112" s="6"/>
      <c r="D112" s="6"/>
      <c r="E112" s="6"/>
      <c r="F112" s="6"/>
      <c r="G112" s="6"/>
      <c r="H112" s="6"/>
      <c r="I112" s="6"/>
      <c r="J112" s="6"/>
      <c r="K112" s="6"/>
      <c r="L112" s="6"/>
      <c r="M112" s="6"/>
      <c r="N112" s="6"/>
      <c r="O112" s="6"/>
      <c r="P112" s="6"/>
      <c r="Q112" s="6"/>
      <c r="R112" s="6"/>
      <c r="S112" s="6"/>
      <c r="T112" s="6"/>
    </row>
    <row r="113">
      <c r="A113" s="6"/>
      <c r="B113" s="52"/>
      <c r="C113" s="6"/>
      <c r="D113" s="6"/>
      <c r="E113" s="6"/>
      <c r="F113" s="6"/>
      <c r="G113" s="6"/>
      <c r="H113" s="6"/>
      <c r="I113" s="6"/>
      <c r="J113" s="6"/>
      <c r="K113" s="6"/>
      <c r="L113" s="6"/>
      <c r="M113" s="6"/>
      <c r="N113" s="6"/>
      <c r="O113" s="6"/>
      <c r="P113" s="6"/>
      <c r="Q113" s="6"/>
      <c r="R113" s="6"/>
      <c r="S113" s="6"/>
      <c r="T113" s="6"/>
    </row>
    <row r="114">
      <c r="A114" s="6"/>
      <c r="B114" s="52"/>
      <c r="C114" s="6"/>
      <c r="D114" s="6"/>
      <c r="E114" s="6"/>
      <c r="F114" s="6"/>
      <c r="G114" s="6"/>
      <c r="H114" s="6"/>
      <c r="I114" s="6"/>
      <c r="J114" s="6"/>
      <c r="K114" s="6"/>
      <c r="L114" s="6"/>
      <c r="M114" s="6"/>
      <c r="N114" s="6"/>
      <c r="O114" s="6"/>
      <c r="P114" s="6"/>
      <c r="Q114" s="6"/>
      <c r="R114" s="6"/>
      <c r="S114" s="6"/>
      <c r="T114" s="6"/>
    </row>
    <row r="115">
      <c r="A115" s="6"/>
      <c r="B115" s="52"/>
      <c r="C115" s="6"/>
      <c r="D115" s="6"/>
      <c r="E115" s="6"/>
      <c r="F115" s="6"/>
      <c r="G115" s="6"/>
      <c r="H115" s="6"/>
      <c r="I115" s="6"/>
      <c r="J115" s="6"/>
      <c r="K115" s="6"/>
      <c r="L115" s="6"/>
      <c r="M115" s="6"/>
      <c r="N115" s="6"/>
      <c r="O115" s="6"/>
      <c r="P115" s="6"/>
      <c r="Q115" s="6"/>
      <c r="R115" s="6"/>
      <c r="S115" s="6"/>
      <c r="T115" s="6"/>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sheetData>
    <row r="1">
      <c r="A1" s="79"/>
      <c r="B1" s="79"/>
    </row>
    <row r="2">
      <c r="A2" s="94"/>
      <c r="B2" s="47"/>
    </row>
    <row r="3">
      <c r="A3" s="94"/>
      <c r="B3" s="47"/>
    </row>
    <row r="4">
      <c r="A4" s="79" t="s">
        <v>1665</v>
      </c>
      <c r="B4" s="47" t="s">
        <v>1085</v>
      </c>
    </row>
    <row r="5">
      <c r="A5" s="79"/>
      <c r="B5" s="79" t="s">
        <v>62</v>
      </c>
    </row>
    <row r="6">
      <c r="A6" s="79"/>
      <c r="B6" s="47"/>
    </row>
    <row r="7">
      <c r="A7" s="79" t="s">
        <v>1666</v>
      </c>
      <c r="B7" s="47" t="s">
        <v>1667</v>
      </c>
    </row>
    <row r="8">
      <c r="A8" s="79"/>
      <c r="B8" s="47" t="s">
        <v>1668</v>
      </c>
    </row>
    <row r="9">
      <c r="A9" s="79"/>
      <c r="B9" s="47"/>
    </row>
    <row r="10">
      <c r="A10" s="79"/>
      <c r="B10" s="47"/>
    </row>
    <row r="11">
      <c r="A11" s="94"/>
      <c r="B11" s="47"/>
    </row>
    <row r="12">
      <c r="A12" s="79"/>
      <c r="B12" s="47"/>
    </row>
    <row r="13">
      <c r="A13" s="79"/>
      <c r="B13" s="47"/>
    </row>
    <row r="14">
      <c r="A14" s="79"/>
      <c r="B14" s="47"/>
    </row>
    <row r="15">
      <c r="A15" s="79"/>
      <c r="B15" s="47"/>
    </row>
    <row r="16">
      <c r="A16" s="79"/>
      <c r="B16" s="47"/>
    </row>
    <row r="17">
      <c r="A17" s="79"/>
      <c r="B17" s="47"/>
    </row>
    <row r="18">
      <c r="A18" s="79"/>
      <c r="B18" s="47"/>
    </row>
    <row r="19">
      <c r="A19" s="79"/>
      <c r="B19" s="47"/>
    </row>
    <row r="20">
      <c r="A20" s="79"/>
      <c r="B20" s="47"/>
    </row>
    <row r="21">
      <c r="A21" s="79"/>
      <c r="B21" s="47"/>
    </row>
    <row r="22">
      <c r="A22" s="79"/>
      <c r="B22" s="47"/>
    </row>
    <row r="23">
      <c r="A23" s="79"/>
      <c r="B23" s="47"/>
    </row>
    <row r="24">
      <c r="A24" s="79"/>
      <c r="B24" s="47"/>
    </row>
    <row r="25">
      <c r="A25" s="79"/>
      <c r="B25" s="47"/>
    </row>
    <row r="26">
      <c r="A26" s="79"/>
      <c r="B26" s="47"/>
    </row>
    <row r="27">
      <c r="A27" s="79"/>
      <c r="B27" s="47"/>
    </row>
    <row r="28">
      <c r="A28" s="79"/>
      <c r="B28" s="47"/>
    </row>
    <row r="29">
      <c r="A29" s="79"/>
      <c r="B29" s="47"/>
    </row>
    <row r="30">
      <c r="A30" s="79"/>
      <c r="B30" s="47"/>
    </row>
    <row r="31">
      <c r="A31" s="79"/>
      <c r="B31" s="47"/>
    </row>
    <row r="32">
      <c r="A32" s="79"/>
      <c r="B32" s="47"/>
    </row>
    <row r="33">
      <c r="A33" s="79"/>
      <c r="B33" s="47"/>
    </row>
    <row r="34">
      <c r="A34" s="79"/>
      <c r="B34" s="47"/>
    </row>
    <row r="35">
      <c r="A35" s="79"/>
      <c r="B35" s="47"/>
    </row>
    <row r="36">
      <c r="A36" s="79"/>
      <c r="B36" s="47"/>
    </row>
    <row r="37">
      <c r="A37" s="79"/>
      <c r="B37" s="47"/>
    </row>
    <row r="38">
      <c r="A38" s="79"/>
      <c r="B38" s="47"/>
    </row>
    <row r="39">
      <c r="A39" s="79"/>
      <c r="B39" s="47"/>
    </row>
    <row r="40">
      <c r="A40" s="79"/>
      <c r="B40" s="47"/>
    </row>
    <row r="41">
      <c r="A41" s="79"/>
      <c r="B41" s="47"/>
    </row>
    <row r="42">
      <c r="A42" s="79"/>
      <c r="B42" s="47"/>
    </row>
    <row r="43">
      <c r="A43" s="79"/>
      <c r="B43" s="47"/>
    </row>
    <row r="44">
      <c r="A44" s="79"/>
      <c r="B44" s="47"/>
    </row>
    <row r="45">
      <c r="A45" s="79"/>
      <c r="B45" s="47"/>
    </row>
    <row r="46">
      <c r="A46" s="79"/>
    </row>
    <row r="47">
      <c r="A47" s="79"/>
      <c r="B47" s="47"/>
    </row>
    <row r="48">
      <c r="A48" s="79"/>
      <c r="B48" s="47"/>
    </row>
    <row r="49">
      <c r="A49" s="79"/>
      <c r="B49" s="47"/>
    </row>
    <row r="50">
      <c r="A50" s="79"/>
      <c r="B50" s="47"/>
    </row>
    <row r="51">
      <c r="A51" s="79"/>
      <c r="B51" s="47"/>
    </row>
    <row r="52">
      <c r="A52" s="79"/>
      <c r="B52" s="47"/>
    </row>
    <row r="53">
      <c r="A53" s="79"/>
      <c r="B53" s="47"/>
    </row>
    <row r="54">
      <c r="A54" s="79"/>
      <c r="B54" s="47"/>
    </row>
    <row r="55">
      <c r="A55" s="79"/>
      <c r="B55" s="47"/>
    </row>
    <row r="56">
      <c r="A56" s="79"/>
      <c r="B56" s="47"/>
    </row>
    <row r="57">
      <c r="A57" s="79"/>
      <c r="B57" s="47"/>
    </row>
    <row r="58">
      <c r="A58" s="79"/>
      <c r="B58" s="47"/>
    </row>
    <row r="59">
      <c r="A59" s="99"/>
      <c r="B59" s="110"/>
    </row>
    <row r="60">
      <c r="A60" s="79"/>
      <c r="B60" s="47"/>
    </row>
    <row r="61">
      <c r="A61" s="79"/>
      <c r="B61" s="47"/>
    </row>
    <row r="62">
      <c r="A62" s="79"/>
      <c r="B62" s="47"/>
    </row>
    <row r="63">
      <c r="A63" s="79"/>
      <c r="B63" s="47"/>
    </row>
    <row r="64">
      <c r="A64" s="79"/>
      <c r="B64" s="47"/>
    </row>
    <row r="65">
      <c r="A65" s="79"/>
      <c r="B65" s="47"/>
    </row>
    <row r="66">
      <c r="A66" s="79"/>
      <c r="B66" s="47"/>
    </row>
    <row r="67">
      <c r="A67" s="79"/>
      <c r="B67" s="47"/>
    </row>
    <row r="68">
      <c r="A68" s="79"/>
      <c r="B68" s="47"/>
    </row>
    <row r="69">
      <c r="A69" s="79"/>
      <c r="B69" s="47"/>
    </row>
    <row r="70">
      <c r="A70" s="79"/>
      <c r="B70" s="47"/>
    </row>
    <row r="71">
      <c r="A71" s="79"/>
      <c r="B71" s="47"/>
    </row>
    <row r="72">
      <c r="A72" s="79"/>
      <c r="B72" s="47"/>
    </row>
    <row r="73">
      <c r="A73" s="79"/>
      <c r="B73" s="47"/>
    </row>
    <row r="74">
      <c r="A74" s="79"/>
      <c r="B74" s="47"/>
    </row>
    <row r="75">
      <c r="A75" s="79"/>
      <c r="B75" s="47"/>
    </row>
    <row r="76">
      <c r="A76" s="79"/>
      <c r="B76" s="47"/>
    </row>
    <row r="77">
      <c r="A77" s="79"/>
      <c r="B77" s="47"/>
    </row>
    <row r="78">
      <c r="A78" s="79"/>
      <c r="B78" s="47"/>
    </row>
    <row r="79">
      <c r="A79" s="79"/>
      <c r="B79" s="47"/>
    </row>
    <row r="80">
      <c r="A80" s="79"/>
      <c r="B80" s="47"/>
    </row>
    <row r="81">
      <c r="A81" s="79"/>
      <c r="B81" s="47"/>
    </row>
    <row r="82">
      <c r="A82" s="79"/>
      <c r="B82" s="47"/>
    </row>
    <row r="83">
      <c r="A83" s="79"/>
      <c r="B83" s="47"/>
    </row>
    <row r="84">
      <c r="A84" s="79"/>
      <c r="B84" s="47"/>
    </row>
    <row r="85">
      <c r="A85" s="79"/>
      <c r="B85" s="47"/>
    </row>
    <row r="86">
      <c r="A86" s="79"/>
      <c r="B86" s="47"/>
    </row>
    <row r="87">
      <c r="A87" s="79"/>
      <c r="B87" s="47"/>
    </row>
    <row r="88">
      <c r="A88" s="79"/>
      <c r="B88" s="47"/>
    </row>
    <row r="89">
      <c r="A89" s="79"/>
      <c r="B89" s="47"/>
    </row>
    <row r="90">
      <c r="A90" s="79"/>
      <c r="B90" s="47"/>
    </row>
    <row r="91">
      <c r="A91" s="79"/>
      <c r="B91" s="47"/>
    </row>
    <row r="92">
      <c r="A92" s="79"/>
      <c r="B92" s="47"/>
    </row>
    <row r="93">
      <c r="A93" s="79"/>
      <c r="B93" s="47"/>
    </row>
    <row r="94">
      <c r="A94" s="79"/>
      <c r="B94" s="47"/>
    </row>
    <row r="95">
      <c r="A95" s="79"/>
      <c r="B95" s="47"/>
    </row>
    <row r="96">
      <c r="A96" s="79"/>
      <c r="B96" s="47"/>
    </row>
    <row r="97">
      <c r="A97" s="79"/>
      <c r="B97" s="47"/>
    </row>
    <row r="98">
      <c r="A98" s="79"/>
      <c r="B98" s="47"/>
    </row>
    <row r="99">
      <c r="A99" s="79"/>
      <c r="B99" s="47"/>
    </row>
    <row r="100">
      <c r="A100" s="79"/>
      <c r="B100" s="47"/>
    </row>
    <row r="101">
      <c r="A101" s="79"/>
      <c r="B101" s="47"/>
    </row>
    <row r="102">
      <c r="A102" s="79"/>
      <c r="B102" s="47"/>
    </row>
    <row r="103">
      <c r="A103" s="79"/>
      <c r="B103" s="47"/>
    </row>
    <row r="104">
      <c r="A104" s="79"/>
      <c r="B104" s="79"/>
    </row>
    <row r="105">
      <c r="A105" s="79"/>
      <c r="B105" s="47"/>
    </row>
    <row r="106">
      <c r="A106" s="79"/>
      <c r="B106" s="47"/>
    </row>
    <row r="107">
      <c r="A107" s="79"/>
      <c r="B107" s="47"/>
    </row>
    <row r="108">
      <c r="A108" s="79"/>
      <c r="B108" s="47"/>
    </row>
    <row r="109">
      <c r="A109" s="79"/>
      <c r="B109" s="47"/>
    </row>
    <row r="110">
      <c r="A110" s="79"/>
      <c r="B110" s="47"/>
    </row>
    <row r="111">
      <c r="A111" s="79"/>
      <c r="B111" s="47"/>
    </row>
    <row r="112">
      <c r="A112" s="79"/>
      <c r="B112" s="47"/>
    </row>
    <row r="113">
      <c r="A113" s="79"/>
      <c r="B113" s="47"/>
    </row>
    <row r="114">
      <c r="A114" s="79"/>
      <c r="B114" s="47"/>
    </row>
    <row r="115">
      <c r="A115" s="79"/>
      <c r="B115" s="47"/>
    </row>
    <row r="116">
      <c r="A116" s="79"/>
      <c r="B116" s="47"/>
    </row>
    <row r="117">
      <c r="A117" s="79"/>
      <c r="B117" s="47"/>
    </row>
    <row r="118">
      <c r="A118" s="79"/>
      <c r="B118" s="47"/>
    </row>
    <row r="119">
      <c r="A119" s="79"/>
      <c r="B119" s="47"/>
    </row>
    <row r="120">
      <c r="A120" s="79"/>
      <c r="B120" s="47"/>
    </row>
    <row r="121">
      <c r="A121" s="79"/>
      <c r="B121" s="47"/>
    </row>
    <row r="122">
      <c r="A122" s="79"/>
      <c r="B122" s="47"/>
    </row>
    <row r="123">
      <c r="A123" s="79"/>
      <c r="B123" s="47"/>
    </row>
    <row r="124">
      <c r="A124" s="79"/>
      <c r="B124" s="47"/>
    </row>
    <row r="125">
      <c r="A125" s="79"/>
      <c r="B125" s="47"/>
    </row>
    <row r="126">
      <c r="A126" s="79"/>
      <c r="B126" s="47"/>
    </row>
    <row r="127">
      <c r="A127" s="79"/>
      <c r="B127" s="47"/>
    </row>
    <row r="128">
      <c r="A128" s="79"/>
      <c r="B128" s="47"/>
    </row>
    <row r="129">
      <c r="A129" s="79"/>
      <c r="B129" s="47"/>
    </row>
    <row r="130">
      <c r="A130" s="79"/>
      <c r="B130" s="47"/>
    </row>
    <row r="131">
      <c r="A131" s="79"/>
      <c r="B131" s="47"/>
    </row>
    <row r="132">
      <c r="A132" s="79"/>
      <c r="B132" s="47"/>
    </row>
    <row r="133">
      <c r="A133" s="79"/>
      <c r="B133" s="47"/>
    </row>
    <row r="134">
      <c r="A134" s="79"/>
      <c r="B134" s="47"/>
    </row>
    <row r="135">
      <c r="A135" s="79"/>
      <c r="B135" s="47"/>
    </row>
    <row r="136">
      <c r="A136" s="79"/>
      <c r="B136" s="47"/>
    </row>
    <row r="137">
      <c r="A137" s="79"/>
      <c r="B137" s="47"/>
    </row>
    <row r="138">
      <c r="A138" s="79"/>
      <c r="B138" s="47"/>
    </row>
    <row r="139">
      <c r="A139" s="79"/>
      <c r="B139" s="47"/>
    </row>
    <row r="140">
      <c r="A140" s="79"/>
      <c r="B140" s="47"/>
    </row>
    <row r="141">
      <c r="A141" s="79"/>
      <c r="B141" s="47"/>
    </row>
    <row r="142">
      <c r="A142" s="79"/>
      <c r="B142" s="47"/>
    </row>
    <row r="143">
      <c r="A143" s="79"/>
      <c r="B143" s="47"/>
    </row>
    <row r="144">
      <c r="A144" s="79"/>
      <c r="B144" s="47"/>
    </row>
    <row r="145">
      <c r="A145" s="79"/>
      <c r="B145" s="47"/>
    </row>
    <row r="146">
      <c r="A146" s="79"/>
      <c r="B146" s="47"/>
    </row>
    <row r="147">
      <c r="A147" s="79"/>
      <c r="B147" s="47"/>
    </row>
    <row r="148">
      <c r="A148" s="79"/>
      <c r="B148" s="47"/>
    </row>
    <row r="149">
      <c r="A149" s="79"/>
      <c r="B149" s="47"/>
    </row>
    <row r="150">
      <c r="A150" s="79"/>
      <c r="B150" s="47"/>
    </row>
    <row r="151">
      <c r="A151" s="79"/>
      <c r="B151" s="47"/>
    </row>
    <row r="152">
      <c r="A152" s="79"/>
      <c r="B152" s="47"/>
    </row>
    <row r="153">
      <c r="A153" s="79"/>
      <c r="B153" s="47"/>
    </row>
    <row r="154">
      <c r="A154" s="79"/>
      <c r="B154" s="47"/>
    </row>
    <row r="155">
      <c r="A155" s="79"/>
      <c r="B155" s="47"/>
    </row>
    <row r="156">
      <c r="A156" s="79"/>
      <c r="B156" s="47"/>
    </row>
    <row r="157">
      <c r="A157" s="79"/>
      <c r="B157" s="47"/>
    </row>
    <row r="158">
      <c r="A158" s="79"/>
      <c r="B158" s="47"/>
    </row>
    <row r="159">
      <c r="A159" s="79"/>
      <c r="B159" s="47"/>
    </row>
    <row r="160">
      <c r="A160" s="79"/>
      <c r="B160" s="47"/>
    </row>
    <row r="161">
      <c r="A161" s="79"/>
      <c r="B161" s="47"/>
    </row>
    <row r="162">
      <c r="A162" s="79"/>
      <c r="B162" s="47"/>
    </row>
    <row r="163">
      <c r="A163" s="79"/>
      <c r="B163" s="47"/>
    </row>
    <row r="164">
      <c r="A164" s="79"/>
      <c r="B164" s="47"/>
    </row>
    <row r="165">
      <c r="A165" s="79"/>
      <c r="B165" s="47"/>
    </row>
    <row r="166">
      <c r="A166" s="79"/>
      <c r="B166" s="47"/>
    </row>
    <row r="167">
      <c r="A167" s="79"/>
      <c r="B167" s="47"/>
    </row>
    <row r="168">
      <c r="A168" s="79"/>
      <c r="B168" s="47"/>
    </row>
    <row r="169">
      <c r="A169" s="79"/>
      <c r="B169" s="47"/>
    </row>
    <row r="170">
      <c r="A170" s="79"/>
      <c r="B170" s="47"/>
    </row>
    <row r="171">
      <c r="A171" s="79"/>
      <c r="B171" s="47"/>
    </row>
    <row r="172">
      <c r="A172" s="79"/>
      <c r="B172" s="47"/>
    </row>
    <row r="173">
      <c r="A173" s="79"/>
      <c r="B173" s="47"/>
    </row>
    <row r="174">
      <c r="A174" s="79"/>
      <c r="B174" s="47"/>
    </row>
    <row r="175">
      <c r="A175" s="79"/>
      <c r="B175" s="47"/>
    </row>
    <row r="176">
      <c r="A176" s="79"/>
      <c r="B176" s="47"/>
    </row>
    <row r="177">
      <c r="A177" s="79"/>
      <c r="B177" s="47"/>
    </row>
    <row r="178">
      <c r="A178" s="79"/>
      <c r="B178" s="47"/>
    </row>
    <row r="179">
      <c r="A179" s="79"/>
      <c r="B179" s="47"/>
    </row>
    <row r="180">
      <c r="A180" s="79"/>
      <c r="B180" s="47"/>
    </row>
    <row r="181">
      <c r="A181" s="79"/>
      <c r="B181" s="47"/>
    </row>
    <row r="182">
      <c r="A182" s="79"/>
      <c r="B182" s="47"/>
    </row>
    <row r="183">
      <c r="A183" s="79"/>
      <c r="B183" s="47"/>
    </row>
    <row r="184">
      <c r="A184" s="79"/>
      <c r="B184" s="47"/>
    </row>
    <row r="185">
      <c r="A185" s="79"/>
      <c r="B185" s="47"/>
    </row>
    <row r="186">
      <c r="A186" s="79"/>
      <c r="B186" s="47"/>
    </row>
    <row r="187">
      <c r="A187" s="79"/>
      <c r="B187" s="47"/>
    </row>
    <row r="188">
      <c r="A188" s="79"/>
      <c r="B188" s="47"/>
    </row>
    <row r="189">
      <c r="A189" s="79"/>
      <c r="B189" s="47"/>
    </row>
    <row r="190">
      <c r="A190" s="79"/>
      <c r="B190" s="47"/>
    </row>
    <row r="191">
      <c r="A191" s="79"/>
      <c r="B191" s="47"/>
    </row>
    <row r="192">
      <c r="A192" s="79"/>
      <c r="B192" s="47"/>
    </row>
    <row r="193">
      <c r="A193" s="79"/>
      <c r="B193" s="47"/>
    </row>
    <row r="194">
      <c r="A194" s="79"/>
      <c r="B194" s="47"/>
    </row>
    <row r="195">
      <c r="A195" s="79"/>
      <c r="B195" s="47"/>
    </row>
    <row r="196">
      <c r="A196" s="79"/>
      <c r="B196" s="47"/>
    </row>
    <row r="197">
      <c r="A197" s="79"/>
      <c r="B197" s="47"/>
    </row>
    <row r="198">
      <c r="A198" s="79"/>
      <c r="B198" s="47"/>
    </row>
    <row r="199">
      <c r="A199" s="79"/>
      <c r="B199" s="47"/>
    </row>
    <row r="200">
      <c r="A200" s="79"/>
      <c r="B200" s="47"/>
    </row>
    <row r="201">
      <c r="A201" s="79"/>
      <c r="B201" s="47"/>
    </row>
    <row r="202">
      <c r="A202" s="79"/>
      <c r="B202" s="47"/>
    </row>
    <row r="203">
      <c r="A203" s="79"/>
      <c r="B203" s="47"/>
    </row>
    <row r="204">
      <c r="A204" s="79"/>
      <c r="B204" s="47"/>
    </row>
    <row r="205">
      <c r="A205" s="79"/>
      <c r="B205" s="47"/>
    </row>
    <row r="206">
      <c r="A206" s="79"/>
      <c r="B206" s="47"/>
    </row>
    <row r="207">
      <c r="A207" s="79"/>
      <c r="B207" s="47"/>
    </row>
    <row r="208">
      <c r="A208" s="79"/>
      <c r="B208" s="47"/>
    </row>
    <row r="209">
      <c r="A209" s="79"/>
      <c r="B209" s="47"/>
    </row>
    <row r="210">
      <c r="A210" s="79"/>
      <c r="B210" s="47"/>
    </row>
    <row r="211">
      <c r="A211" s="79"/>
      <c r="B211" s="47"/>
    </row>
    <row r="212">
      <c r="A212" s="79"/>
      <c r="B212" s="47"/>
    </row>
    <row r="213">
      <c r="A213" s="79"/>
      <c r="B213" s="47"/>
    </row>
    <row r="214">
      <c r="A214" s="79"/>
      <c r="B214" s="47"/>
    </row>
    <row r="215">
      <c r="A215" s="79"/>
      <c r="B215" s="47"/>
    </row>
    <row r="216">
      <c r="A216" s="79"/>
      <c r="B216" s="47"/>
    </row>
    <row r="217">
      <c r="A217" s="79"/>
      <c r="B217" s="47"/>
    </row>
    <row r="218">
      <c r="A218" s="79"/>
      <c r="B218" s="47"/>
    </row>
    <row r="219">
      <c r="A219" s="79"/>
      <c r="B219" s="47"/>
    </row>
    <row r="220">
      <c r="A220" s="79"/>
      <c r="B220" s="47"/>
    </row>
    <row r="221">
      <c r="A221" s="79"/>
      <c r="B221" s="47"/>
    </row>
    <row r="222">
      <c r="A222" s="79"/>
      <c r="B222" s="47"/>
    </row>
    <row r="223">
      <c r="A223" s="79"/>
      <c r="B223" s="47"/>
    </row>
    <row r="224">
      <c r="A224" s="79"/>
      <c r="B224" s="47"/>
    </row>
    <row r="225">
      <c r="A225" s="79"/>
      <c r="B225" s="47"/>
    </row>
    <row r="226">
      <c r="A226" s="79"/>
      <c r="B226" s="47"/>
    </row>
    <row r="227">
      <c r="A227" s="79"/>
      <c r="B227" s="47"/>
    </row>
    <row r="228">
      <c r="A228" s="79"/>
      <c r="B228" s="47"/>
    </row>
    <row r="229">
      <c r="A229" s="79"/>
      <c r="B229" s="47"/>
    </row>
    <row r="230">
      <c r="A230" s="79"/>
      <c r="B230" s="47"/>
    </row>
    <row r="231">
      <c r="A231" s="79"/>
      <c r="B231" s="47"/>
    </row>
    <row r="232">
      <c r="A232" s="79"/>
      <c r="B232" s="47"/>
    </row>
    <row r="233">
      <c r="A233" s="79"/>
      <c r="B233" s="47"/>
    </row>
    <row r="234">
      <c r="A234" s="79"/>
      <c r="B234" s="47"/>
    </row>
    <row r="235">
      <c r="A235" s="79"/>
      <c r="B235" s="47"/>
    </row>
    <row r="236">
      <c r="A236" s="79"/>
      <c r="B236" s="47"/>
    </row>
    <row r="237">
      <c r="A237" s="79"/>
      <c r="B237" s="47"/>
    </row>
    <row r="238">
      <c r="A238" s="79"/>
      <c r="B238" s="47"/>
    </row>
    <row r="239">
      <c r="A239" s="79"/>
      <c r="B239" s="47"/>
    </row>
    <row r="240">
      <c r="A240" s="79"/>
      <c r="B240" s="47"/>
    </row>
    <row r="241">
      <c r="A241" s="79"/>
      <c r="B241" s="47"/>
    </row>
    <row r="242">
      <c r="A242" s="79"/>
      <c r="B242" s="47"/>
    </row>
    <row r="243">
      <c r="A243" s="79"/>
      <c r="B243" s="47"/>
    </row>
    <row r="244">
      <c r="A244" s="79"/>
      <c r="B244" s="47"/>
    </row>
    <row r="245">
      <c r="A245" s="79"/>
      <c r="B245" s="47"/>
    </row>
    <row r="246">
      <c r="A246" s="79"/>
      <c r="B246" s="47"/>
    </row>
    <row r="247">
      <c r="A247" s="79"/>
      <c r="B247" s="47"/>
    </row>
    <row r="248">
      <c r="A248" s="79"/>
      <c r="B248" s="47"/>
    </row>
    <row r="249">
      <c r="A249" s="79"/>
      <c r="B249" s="47"/>
    </row>
    <row r="250">
      <c r="A250" s="79"/>
      <c r="B250" s="47"/>
    </row>
    <row r="251">
      <c r="A251" s="79"/>
      <c r="B251" s="47"/>
    </row>
    <row r="252">
      <c r="A252" s="79"/>
      <c r="B252" s="47"/>
    </row>
    <row r="253">
      <c r="A253" s="79"/>
      <c r="B253" s="47"/>
    </row>
    <row r="254">
      <c r="A254" s="79"/>
      <c r="B254" s="47"/>
    </row>
    <row r="255">
      <c r="A255" s="79"/>
      <c r="B255" s="47"/>
    </row>
    <row r="256">
      <c r="A256" s="79"/>
      <c r="B256" s="47"/>
    </row>
    <row r="257">
      <c r="A257" s="79"/>
      <c r="B257" s="47"/>
    </row>
    <row r="258">
      <c r="A258" s="79"/>
      <c r="B258" s="47"/>
    </row>
    <row r="259">
      <c r="A259" s="79"/>
      <c r="B259" s="47"/>
    </row>
    <row r="260">
      <c r="A260" s="79"/>
      <c r="B260" s="47"/>
    </row>
    <row r="261">
      <c r="A261" s="79"/>
      <c r="B261" s="47"/>
    </row>
    <row r="262">
      <c r="A262" s="79"/>
      <c r="B262" s="47"/>
    </row>
    <row r="263">
      <c r="A263" s="79"/>
      <c r="B263" s="47"/>
    </row>
    <row r="264">
      <c r="A264" s="79"/>
      <c r="B264" s="47"/>
    </row>
    <row r="265">
      <c r="A265" s="79"/>
      <c r="B265" s="47"/>
    </row>
    <row r="266">
      <c r="A266" s="79"/>
      <c r="B266" s="47"/>
    </row>
    <row r="267">
      <c r="A267" s="79"/>
      <c r="B267" s="47"/>
    </row>
    <row r="268">
      <c r="A268" s="79"/>
      <c r="B268" s="47"/>
    </row>
    <row r="269">
      <c r="A269" s="79"/>
      <c r="B269" s="47"/>
    </row>
    <row r="270">
      <c r="A270" s="79"/>
      <c r="B270" s="47"/>
    </row>
    <row r="271">
      <c r="A271" s="79"/>
      <c r="B271" s="47"/>
    </row>
    <row r="272">
      <c r="A272" s="79"/>
      <c r="B272" s="47"/>
    </row>
    <row r="273">
      <c r="A273" s="79"/>
      <c r="B273" s="47"/>
    </row>
    <row r="274">
      <c r="A274" s="79"/>
      <c r="B274" s="47"/>
    </row>
    <row r="275">
      <c r="A275" s="79"/>
      <c r="B275" s="47"/>
    </row>
    <row r="276">
      <c r="A276" s="79"/>
      <c r="B276" s="47"/>
    </row>
    <row r="277">
      <c r="A277" s="79"/>
      <c r="B277" s="47"/>
    </row>
    <row r="278">
      <c r="A278" s="79"/>
      <c r="B278" s="47"/>
    </row>
    <row r="279">
      <c r="A279" s="79"/>
      <c r="B279" s="47"/>
    </row>
    <row r="280">
      <c r="A280" s="79"/>
      <c r="B280" s="47"/>
    </row>
    <row r="281">
      <c r="A281" s="79"/>
      <c r="B281" s="47"/>
    </row>
    <row r="282">
      <c r="A282" s="79"/>
      <c r="B282" s="47"/>
    </row>
    <row r="283">
      <c r="A283" s="79"/>
      <c r="B283" s="47"/>
    </row>
    <row r="284">
      <c r="A284" s="79"/>
      <c r="B284" s="47"/>
    </row>
    <row r="285">
      <c r="A285" s="79"/>
      <c r="B285" s="47"/>
    </row>
    <row r="286">
      <c r="A286" s="79"/>
      <c r="B286" s="47"/>
    </row>
    <row r="287">
      <c r="A287" s="79"/>
      <c r="B287" s="47"/>
    </row>
    <row r="288">
      <c r="A288" s="79"/>
      <c r="B288" s="47"/>
    </row>
    <row r="289">
      <c r="A289" s="79"/>
      <c r="B289" s="47"/>
    </row>
    <row r="290">
      <c r="A290" s="79"/>
      <c r="B290" s="47"/>
    </row>
    <row r="291">
      <c r="A291" s="79"/>
      <c r="B291" s="47"/>
    </row>
    <row r="292">
      <c r="A292" s="79"/>
      <c r="B292" s="47"/>
    </row>
    <row r="293">
      <c r="A293" s="79"/>
      <c r="B293" s="47"/>
    </row>
    <row r="294">
      <c r="A294" s="79"/>
      <c r="B294" s="47"/>
    </row>
    <row r="295">
      <c r="A295" s="79"/>
      <c r="B295" s="47"/>
    </row>
    <row r="296">
      <c r="A296" s="79"/>
      <c r="B296" s="47"/>
    </row>
    <row r="297">
      <c r="A297" s="79"/>
      <c r="B297" s="47"/>
    </row>
    <row r="298">
      <c r="A298" s="79"/>
      <c r="B298" s="47"/>
    </row>
    <row r="299">
      <c r="A299" s="79"/>
      <c r="B299" s="47"/>
    </row>
    <row r="300">
      <c r="A300" s="79"/>
      <c r="B300" s="47"/>
    </row>
    <row r="301">
      <c r="A301" s="79"/>
      <c r="B301" s="47"/>
    </row>
    <row r="302">
      <c r="A302" s="79"/>
      <c r="B302" s="47"/>
    </row>
    <row r="303">
      <c r="A303" s="79"/>
      <c r="B303" s="47"/>
    </row>
    <row r="304">
      <c r="A304" s="79"/>
      <c r="B304" s="47"/>
    </row>
    <row r="305">
      <c r="A305" s="79"/>
      <c r="B305" s="47"/>
    </row>
    <row r="306">
      <c r="A306" s="79"/>
      <c r="B306" s="47"/>
    </row>
    <row r="307">
      <c r="A307" s="79"/>
      <c r="B307" s="47"/>
    </row>
    <row r="308">
      <c r="A308" s="79"/>
      <c r="B308" s="47"/>
    </row>
    <row r="309">
      <c r="A309" s="79"/>
      <c r="B309" s="47"/>
    </row>
    <row r="310">
      <c r="A310" s="79"/>
      <c r="B310" s="47"/>
    </row>
    <row r="311">
      <c r="A311" s="79"/>
      <c r="B311" s="47"/>
    </row>
    <row r="312">
      <c r="A312" s="79"/>
      <c r="B312" s="47"/>
    </row>
    <row r="313">
      <c r="A313" s="79"/>
      <c r="B313" s="47"/>
    </row>
    <row r="314">
      <c r="A314" s="79"/>
      <c r="B314" s="47"/>
    </row>
    <row r="315">
      <c r="A315" s="79"/>
      <c r="B315" s="47"/>
    </row>
    <row r="316">
      <c r="A316" s="79"/>
      <c r="B316" s="47"/>
    </row>
    <row r="317">
      <c r="A317" s="79"/>
      <c r="B317" s="47"/>
    </row>
    <row r="318">
      <c r="A318" s="79"/>
      <c r="B318" s="47"/>
    </row>
    <row r="319">
      <c r="A319" s="79"/>
      <c r="B319" s="47"/>
    </row>
    <row r="320">
      <c r="A320" s="79"/>
      <c r="B320" s="47"/>
    </row>
    <row r="321">
      <c r="A321" s="79"/>
      <c r="B321" s="47"/>
    </row>
    <row r="322">
      <c r="A322" s="79"/>
      <c r="B322" s="47"/>
    </row>
    <row r="323">
      <c r="A323" s="79"/>
      <c r="B323" s="47"/>
    </row>
    <row r="324">
      <c r="A324" s="79"/>
      <c r="B324" s="47"/>
    </row>
    <row r="325">
      <c r="A325" s="79"/>
      <c r="B325" s="47"/>
    </row>
    <row r="326">
      <c r="A326" s="79"/>
      <c r="B326" s="47"/>
    </row>
    <row r="327">
      <c r="A327" s="79"/>
      <c r="B327" s="47"/>
    </row>
    <row r="328">
      <c r="A328" s="79"/>
      <c r="B328" s="47"/>
    </row>
    <row r="329">
      <c r="A329" s="79"/>
      <c r="B329" s="47"/>
    </row>
    <row r="330">
      <c r="A330" s="79"/>
      <c r="B330" s="47"/>
    </row>
    <row r="331">
      <c r="A331" s="79"/>
      <c r="B331" s="47"/>
    </row>
    <row r="332">
      <c r="A332" s="79"/>
      <c r="B332" s="47"/>
    </row>
    <row r="333">
      <c r="A333" s="79"/>
      <c r="B333" s="47"/>
    </row>
    <row r="334">
      <c r="A334" s="79"/>
      <c r="B334" s="47"/>
    </row>
    <row r="335">
      <c r="A335" s="79"/>
      <c r="B335" s="47"/>
    </row>
    <row r="336">
      <c r="A336" s="79"/>
      <c r="B336" s="47"/>
    </row>
    <row r="337">
      <c r="A337" s="79"/>
      <c r="B337" s="47"/>
    </row>
    <row r="338">
      <c r="A338" s="79"/>
      <c r="B338" s="47"/>
    </row>
    <row r="339">
      <c r="A339" s="79"/>
      <c r="B339" s="47"/>
    </row>
    <row r="340">
      <c r="A340" s="79"/>
      <c r="B340" s="47"/>
    </row>
    <row r="341">
      <c r="A341" s="79"/>
      <c r="B341" s="47"/>
    </row>
    <row r="342">
      <c r="A342" s="79"/>
      <c r="B342" s="47"/>
    </row>
    <row r="343">
      <c r="A343" s="79"/>
      <c r="B343" s="47"/>
    </row>
    <row r="344">
      <c r="A344" s="79"/>
      <c r="B344" s="47"/>
    </row>
    <row r="345">
      <c r="A345" s="79"/>
      <c r="B345" s="47"/>
    </row>
    <row r="346">
      <c r="A346" s="79"/>
      <c r="B346" s="47"/>
    </row>
    <row r="347">
      <c r="A347" s="79"/>
      <c r="B347" s="47"/>
    </row>
    <row r="348">
      <c r="A348" s="79"/>
      <c r="B348" s="47"/>
    </row>
    <row r="349">
      <c r="A349" s="79"/>
      <c r="B349" s="47"/>
    </row>
    <row r="350">
      <c r="A350" s="79"/>
      <c r="B350" s="47"/>
    </row>
    <row r="351">
      <c r="A351" s="79"/>
      <c r="B351" s="47"/>
    </row>
    <row r="352">
      <c r="A352" s="79"/>
      <c r="B352" s="47"/>
    </row>
    <row r="353">
      <c r="A353" s="79"/>
      <c r="B353" s="47"/>
    </row>
    <row r="354">
      <c r="A354" s="79"/>
      <c r="B354" s="47"/>
    </row>
    <row r="355">
      <c r="A355" s="79"/>
      <c r="B355" s="47"/>
    </row>
    <row r="356">
      <c r="A356" s="79"/>
      <c r="B356" s="47"/>
    </row>
    <row r="357">
      <c r="A357" s="79"/>
      <c r="B357" s="47"/>
    </row>
    <row r="358">
      <c r="A358" s="79"/>
      <c r="B358" s="47"/>
    </row>
    <row r="359">
      <c r="A359" s="79"/>
      <c r="B359" s="47"/>
    </row>
    <row r="360">
      <c r="A360" s="79"/>
      <c r="B360" s="47"/>
    </row>
    <row r="361">
      <c r="A361" s="79"/>
      <c r="B361" s="47"/>
    </row>
    <row r="362">
      <c r="A362" s="79"/>
      <c r="B362" s="47"/>
    </row>
    <row r="363">
      <c r="A363" s="79"/>
      <c r="B363" s="47"/>
    </row>
    <row r="364">
      <c r="A364" s="79"/>
      <c r="B364" s="47"/>
    </row>
    <row r="365">
      <c r="A365" s="79"/>
      <c r="B365" s="47"/>
    </row>
    <row r="366">
      <c r="A366" s="79"/>
      <c r="B366" s="47"/>
    </row>
    <row r="367">
      <c r="A367" s="79"/>
      <c r="B367" s="47"/>
    </row>
    <row r="368">
      <c r="A368" s="79"/>
      <c r="B368" s="47"/>
    </row>
    <row r="369">
      <c r="A369" s="79"/>
      <c r="B369" s="47"/>
    </row>
    <row r="370">
      <c r="A370" s="79"/>
      <c r="B370" s="47"/>
    </row>
    <row r="371">
      <c r="A371" s="79"/>
      <c r="B371" s="47"/>
    </row>
    <row r="372">
      <c r="A372" s="79"/>
      <c r="B372" s="47"/>
    </row>
    <row r="373">
      <c r="A373" s="79"/>
      <c r="B373" s="47"/>
    </row>
    <row r="374">
      <c r="A374" s="79"/>
      <c r="B374" s="47"/>
    </row>
    <row r="375">
      <c r="A375" s="79"/>
      <c r="B375" s="47"/>
    </row>
    <row r="376">
      <c r="A376" s="79"/>
      <c r="B376" s="47"/>
    </row>
    <row r="377">
      <c r="A377" s="79"/>
      <c r="B377" s="47"/>
    </row>
    <row r="378">
      <c r="A378" s="79"/>
      <c r="B378" s="47"/>
    </row>
    <row r="379">
      <c r="A379" s="79"/>
      <c r="B379" s="47"/>
    </row>
    <row r="380">
      <c r="A380" s="79"/>
      <c r="B380" s="47"/>
    </row>
    <row r="381">
      <c r="A381" s="79"/>
      <c r="B381" s="47"/>
    </row>
    <row r="382">
      <c r="A382" s="79"/>
      <c r="B382" s="47"/>
    </row>
    <row r="383">
      <c r="A383" s="79"/>
      <c r="B383" s="47"/>
    </row>
    <row r="384">
      <c r="A384" s="79"/>
      <c r="B384" s="47"/>
    </row>
    <row r="385">
      <c r="A385" s="79"/>
      <c r="B385" s="47"/>
    </row>
    <row r="386">
      <c r="A386" s="79"/>
      <c r="B386" s="47"/>
    </row>
    <row r="387">
      <c r="A387" s="79"/>
      <c r="B387" s="47"/>
    </row>
    <row r="388">
      <c r="A388" s="79"/>
      <c r="B388" s="47"/>
    </row>
    <row r="389">
      <c r="A389" s="79"/>
      <c r="B389" s="47"/>
    </row>
    <row r="390">
      <c r="A390" s="79"/>
      <c r="B390" s="47"/>
    </row>
    <row r="391">
      <c r="A391" s="79"/>
      <c r="B391" s="47"/>
    </row>
    <row r="392">
      <c r="A392" s="79"/>
      <c r="B392" s="47"/>
    </row>
    <row r="393">
      <c r="A393" s="79"/>
      <c r="B393" s="47"/>
    </row>
    <row r="394">
      <c r="A394" s="79"/>
      <c r="B394" s="47"/>
    </row>
    <row r="395">
      <c r="A395" s="79"/>
      <c r="B395" s="47"/>
    </row>
    <row r="396">
      <c r="A396" s="79"/>
      <c r="B396" s="47"/>
    </row>
    <row r="397">
      <c r="A397" s="79"/>
      <c r="B397" s="47"/>
    </row>
    <row r="398">
      <c r="A398" s="79"/>
      <c r="B398" s="47"/>
    </row>
    <row r="399">
      <c r="A399" s="79"/>
      <c r="B399" s="47"/>
    </row>
    <row r="400">
      <c r="A400" s="79"/>
      <c r="B400" s="47"/>
    </row>
    <row r="401">
      <c r="A401" s="79"/>
      <c r="B401" s="47"/>
    </row>
    <row r="402">
      <c r="A402" s="79"/>
      <c r="B402" s="47"/>
    </row>
    <row r="403">
      <c r="A403" s="79"/>
      <c r="B403" s="47"/>
    </row>
    <row r="404">
      <c r="A404" s="79"/>
      <c r="B404" s="47"/>
    </row>
    <row r="405">
      <c r="A405" s="79"/>
      <c r="B405" s="47"/>
    </row>
    <row r="406">
      <c r="A406" s="79"/>
      <c r="B406" s="47"/>
    </row>
    <row r="407">
      <c r="A407" s="79"/>
      <c r="B407" s="47"/>
    </row>
    <row r="408">
      <c r="A408" s="79"/>
      <c r="B408" s="47"/>
    </row>
    <row r="409">
      <c r="A409" s="79"/>
      <c r="B409" s="47"/>
    </row>
    <row r="410">
      <c r="A410" s="79"/>
      <c r="B410" s="47"/>
    </row>
    <row r="411">
      <c r="A411" s="79"/>
      <c r="B411" s="47"/>
    </row>
    <row r="412">
      <c r="A412" s="79"/>
      <c r="B412" s="47"/>
    </row>
    <row r="413">
      <c r="A413" s="79"/>
      <c r="B413" s="47"/>
    </row>
    <row r="414">
      <c r="A414" s="79"/>
      <c r="B414" s="47"/>
    </row>
    <row r="415">
      <c r="A415" s="79"/>
      <c r="B415" s="47"/>
    </row>
    <row r="416">
      <c r="A416" s="79"/>
      <c r="B416" s="47"/>
    </row>
    <row r="417">
      <c r="A417" s="79"/>
      <c r="B417" s="47"/>
    </row>
    <row r="418">
      <c r="A418" s="79"/>
      <c r="B418" s="47"/>
    </row>
    <row r="419">
      <c r="A419" s="79"/>
      <c r="B419" s="47"/>
    </row>
    <row r="420">
      <c r="A420" s="79"/>
      <c r="B420" s="47"/>
    </row>
    <row r="421">
      <c r="A421" s="79"/>
      <c r="B421" s="47"/>
    </row>
    <row r="422">
      <c r="A422" s="79"/>
      <c r="B422" s="47"/>
    </row>
    <row r="423">
      <c r="A423" s="79"/>
      <c r="B423" s="47"/>
    </row>
    <row r="424">
      <c r="A424" s="79"/>
      <c r="B424" s="47"/>
    </row>
    <row r="425">
      <c r="A425" s="79"/>
      <c r="B425" s="47"/>
    </row>
    <row r="426">
      <c r="A426" s="79"/>
      <c r="B426" s="47"/>
    </row>
    <row r="427">
      <c r="A427" s="79"/>
      <c r="B427" s="47"/>
    </row>
    <row r="428">
      <c r="A428" s="79"/>
      <c r="B428" s="47"/>
    </row>
    <row r="429">
      <c r="A429" s="79"/>
      <c r="B429" s="47"/>
    </row>
    <row r="430">
      <c r="A430" s="79"/>
      <c r="B430" s="47"/>
    </row>
    <row r="431">
      <c r="A431" s="79"/>
      <c r="B431" s="47"/>
    </row>
    <row r="432">
      <c r="A432" s="79"/>
      <c r="B432" s="47"/>
    </row>
    <row r="433">
      <c r="A433" s="79"/>
      <c r="B433" s="47"/>
    </row>
    <row r="434">
      <c r="A434" s="79"/>
      <c r="B434" s="47"/>
    </row>
    <row r="435">
      <c r="A435" s="79"/>
      <c r="B435" s="47"/>
    </row>
    <row r="436">
      <c r="A436" s="79"/>
      <c r="B436" s="47"/>
    </row>
    <row r="437">
      <c r="A437" s="79"/>
      <c r="B437" s="47"/>
    </row>
    <row r="438">
      <c r="A438" s="79"/>
      <c r="B438" s="47"/>
    </row>
    <row r="439">
      <c r="A439" s="79"/>
      <c r="B439" s="47"/>
    </row>
    <row r="440">
      <c r="A440" s="79"/>
      <c r="B440" s="47"/>
    </row>
    <row r="441">
      <c r="A441" s="79"/>
      <c r="B441" s="47"/>
    </row>
    <row r="442">
      <c r="A442" s="79"/>
      <c r="B442" s="47"/>
    </row>
    <row r="443">
      <c r="A443" s="79"/>
      <c r="B443" s="47"/>
    </row>
    <row r="444">
      <c r="A444" s="79"/>
      <c r="B444" s="47"/>
    </row>
    <row r="445">
      <c r="A445" s="79"/>
      <c r="B445" s="47"/>
    </row>
    <row r="446">
      <c r="A446" s="79"/>
      <c r="B446" s="47"/>
    </row>
    <row r="447">
      <c r="A447" s="79"/>
      <c r="B447" s="47"/>
    </row>
    <row r="448">
      <c r="A448" s="79"/>
      <c r="B448" s="47"/>
    </row>
    <row r="449">
      <c r="A449" s="79"/>
      <c r="B449" s="47"/>
    </row>
    <row r="450">
      <c r="A450" s="79"/>
      <c r="B450" s="47"/>
    </row>
    <row r="451">
      <c r="A451" s="79"/>
      <c r="B451" s="47"/>
    </row>
    <row r="452">
      <c r="A452" s="79"/>
      <c r="B452" s="47"/>
    </row>
    <row r="453">
      <c r="A453" s="79"/>
      <c r="B453" s="47"/>
    </row>
    <row r="454">
      <c r="A454" s="79"/>
      <c r="B454" s="47"/>
    </row>
    <row r="455">
      <c r="A455" s="79"/>
      <c r="B455" s="47"/>
    </row>
    <row r="456">
      <c r="A456" s="79"/>
      <c r="B456" s="47"/>
    </row>
    <row r="457">
      <c r="A457" s="79"/>
      <c r="B457" s="47"/>
    </row>
    <row r="458">
      <c r="A458" s="79"/>
      <c r="B458" s="47"/>
    </row>
    <row r="459">
      <c r="A459" s="79"/>
      <c r="B459" s="47"/>
    </row>
    <row r="460">
      <c r="A460" s="79"/>
      <c r="B460" s="47"/>
    </row>
    <row r="461">
      <c r="A461" s="79"/>
      <c r="B461" s="47"/>
    </row>
    <row r="462">
      <c r="A462" s="79"/>
      <c r="B462" s="47"/>
    </row>
    <row r="463">
      <c r="A463" s="79"/>
      <c r="B463" s="47"/>
    </row>
    <row r="464">
      <c r="A464" s="79"/>
      <c r="B464" s="47"/>
    </row>
    <row r="465">
      <c r="A465" s="79"/>
      <c r="B465" s="47"/>
    </row>
    <row r="466">
      <c r="A466" s="79"/>
      <c r="B466" s="47"/>
    </row>
    <row r="467">
      <c r="A467" s="79"/>
      <c r="B467" s="47"/>
    </row>
    <row r="468">
      <c r="A468" s="79"/>
      <c r="B468" s="47"/>
    </row>
    <row r="469">
      <c r="A469" s="79"/>
      <c r="B469" s="47"/>
    </row>
    <row r="470">
      <c r="A470" s="79"/>
      <c r="B470" s="47"/>
    </row>
    <row r="471">
      <c r="A471" s="79"/>
      <c r="B471" s="47"/>
    </row>
    <row r="472">
      <c r="A472" s="79"/>
      <c r="B472" s="47"/>
    </row>
    <row r="473">
      <c r="A473" s="79"/>
      <c r="B473" s="47"/>
    </row>
    <row r="474">
      <c r="A474" s="79"/>
      <c r="B474" s="47"/>
    </row>
    <row r="475">
      <c r="A475" s="79"/>
      <c r="B475" s="47"/>
    </row>
    <row r="476">
      <c r="A476" s="79"/>
      <c r="B476" s="47"/>
    </row>
    <row r="477">
      <c r="A477" s="79"/>
      <c r="B477" s="47"/>
    </row>
    <row r="478">
      <c r="A478" s="79"/>
      <c r="B478" s="47"/>
    </row>
    <row r="479">
      <c r="A479" s="79"/>
      <c r="B479" s="47"/>
    </row>
    <row r="480">
      <c r="A480" s="79"/>
      <c r="B480" s="47"/>
    </row>
    <row r="481">
      <c r="A481" s="79"/>
      <c r="B481" s="47"/>
    </row>
    <row r="482">
      <c r="A482" s="79"/>
      <c r="B482" s="47"/>
    </row>
    <row r="483">
      <c r="A483" s="79"/>
      <c r="B483" s="47"/>
    </row>
    <row r="484">
      <c r="A484" s="79"/>
      <c r="B484" s="47"/>
    </row>
    <row r="485">
      <c r="A485" s="79"/>
      <c r="B485" s="47"/>
    </row>
    <row r="486">
      <c r="A486" s="79"/>
      <c r="B486" s="47"/>
    </row>
    <row r="487">
      <c r="A487" s="79"/>
      <c r="B487" s="47"/>
    </row>
    <row r="488">
      <c r="A488" s="79"/>
      <c r="B488" s="47"/>
    </row>
    <row r="489">
      <c r="A489" s="79"/>
      <c r="B489" s="47"/>
    </row>
    <row r="490">
      <c r="A490" s="79"/>
      <c r="B490" s="47"/>
    </row>
    <row r="491">
      <c r="A491" s="79"/>
      <c r="B491" s="47"/>
    </row>
    <row r="492">
      <c r="A492" s="79"/>
      <c r="B492" s="47"/>
    </row>
    <row r="493">
      <c r="A493" s="79"/>
      <c r="B493" s="47"/>
    </row>
    <row r="494">
      <c r="A494" s="79"/>
      <c r="B494" s="47"/>
    </row>
    <row r="495">
      <c r="A495" s="79"/>
      <c r="B495" s="47"/>
    </row>
    <row r="496">
      <c r="A496" s="79"/>
      <c r="B496" s="47"/>
    </row>
    <row r="497">
      <c r="A497" s="79"/>
      <c r="B497" s="47"/>
    </row>
    <row r="498">
      <c r="A498" s="79"/>
      <c r="B498" s="47"/>
    </row>
    <row r="499">
      <c r="A499" s="79"/>
      <c r="B499" s="47"/>
    </row>
    <row r="500">
      <c r="A500" s="79"/>
      <c r="B500" s="47"/>
    </row>
    <row r="501">
      <c r="A501" s="79"/>
      <c r="B501" s="47"/>
    </row>
    <row r="502">
      <c r="A502" s="79"/>
      <c r="B502" s="47"/>
    </row>
    <row r="503">
      <c r="A503" s="79"/>
      <c r="B503" s="47"/>
    </row>
    <row r="504">
      <c r="A504" s="79"/>
      <c r="B504" s="47"/>
    </row>
    <row r="505">
      <c r="A505" s="79"/>
      <c r="B505" s="47"/>
    </row>
    <row r="506">
      <c r="A506" s="79"/>
      <c r="B506" s="47"/>
    </row>
    <row r="507">
      <c r="A507" s="79"/>
      <c r="B507" s="47"/>
    </row>
    <row r="508">
      <c r="A508" s="79"/>
      <c r="B508" s="47"/>
    </row>
    <row r="509">
      <c r="A509" s="79"/>
      <c r="B509" s="47"/>
    </row>
    <row r="510">
      <c r="A510" s="79"/>
      <c r="B510" s="47"/>
    </row>
    <row r="511">
      <c r="A511" s="79"/>
      <c r="B511" s="47"/>
    </row>
    <row r="512">
      <c r="A512" s="79"/>
      <c r="B512" s="47"/>
    </row>
    <row r="513">
      <c r="A513" s="79"/>
      <c r="B513" s="47"/>
    </row>
    <row r="514">
      <c r="A514" s="79"/>
      <c r="B514" s="47"/>
    </row>
    <row r="515">
      <c r="A515" s="79"/>
      <c r="B515" s="47"/>
    </row>
    <row r="516">
      <c r="A516" s="79"/>
      <c r="B516" s="47"/>
    </row>
    <row r="517">
      <c r="A517" s="79"/>
      <c r="B517" s="47"/>
    </row>
    <row r="518">
      <c r="A518" s="79"/>
      <c r="B518" s="47"/>
    </row>
    <row r="519">
      <c r="A519" s="79"/>
      <c r="B519" s="47"/>
    </row>
    <row r="520">
      <c r="A520" s="79"/>
      <c r="B520" s="47"/>
    </row>
    <row r="521">
      <c r="A521" s="79"/>
      <c r="B521" s="47"/>
    </row>
    <row r="522">
      <c r="A522" s="79"/>
      <c r="B522" s="47"/>
    </row>
    <row r="523">
      <c r="A523" s="79"/>
      <c r="B523" s="47"/>
    </row>
    <row r="524">
      <c r="A524" s="79"/>
      <c r="B524" s="47"/>
    </row>
    <row r="525">
      <c r="A525" s="79"/>
      <c r="B525" s="47"/>
    </row>
    <row r="526">
      <c r="A526" s="79"/>
      <c r="B526" s="47"/>
    </row>
    <row r="527">
      <c r="A527" s="79"/>
      <c r="B527" s="47"/>
    </row>
    <row r="528">
      <c r="A528" s="79"/>
      <c r="B528" s="47"/>
    </row>
    <row r="529">
      <c r="A529" s="79"/>
      <c r="B529" s="47"/>
    </row>
    <row r="530">
      <c r="A530" s="79"/>
      <c r="B530" s="47"/>
    </row>
    <row r="531">
      <c r="A531" s="79"/>
      <c r="B531" s="47"/>
    </row>
    <row r="532">
      <c r="A532" s="79"/>
      <c r="B532" s="47"/>
    </row>
    <row r="533">
      <c r="A533" s="79"/>
      <c r="B533" s="47"/>
    </row>
    <row r="534">
      <c r="A534" s="79"/>
      <c r="B534" s="47"/>
    </row>
    <row r="535">
      <c r="A535" s="79"/>
      <c r="B535" s="47"/>
    </row>
    <row r="536">
      <c r="A536" s="79"/>
      <c r="B536" s="47"/>
    </row>
    <row r="537">
      <c r="A537" s="79"/>
      <c r="B537" s="47"/>
    </row>
    <row r="538">
      <c r="A538" s="79"/>
      <c r="B538" s="47"/>
    </row>
    <row r="539">
      <c r="A539" s="79"/>
      <c r="B539" s="47"/>
    </row>
    <row r="540">
      <c r="A540" s="79"/>
      <c r="B540" s="47"/>
    </row>
    <row r="541">
      <c r="A541" s="79"/>
      <c r="B541" s="47"/>
    </row>
    <row r="542">
      <c r="A542" s="79"/>
      <c r="B542" s="47"/>
    </row>
    <row r="543">
      <c r="A543" s="79"/>
      <c r="B543" s="47"/>
    </row>
    <row r="544">
      <c r="A544" s="79"/>
      <c r="B544" s="47"/>
    </row>
    <row r="545">
      <c r="A545" s="79"/>
      <c r="B545" s="47"/>
    </row>
    <row r="546">
      <c r="A546" s="79"/>
      <c r="B546" s="47"/>
    </row>
    <row r="547">
      <c r="A547" s="79"/>
      <c r="B547" s="47"/>
    </row>
    <row r="548">
      <c r="A548" s="79"/>
      <c r="B548" s="47"/>
    </row>
    <row r="549">
      <c r="A549" s="79"/>
      <c r="B549" s="47"/>
    </row>
    <row r="550">
      <c r="A550" s="79"/>
      <c r="B550" s="47"/>
    </row>
    <row r="551">
      <c r="A551" s="79"/>
      <c r="B551" s="47"/>
    </row>
    <row r="552">
      <c r="A552" s="79"/>
      <c r="B552" s="47"/>
    </row>
    <row r="553">
      <c r="A553" s="79"/>
      <c r="B553" s="47"/>
    </row>
    <row r="554">
      <c r="A554" s="79"/>
      <c r="B554" s="47"/>
    </row>
    <row r="555">
      <c r="A555" s="79"/>
      <c r="B555" s="47"/>
    </row>
    <row r="556">
      <c r="A556" s="79"/>
      <c r="B556" s="47"/>
    </row>
    <row r="557">
      <c r="A557" s="79"/>
      <c r="B557" s="47"/>
    </row>
    <row r="558">
      <c r="A558" s="79"/>
      <c r="B558" s="47"/>
    </row>
    <row r="559">
      <c r="A559" s="79"/>
      <c r="B559" s="47"/>
    </row>
    <row r="560">
      <c r="A560" s="79"/>
      <c r="B560" s="47"/>
    </row>
    <row r="561">
      <c r="A561" s="79"/>
      <c r="B561" s="47"/>
    </row>
    <row r="562">
      <c r="A562" s="79"/>
      <c r="B562" s="47"/>
    </row>
    <row r="563">
      <c r="A563" s="79"/>
      <c r="B563" s="47"/>
    </row>
    <row r="564">
      <c r="A564" s="79"/>
      <c r="B564" s="47"/>
    </row>
    <row r="565">
      <c r="A565" s="79"/>
      <c r="B565" s="47"/>
    </row>
    <row r="566">
      <c r="A566" s="79"/>
      <c r="B566" s="47"/>
    </row>
    <row r="567">
      <c r="A567" s="79"/>
      <c r="B567" s="47"/>
    </row>
    <row r="568">
      <c r="A568" s="79"/>
      <c r="B568" s="47"/>
    </row>
    <row r="569">
      <c r="A569" s="79"/>
      <c r="B569" s="47"/>
    </row>
    <row r="570">
      <c r="A570" s="79"/>
      <c r="B570" s="47"/>
    </row>
    <row r="571">
      <c r="A571" s="79"/>
      <c r="B571" s="47"/>
    </row>
    <row r="572">
      <c r="A572" s="79"/>
      <c r="B572" s="47"/>
    </row>
    <row r="573">
      <c r="A573" s="79"/>
      <c r="B573" s="47"/>
    </row>
    <row r="574">
      <c r="A574" s="79"/>
      <c r="B574" s="47"/>
    </row>
    <row r="575">
      <c r="A575" s="79"/>
      <c r="B575" s="47"/>
    </row>
    <row r="576">
      <c r="A576" s="79"/>
      <c r="B576" s="47"/>
    </row>
    <row r="577">
      <c r="A577" s="79"/>
      <c r="B577" s="47"/>
    </row>
    <row r="578">
      <c r="A578" s="79"/>
      <c r="B578" s="47"/>
    </row>
    <row r="579">
      <c r="A579" s="79"/>
      <c r="B579" s="47"/>
    </row>
    <row r="580">
      <c r="A580" s="79"/>
      <c r="B580" s="47"/>
    </row>
    <row r="581">
      <c r="A581" s="79"/>
      <c r="B581" s="47"/>
    </row>
    <row r="582">
      <c r="A582" s="79"/>
      <c r="B582" s="47"/>
    </row>
    <row r="583">
      <c r="A583" s="79"/>
      <c r="B583" s="47"/>
    </row>
    <row r="584">
      <c r="A584" s="79"/>
      <c r="B584" s="47"/>
    </row>
    <row r="585">
      <c r="A585" s="79"/>
      <c r="B585" s="47"/>
    </row>
    <row r="586">
      <c r="A586" s="79"/>
      <c r="B586" s="47"/>
    </row>
    <row r="587">
      <c r="A587" s="79"/>
      <c r="B587" s="47"/>
    </row>
    <row r="588">
      <c r="A588" s="79"/>
      <c r="B588" s="47"/>
    </row>
    <row r="589">
      <c r="A589" s="79"/>
      <c r="B589" s="47"/>
    </row>
    <row r="590">
      <c r="A590" s="79"/>
      <c r="B590" s="47"/>
    </row>
    <row r="591">
      <c r="A591" s="79"/>
      <c r="B591" s="47"/>
    </row>
    <row r="592">
      <c r="A592" s="79"/>
      <c r="B592" s="47"/>
    </row>
    <row r="593">
      <c r="A593" s="79"/>
      <c r="B593" s="47"/>
    </row>
    <row r="594">
      <c r="A594" s="79"/>
      <c r="B594" s="47"/>
    </row>
    <row r="595">
      <c r="A595" s="79"/>
      <c r="B595" s="47"/>
    </row>
    <row r="596">
      <c r="A596" s="79"/>
      <c r="B596" s="47"/>
    </row>
    <row r="597">
      <c r="A597" s="79"/>
      <c r="B597" s="47"/>
    </row>
    <row r="598">
      <c r="A598" s="79"/>
      <c r="B598" s="47"/>
    </row>
    <row r="599">
      <c r="A599" s="79"/>
      <c r="B599" s="47"/>
    </row>
    <row r="600">
      <c r="A600" s="79"/>
      <c r="B600" s="47"/>
    </row>
    <row r="601">
      <c r="A601" s="79"/>
      <c r="B601" s="47"/>
    </row>
    <row r="602">
      <c r="A602" s="79"/>
      <c r="B602" s="47"/>
    </row>
    <row r="603">
      <c r="A603" s="79"/>
      <c r="B603" s="47"/>
    </row>
    <row r="604">
      <c r="A604" s="79"/>
      <c r="B604" s="47"/>
    </row>
    <row r="605">
      <c r="A605" s="79"/>
      <c r="B605" s="47"/>
    </row>
    <row r="606">
      <c r="A606" s="79"/>
      <c r="B606" s="47"/>
    </row>
    <row r="607">
      <c r="A607" s="79"/>
      <c r="B607" s="47"/>
    </row>
    <row r="608">
      <c r="A608" s="79"/>
      <c r="B608" s="47"/>
    </row>
    <row r="609">
      <c r="A609" s="79"/>
      <c r="B609" s="47"/>
    </row>
    <row r="610">
      <c r="A610" s="79"/>
      <c r="B610" s="47"/>
    </row>
    <row r="611">
      <c r="A611" s="79"/>
      <c r="B611" s="47"/>
    </row>
    <row r="612">
      <c r="A612" s="79"/>
      <c r="B612" s="47"/>
    </row>
    <row r="613">
      <c r="A613" s="79"/>
      <c r="B613" s="47"/>
    </row>
    <row r="614">
      <c r="A614" s="79"/>
      <c r="B614" s="47"/>
    </row>
    <row r="615">
      <c r="A615" s="79"/>
      <c r="B615" s="47"/>
    </row>
    <row r="616">
      <c r="A616" s="79"/>
      <c r="B616" s="47"/>
    </row>
    <row r="617">
      <c r="A617" s="79"/>
      <c r="B617" s="47"/>
    </row>
    <row r="618">
      <c r="A618" s="79"/>
      <c r="B618" s="47"/>
    </row>
    <row r="619">
      <c r="A619" s="79"/>
      <c r="B619" s="47"/>
    </row>
    <row r="620">
      <c r="A620" s="79"/>
      <c r="B620" s="47"/>
    </row>
    <row r="621">
      <c r="A621" s="79"/>
      <c r="B621" s="47"/>
    </row>
    <row r="622">
      <c r="A622" s="79"/>
      <c r="B622" s="47"/>
    </row>
    <row r="623">
      <c r="A623" s="79"/>
      <c r="B623" s="47"/>
    </row>
    <row r="624">
      <c r="A624" s="79"/>
      <c r="B624" s="47"/>
    </row>
    <row r="625">
      <c r="A625" s="79"/>
      <c r="B625" s="47"/>
    </row>
    <row r="626">
      <c r="A626" s="79"/>
      <c r="B626" s="47"/>
    </row>
    <row r="627">
      <c r="A627" s="79"/>
      <c r="B627" s="47"/>
    </row>
    <row r="628">
      <c r="A628" s="79"/>
      <c r="B628" s="47"/>
    </row>
    <row r="629">
      <c r="A629" s="79"/>
      <c r="B629" s="47"/>
    </row>
    <row r="630">
      <c r="A630" s="79"/>
      <c r="B630" s="47"/>
    </row>
    <row r="631">
      <c r="A631" s="79"/>
      <c r="B631" s="47"/>
    </row>
    <row r="632">
      <c r="A632" s="79"/>
      <c r="B632" s="47"/>
    </row>
    <row r="633">
      <c r="A633" s="79"/>
      <c r="B633" s="47"/>
    </row>
    <row r="634">
      <c r="A634" s="79"/>
      <c r="B634" s="47"/>
    </row>
    <row r="635">
      <c r="A635" s="79"/>
      <c r="B635" s="47"/>
    </row>
    <row r="636">
      <c r="A636" s="79"/>
      <c r="B636" s="47"/>
    </row>
    <row r="637">
      <c r="A637" s="79"/>
      <c r="B637" s="47"/>
    </row>
    <row r="638">
      <c r="A638" s="79"/>
      <c r="B638" s="47"/>
    </row>
    <row r="639">
      <c r="A639" s="79"/>
      <c r="B639" s="47"/>
    </row>
    <row r="640">
      <c r="A640" s="79"/>
      <c r="B640" s="47"/>
    </row>
    <row r="641">
      <c r="A641" s="79"/>
      <c r="B641" s="47"/>
    </row>
    <row r="642">
      <c r="A642" s="79"/>
      <c r="B642" s="47"/>
    </row>
    <row r="643">
      <c r="A643" s="79"/>
      <c r="B643" s="47"/>
    </row>
    <row r="644">
      <c r="A644" s="79"/>
      <c r="B644" s="47"/>
    </row>
    <row r="645">
      <c r="A645" s="79"/>
      <c r="B645" s="47"/>
    </row>
    <row r="646">
      <c r="A646" s="79"/>
      <c r="B646" s="47"/>
    </row>
    <row r="647">
      <c r="A647" s="79"/>
      <c r="B647" s="47"/>
    </row>
    <row r="648">
      <c r="A648" s="79"/>
      <c r="B648" s="47"/>
    </row>
    <row r="649">
      <c r="A649" s="79"/>
      <c r="B649" s="47"/>
    </row>
    <row r="650">
      <c r="A650" s="79"/>
      <c r="B650" s="47"/>
    </row>
    <row r="651">
      <c r="A651" s="79"/>
      <c r="B651" s="47"/>
    </row>
    <row r="652">
      <c r="A652" s="79"/>
      <c r="B652" s="47"/>
    </row>
    <row r="653">
      <c r="A653" s="79"/>
      <c r="B653" s="47"/>
    </row>
    <row r="654">
      <c r="A654" s="79"/>
      <c r="B654" s="47"/>
    </row>
    <row r="655">
      <c r="A655" s="79"/>
      <c r="B655" s="47"/>
    </row>
    <row r="656">
      <c r="A656" s="79"/>
      <c r="B656" s="47"/>
    </row>
    <row r="657">
      <c r="A657" s="79"/>
      <c r="B657" s="47"/>
    </row>
    <row r="658">
      <c r="A658" s="79"/>
      <c r="B658" s="47"/>
    </row>
    <row r="659">
      <c r="A659" s="79"/>
      <c r="B659" s="47"/>
    </row>
    <row r="660">
      <c r="A660" s="79"/>
      <c r="B660" s="47"/>
    </row>
    <row r="661">
      <c r="A661" s="79"/>
      <c r="B661" s="47"/>
    </row>
    <row r="662">
      <c r="A662" s="79"/>
      <c r="B662" s="47"/>
    </row>
    <row r="663">
      <c r="A663" s="79"/>
      <c r="B663" s="47"/>
    </row>
    <row r="664">
      <c r="A664" s="79"/>
      <c r="B664" s="47"/>
    </row>
    <row r="665">
      <c r="A665" s="79"/>
      <c r="B665" s="47"/>
    </row>
    <row r="666">
      <c r="A666" s="79"/>
      <c r="B666" s="47"/>
    </row>
    <row r="667">
      <c r="A667" s="79"/>
      <c r="B667" s="47"/>
    </row>
    <row r="668">
      <c r="A668" s="79"/>
      <c r="B668" s="47"/>
    </row>
    <row r="669">
      <c r="A669" s="79"/>
      <c r="B669" s="47"/>
    </row>
    <row r="670">
      <c r="A670" s="79"/>
      <c r="B670" s="47"/>
    </row>
    <row r="671">
      <c r="A671" s="79"/>
      <c r="B671" s="47"/>
    </row>
    <row r="672">
      <c r="A672" s="79"/>
      <c r="B672" s="47"/>
    </row>
    <row r="673">
      <c r="A673" s="79"/>
      <c r="B673" s="47"/>
    </row>
    <row r="674">
      <c r="A674" s="79"/>
      <c r="B674" s="47"/>
    </row>
    <row r="675">
      <c r="A675" s="79"/>
      <c r="B675" s="47"/>
    </row>
    <row r="676">
      <c r="A676" s="79"/>
      <c r="B676" s="47"/>
    </row>
    <row r="677">
      <c r="A677" s="79"/>
      <c r="B677" s="47"/>
    </row>
    <row r="678">
      <c r="A678" s="79"/>
      <c r="B678" s="47"/>
    </row>
    <row r="679">
      <c r="A679" s="79"/>
      <c r="B679" s="47"/>
    </row>
    <row r="680">
      <c r="A680" s="79"/>
      <c r="B680" s="47"/>
    </row>
    <row r="681">
      <c r="A681" s="79"/>
      <c r="B681" s="47"/>
    </row>
    <row r="682">
      <c r="A682" s="79"/>
      <c r="B682" s="47"/>
    </row>
    <row r="683">
      <c r="A683" s="79"/>
      <c r="B683" s="47"/>
    </row>
    <row r="684">
      <c r="A684" s="79"/>
      <c r="B684" s="47"/>
    </row>
    <row r="685">
      <c r="A685" s="79"/>
      <c r="B685" s="47"/>
    </row>
    <row r="686">
      <c r="A686" s="79"/>
      <c r="B686" s="47"/>
    </row>
    <row r="687">
      <c r="A687" s="79"/>
      <c r="B687" s="47"/>
    </row>
    <row r="688">
      <c r="A688" s="79"/>
      <c r="B688" s="47"/>
    </row>
    <row r="689">
      <c r="A689" s="79"/>
      <c r="B689" s="47"/>
    </row>
    <row r="690">
      <c r="A690" s="79"/>
      <c r="B690" s="47"/>
    </row>
    <row r="691">
      <c r="A691" s="79"/>
      <c r="B691" s="47"/>
    </row>
    <row r="692">
      <c r="A692" s="79"/>
      <c r="B692" s="47"/>
    </row>
    <row r="693">
      <c r="A693" s="79"/>
      <c r="B693" s="47"/>
    </row>
    <row r="694">
      <c r="A694" s="79"/>
      <c r="B694" s="47"/>
    </row>
    <row r="695">
      <c r="A695" s="79"/>
      <c r="B695" s="47"/>
    </row>
    <row r="696">
      <c r="A696" s="79"/>
      <c r="B696" s="47"/>
    </row>
    <row r="697">
      <c r="A697" s="79"/>
      <c r="B697" s="47"/>
    </row>
    <row r="698">
      <c r="A698" s="79"/>
      <c r="B698" s="47"/>
    </row>
    <row r="699">
      <c r="A699" s="79"/>
      <c r="B699" s="47"/>
    </row>
    <row r="700">
      <c r="A700" s="79"/>
      <c r="B700" s="47"/>
    </row>
    <row r="701">
      <c r="A701" s="79"/>
      <c r="B701" s="47"/>
    </row>
    <row r="702">
      <c r="A702" s="79"/>
      <c r="B702" s="47"/>
    </row>
    <row r="703">
      <c r="A703" s="79"/>
      <c r="B703" s="47"/>
    </row>
    <row r="704">
      <c r="A704" s="79"/>
      <c r="B704" s="47"/>
    </row>
    <row r="705">
      <c r="A705" s="79"/>
      <c r="B705" s="47"/>
    </row>
    <row r="706">
      <c r="A706" s="79"/>
      <c r="B706" s="47"/>
    </row>
    <row r="707">
      <c r="A707" s="79"/>
      <c r="B707" s="47"/>
    </row>
    <row r="708">
      <c r="A708" s="79"/>
      <c r="B708" s="47"/>
    </row>
    <row r="709">
      <c r="A709" s="79"/>
      <c r="B709" s="47"/>
    </row>
    <row r="710">
      <c r="A710" s="79"/>
      <c r="B710" s="47"/>
    </row>
    <row r="711">
      <c r="A711" s="79"/>
      <c r="B711" s="47"/>
    </row>
    <row r="712">
      <c r="A712" s="79"/>
      <c r="B712" s="47"/>
    </row>
    <row r="713">
      <c r="A713" s="79"/>
      <c r="B713" s="47"/>
    </row>
    <row r="714">
      <c r="A714" s="79"/>
      <c r="B714" s="47"/>
    </row>
    <row r="715">
      <c r="A715" s="79"/>
      <c r="B715" s="47"/>
    </row>
    <row r="716">
      <c r="A716" s="79"/>
      <c r="B716" s="47"/>
    </row>
    <row r="717">
      <c r="A717" s="79"/>
      <c r="B717" s="47"/>
    </row>
    <row r="718">
      <c r="A718" s="79"/>
      <c r="B718" s="47"/>
    </row>
    <row r="719">
      <c r="A719" s="79"/>
      <c r="B719" s="47"/>
    </row>
    <row r="720">
      <c r="A720" s="79"/>
      <c r="B720" s="47"/>
    </row>
    <row r="721">
      <c r="A721" s="79"/>
      <c r="B721" s="47"/>
    </row>
    <row r="722">
      <c r="A722" s="79"/>
      <c r="B722" s="47"/>
    </row>
    <row r="723">
      <c r="A723" s="79"/>
      <c r="B723" s="47"/>
    </row>
    <row r="724">
      <c r="A724" s="79"/>
      <c r="B724" s="47"/>
    </row>
    <row r="725">
      <c r="A725" s="79"/>
      <c r="B725" s="47"/>
    </row>
    <row r="726">
      <c r="A726" s="79"/>
      <c r="B726" s="47"/>
    </row>
    <row r="727">
      <c r="A727" s="79"/>
      <c r="B727" s="47"/>
    </row>
    <row r="728">
      <c r="A728" s="79"/>
      <c r="B728" s="47"/>
    </row>
    <row r="729">
      <c r="A729" s="79"/>
      <c r="B729" s="47"/>
    </row>
    <row r="730">
      <c r="A730" s="79"/>
      <c r="B730" s="47"/>
    </row>
    <row r="731">
      <c r="A731" s="79"/>
      <c r="B731" s="47"/>
    </row>
    <row r="732">
      <c r="A732" s="79"/>
      <c r="B732" s="47"/>
    </row>
    <row r="733">
      <c r="A733" s="79"/>
      <c r="B733" s="47"/>
    </row>
    <row r="734">
      <c r="A734" s="79"/>
      <c r="B734" s="47"/>
    </row>
    <row r="735">
      <c r="A735" s="79"/>
      <c r="B735" s="47"/>
    </row>
    <row r="736">
      <c r="A736" s="79"/>
      <c r="B736" s="47"/>
    </row>
    <row r="737">
      <c r="A737" s="79"/>
      <c r="B737" s="47"/>
    </row>
    <row r="738">
      <c r="A738" s="79"/>
      <c r="B738" s="47"/>
    </row>
    <row r="739">
      <c r="A739" s="79"/>
      <c r="B739" s="47"/>
    </row>
    <row r="740">
      <c r="A740" s="79"/>
      <c r="B740" s="47"/>
    </row>
    <row r="741">
      <c r="A741" s="79"/>
      <c r="B741" s="47"/>
    </row>
    <row r="742">
      <c r="A742" s="79"/>
      <c r="B742" s="47"/>
    </row>
    <row r="743">
      <c r="A743" s="79"/>
      <c r="B743" s="47"/>
    </row>
    <row r="744">
      <c r="A744" s="79"/>
      <c r="B744" s="47"/>
    </row>
    <row r="745">
      <c r="A745" s="79"/>
      <c r="B745" s="47"/>
    </row>
    <row r="746">
      <c r="A746" s="79"/>
      <c r="B746" s="47"/>
    </row>
    <row r="747">
      <c r="A747" s="79"/>
      <c r="B747" s="47"/>
    </row>
    <row r="748">
      <c r="A748" s="79"/>
      <c r="B748" s="47"/>
    </row>
    <row r="749">
      <c r="A749" s="79"/>
      <c r="B749" s="47"/>
    </row>
    <row r="750">
      <c r="A750" s="79"/>
      <c r="B750" s="47"/>
    </row>
    <row r="751">
      <c r="A751" s="79"/>
      <c r="B751" s="47"/>
    </row>
    <row r="752">
      <c r="A752" s="79"/>
      <c r="B752" s="47"/>
    </row>
    <row r="753">
      <c r="A753" s="79"/>
      <c r="B753" s="47"/>
    </row>
    <row r="754">
      <c r="A754" s="79"/>
      <c r="B754" s="47"/>
    </row>
    <row r="755">
      <c r="A755" s="79"/>
      <c r="B755" s="47"/>
    </row>
    <row r="756">
      <c r="A756" s="79"/>
      <c r="B756" s="47"/>
    </row>
    <row r="757">
      <c r="A757" s="79"/>
      <c r="B757" s="47"/>
    </row>
    <row r="758">
      <c r="A758" s="79"/>
      <c r="B758" s="47"/>
    </row>
    <row r="759">
      <c r="A759" s="79"/>
      <c r="B759" s="47"/>
    </row>
    <row r="760">
      <c r="A760" s="79"/>
      <c r="B760" s="47"/>
    </row>
    <row r="761">
      <c r="A761" s="79"/>
      <c r="B761" s="47"/>
    </row>
    <row r="762">
      <c r="A762" s="79"/>
      <c r="B762" s="47"/>
    </row>
    <row r="763">
      <c r="A763" s="79"/>
      <c r="B763" s="47"/>
    </row>
    <row r="764">
      <c r="A764" s="79"/>
      <c r="B764" s="47"/>
    </row>
    <row r="765">
      <c r="A765" s="79"/>
      <c r="B765" s="47"/>
    </row>
    <row r="766">
      <c r="A766" s="79"/>
      <c r="B766" s="47"/>
    </row>
    <row r="767">
      <c r="A767" s="79"/>
      <c r="B767" s="47"/>
    </row>
    <row r="768">
      <c r="A768" s="79"/>
      <c r="B768" s="47"/>
    </row>
    <row r="769">
      <c r="A769" s="79"/>
      <c r="B769" s="47"/>
    </row>
    <row r="770">
      <c r="A770" s="79"/>
      <c r="B770" s="47"/>
    </row>
    <row r="771">
      <c r="A771" s="79"/>
      <c r="B771" s="47"/>
    </row>
    <row r="772">
      <c r="A772" s="79"/>
      <c r="B772" s="47"/>
    </row>
    <row r="773">
      <c r="A773" s="79"/>
      <c r="B773" s="47"/>
    </row>
    <row r="774">
      <c r="A774" s="79"/>
      <c r="B774" s="47"/>
    </row>
    <row r="775">
      <c r="A775" s="79"/>
      <c r="B775" s="47"/>
    </row>
    <row r="776">
      <c r="A776" s="79"/>
      <c r="B776" s="47"/>
    </row>
    <row r="777">
      <c r="A777" s="79"/>
      <c r="B777" s="47"/>
    </row>
    <row r="778">
      <c r="A778" s="79"/>
      <c r="B778" s="47"/>
    </row>
    <row r="779">
      <c r="A779" s="79"/>
      <c r="B779" s="47"/>
    </row>
    <row r="780">
      <c r="A780" s="79"/>
      <c r="B780" s="47"/>
    </row>
    <row r="781">
      <c r="A781" s="79"/>
      <c r="B781" s="47"/>
    </row>
    <row r="782">
      <c r="A782" s="79"/>
      <c r="B782" s="47"/>
    </row>
    <row r="783">
      <c r="A783" s="79"/>
      <c r="B783" s="47"/>
    </row>
    <row r="784">
      <c r="A784" s="79"/>
      <c r="B784" s="47"/>
    </row>
    <row r="785">
      <c r="A785" s="79"/>
      <c r="B785" s="47"/>
    </row>
    <row r="786">
      <c r="A786" s="79"/>
      <c r="B786" s="47"/>
    </row>
    <row r="787">
      <c r="A787" s="79"/>
      <c r="B787" s="47"/>
    </row>
    <row r="788">
      <c r="A788" s="79"/>
      <c r="B788" s="47"/>
    </row>
    <row r="789">
      <c r="A789" s="79"/>
      <c r="B789" s="47"/>
    </row>
    <row r="790">
      <c r="A790" s="79"/>
      <c r="B790" s="47"/>
    </row>
    <row r="791">
      <c r="A791" s="79"/>
      <c r="B791" s="47"/>
    </row>
    <row r="792">
      <c r="A792" s="79"/>
      <c r="B792" s="47"/>
    </row>
    <row r="793">
      <c r="A793" s="79"/>
      <c r="B793" s="47"/>
    </row>
    <row r="794">
      <c r="A794" s="79"/>
      <c r="B794" s="47"/>
    </row>
    <row r="795">
      <c r="A795" s="79"/>
      <c r="B795" s="47"/>
    </row>
    <row r="796">
      <c r="A796" s="79"/>
      <c r="B796" s="47"/>
    </row>
    <row r="797">
      <c r="A797" s="79"/>
      <c r="B797" s="47"/>
    </row>
    <row r="798">
      <c r="A798" s="79"/>
      <c r="B798" s="47"/>
    </row>
    <row r="799">
      <c r="A799" s="79"/>
      <c r="B799" s="47"/>
    </row>
    <row r="800">
      <c r="A800" s="79"/>
      <c r="B800" s="47"/>
    </row>
    <row r="801">
      <c r="A801" s="79"/>
      <c r="B801" s="47"/>
    </row>
    <row r="802">
      <c r="A802" s="79"/>
      <c r="B802" s="47"/>
    </row>
    <row r="803">
      <c r="A803" s="79"/>
      <c r="B803" s="47"/>
    </row>
    <row r="804">
      <c r="A804" s="79"/>
      <c r="B804" s="47"/>
    </row>
    <row r="805">
      <c r="A805" s="79"/>
      <c r="B805" s="47"/>
    </row>
    <row r="806">
      <c r="A806" s="79"/>
      <c r="B806" s="47"/>
    </row>
    <row r="807">
      <c r="A807" s="79"/>
      <c r="B807" s="47"/>
    </row>
    <row r="808">
      <c r="A808" s="79"/>
      <c r="B808" s="47"/>
    </row>
    <row r="809">
      <c r="A809" s="79"/>
      <c r="B809" s="47"/>
    </row>
    <row r="810">
      <c r="A810" s="79"/>
      <c r="B810" s="47"/>
    </row>
    <row r="811">
      <c r="A811" s="79"/>
      <c r="B811" s="47"/>
    </row>
    <row r="812">
      <c r="A812" s="79"/>
      <c r="B812" s="47"/>
    </row>
    <row r="813">
      <c r="A813" s="79"/>
      <c r="B813" s="47"/>
    </row>
    <row r="814">
      <c r="A814" s="79"/>
      <c r="B814" s="47"/>
    </row>
    <row r="815">
      <c r="A815" s="79"/>
      <c r="B815" s="47"/>
    </row>
    <row r="816">
      <c r="A816" s="79"/>
      <c r="B816" s="47"/>
    </row>
    <row r="817">
      <c r="A817" s="79"/>
      <c r="B817" s="47"/>
    </row>
    <row r="818">
      <c r="A818" s="79"/>
      <c r="B818" s="47"/>
    </row>
    <row r="819">
      <c r="A819" s="79"/>
      <c r="B819" s="47"/>
    </row>
    <row r="820">
      <c r="A820" s="79"/>
      <c r="B820" s="47"/>
    </row>
    <row r="821">
      <c r="A821" s="79"/>
      <c r="B821" s="47"/>
    </row>
    <row r="822">
      <c r="A822" s="79"/>
      <c r="B822" s="47"/>
    </row>
    <row r="823">
      <c r="A823" s="79"/>
      <c r="B823" s="47"/>
    </row>
    <row r="824">
      <c r="A824" s="79"/>
      <c r="B824" s="47"/>
    </row>
    <row r="825">
      <c r="A825" s="79"/>
      <c r="B825" s="47"/>
    </row>
    <row r="826">
      <c r="A826" s="79"/>
      <c r="B826" s="47"/>
    </row>
    <row r="827">
      <c r="A827" s="79"/>
      <c r="B827" s="47"/>
    </row>
    <row r="828">
      <c r="A828" s="79"/>
      <c r="B828" s="47"/>
    </row>
    <row r="829">
      <c r="A829" s="79"/>
      <c r="B829" s="47"/>
    </row>
    <row r="830">
      <c r="A830" s="79"/>
      <c r="B830" s="47"/>
    </row>
    <row r="831">
      <c r="A831" s="79"/>
      <c r="B831" s="47"/>
    </row>
    <row r="832">
      <c r="A832" s="79"/>
      <c r="B832" s="47"/>
    </row>
    <row r="833">
      <c r="A833" s="79"/>
      <c r="B833" s="47"/>
    </row>
    <row r="834">
      <c r="A834" s="79"/>
      <c r="B834" s="47"/>
    </row>
    <row r="835">
      <c r="A835" s="79"/>
      <c r="B835" s="47"/>
    </row>
    <row r="836">
      <c r="A836" s="79"/>
      <c r="B836" s="47"/>
    </row>
    <row r="837">
      <c r="A837" s="79"/>
      <c r="B837" s="47"/>
    </row>
    <row r="838">
      <c r="A838" s="79"/>
      <c r="B838" s="47"/>
    </row>
    <row r="839">
      <c r="A839" s="79"/>
      <c r="B839" s="47"/>
    </row>
    <row r="840">
      <c r="A840" s="79"/>
      <c r="B840" s="47"/>
    </row>
    <row r="841">
      <c r="A841" s="79"/>
      <c r="B841" s="47"/>
    </row>
    <row r="842">
      <c r="A842" s="79"/>
      <c r="B842" s="47"/>
    </row>
    <row r="843">
      <c r="A843" s="79"/>
      <c r="B843" s="47"/>
    </row>
    <row r="844">
      <c r="A844" s="79"/>
      <c r="B844" s="47"/>
    </row>
    <row r="845">
      <c r="A845" s="79"/>
      <c r="B845" s="47"/>
    </row>
    <row r="846">
      <c r="A846" s="79"/>
      <c r="B846" s="47"/>
    </row>
    <row r="847">
      <c r="A847" s="79"/>
      <c r="B847" s="47"/>
    </row>
    <row r="848">
      <c r="A848" s="79"/>
      <c r="B848" s="47"/>
    </row>
    <row r="849">
      <c r="A849" s="79"/>
      <c r="B849" s="47"/>
    </row>
    <row r="850">
      <c r="A850" s="79"/>
      <c r="B850" s="47"/>
    </row>
    <row r="851">
      <c r="A851" s="79"/>
      <c r="B851" s="47"/>
    </row>
    <row r="852">
      <c r="A852" s="79"/>
      <c r="B852" s="47"/>
    </row>
    <row r="853">
      <c r="A853" s="79"/>
      <c r="B853" s="47"/>
    </row>
    <row r="854">
      <c r="A854" s="79"/>
      <c r="B854" s="47"/>
    </row>
    <row r="855">
      <c r="A855" s="79"/>
      <c r="B855" s="47"/>
    </row>
    <row r="856">
      <c r="A856" s="79"/>
      <c r="B856" s="47"/>
    </row>
    <row r="857">
      <c r="A857" s="79"/>
      <c r="B857" s="47"/>
    </row>
    <row r="858">
      <c r="A858" s="79"/>
      <c r="B858" s="47"/>
    </row>
    <row r="859">
      <c r="A859" s="79"/>
      <c r="B859" s="47"/>
    </row>
    <row r="860">
      <c r="A860" s="79"/>
      <c r="B860" s="47"/>
    </row>
    <row r="861">
      <c r="A861" s="79"/>
      <c r="B861" s="47"/>
    </row>
    <row r="862">
      <c r="A862" s="79"/>
      <c r="B862" s="47"/>
    </row>
    <row r="863">
      <c r="A863" s="79"/>
      <c r="B863" s="47"/>
    </row>
    <row r="864">
      <c r="A864" s="79"/>
      <c r="B864" s="47"/>
    </row>
    <row r="865">
      <c r="A865" s="79"/>
      <c r="B865" s="47"/>
    </row>
    <row r="866">
      <c r="A866" s="79"/>
      <c r="B866" s="47"/>
    </row>
    <row r="867">
      <c r="A867" s="79"/>
      <c r="B867" s="47"/>
    </row>
    <row r="868">
      <c r="A868" s="79"/>
      <c r="B868" s="47"/>
    </row>
    <row r="869">
      <c r="A869" s="79"/>
      <c r="B869" s="47"/>
    </row>
    <row r="870">
      <c r="A870" s="79"/>
      <c r="B870" s="47"/>
    </row>
    <row r="871">
      <c r="A871" s="79"/>
      <c r="B871" s="47"/>
    </row>
    <row r="872">
      <c r="A872" s="79"/>
      <c r="B872" s="47"/>
    </row>
    <row r="873">
      <c r="A873" s="79"/>
      <c r="B873" s="47"/>
    </row>
    <row r="874">
      <c r="A874" s="79"/>
      <c r="B874" s="47"/>
    </row>
    <row r="875">
      <c r="A875" s="79"/>
      <c r="B875" s="47"/>
    </row>
    <row r="876">
      <c r="A876" s="79"/>
      <c r="B876" s="47"/>
    </row>
    <row r="877">
      <c r="A877" s="79"/>
      <c r="B877" s="47"/>
    </row>
    <row r="878">
      <c r="A878" s="79"/>
      <c r="B878" s="47"/>
    </row>
    <row r="879">
      <c r="A879" s="79"/>
      <c r="B879" s="47"/>
    </row>
    <row r="880">
      <c r="A880" s="79"/>
      <c r="B880" s="47"/>
    </row>
    <row r="881">
      <c r="A881" s="79"/>
      <c r="B881" s="47"/>
    </row>
    <row r="882">
      <c r="A882" s="79"/>
      <c r="B882" s="47"/>
    </row>
    <row r="883">
      <c r="A883" s="79"/>
      <c r="B883" s="47"/>
    </row>
    <row r="884">
      <c r="A884" s="79"/>
      <c r="B884" s="47"/>
    </row>
    <row r="885">
      <c r="A885" s="79"/>
      <c r="B885" s="47"/>
    </row>
    <row r="886">
      <c r="A886" s="79"/>
      <c r="B886" s="47"/>
    </row>
    <row r="887">
      <c r="A887" s="79"/>
      <c r="B887" s="47"/>
    </row>
    <row r="888">
      <c r="A888" s="79"/>
      <c r="B888" s="47"/>
    </row>
    <row r="889">
      <c r="A889" s="79"/>
      <c r="B889" s="47"/>
    </row>
    <row r="890">
      <c r="A890" s="79"/>
      <c r="B890" s="47"/>
    </row>
    <row r="891">
      <c r="A891" s="79"/>
      <c r="B891" s="47"/>
    </row>
    <row r="892">
      <c r="A892" s="79"/>
      <c r="B892" s="47"/>
    </row>
    <row r="893">
      <c r="A893" s="79"/>
      <c r="B893" s="47"/>
    </row>
    <row r="894">
      <c r="A894" s="79"/>
      <c r="B894" s="47"/>
    </row>
    <row r="895">
      <c r="A895" s="79"/>
      <c r="B895" s="47"/>
    </row>
    <row r="896">
      <c r="A896" s="79"/>
      <c r="B896" s="47"/>
    </row>
    <row r="897">
      <c r="A897" s="79"/>
      <c r="B897" s="47"/>
    </row>
    <row r="898">
      <c r="A898" s="79"/>
      <c r="B898" s="47"/>
    </row>
    <row r="899">
      <c r="A899" s="79"/>
      <c r="B899" s="47"/>
    </row>
    <row r="900">
      <c r="A900" s="79"/>
      <c r="B900" s="47"/>
    </row>
    <row r="901">
      <c r="A901" s="79"/>
      <c r="B901" s="47"/>
    </row>
    <row r="902">
      <c r="A902" s="79"/>
      <c r="B902" s="47"/>
    </row>
    <row r="903">
      <c r="A903" s="79"/>
      <c r="B903" s="47"/>
    </row>
    <row r="904">
      <c r="A904" s="79"/>
      <c r="B904" s="47"/>
    </row>
    <row r="905">
      <c r="A905" s="79"/>
      <c r="B905" s="47"/>
    </row>
    <row r="906">
      <c r="A906" s="79"/>
      <c r="B906" s="47"/>
    </row>
    <row r="907">
      <c r="A907" s="79"/>
      <c r="B907" s="47"/>
    </row>
    <row r="908">
      <c r="A908" s="79"/>
      <c r="B908" s="47"/>
    </row>
    <row r="909">
      <c r="A909" s="79"/>
      <c r="B909" s="47"/>
    </row>
    <row r="910">
      <c r="A910" s="79"/>
      <c r="B910" s="47"/>
    </row>
    <row r="911">
      <c r="A911" s="79"/>
      <c r="B911" s="47"/>
    </row>
    <row r="912">
      <c r="A912" s="79"/>
      <c r="B912" s="47"/>
    </row>
    <row r="913">
      <c r="A913" s="79"/>
      <c r="B913" s="47"/>
    </row>
    <row r="914">
      <c r="A914" s="79"/>
      <c r="B914" s="47"/>
    </row>
    <row r="915">
      <c r="A915" s="79"/>
      <c r="B915" s="47"/>
    </row>
    <row r="916">
      <c r="A916" s="79"/>
      <c r="B916" s="47"/>
    </row>
    <row r="917">
      <c r="A917" s="79"/>
      <c r="B917" s="47"/>
    </row>
    <row r="918">
      <c r="A918" s="79"/>
      <c r="B918" s="47"/>
    </row>
    <row r="919">
      <c r="A919" s="79"/>
      <c r="B919" s="47"/>
    </row>
    <row r="920">
      <c r="A920" s="79"/>
      <c r="B920" s="47"/>
    </row>
    <row r="921">
      <c r="A921" s="79"/>
      <c r="B921" s="47"/>
    </row>
    <row r="922">
      <c r="A922" s="79"/>
      <c r="B922" s="47"/>
    </row>
    <row r="923">
      <c r="A923" s="79"/>
      <c r="B923" s="47"/>
    </row>
    <row r="924">
      <c r="A924" s="79"/>
      <c r="B924" s="47"/>
    </row>
    <row r="925">
      <c r="A925" s="79"/>
      <c r="B925" s="47"/>
    </row>
    <row r="926">
      <c r="A926" s="79"/>
      <c r="B926" s="47"/>
    </row>
    <row r="927">
      <c r="A927" s="79"/>
      <c r="B927" s="47"/>
    </row>
    <row r="928">
      <c r="A928" s="79"/>
      <c r="B928" s="47"/>
    </row>
    <row r="929">
      <c r="A929" s="79"/>
      <c r="B929" s="47"/>
    </row>
    <row r="930">
      <c r="A930" s="79"/>
      <c r="B930" s="47"/>
    </row>
    <row r="931">
      <c r="A931" s="79"/>
      <c r="B931" s="47"/>
    </row>
    <row r="932">
      <c r="A932" s="79"/>
      <c r="B932" s="47"/>
    </row>
    <row r="933">
      <c r="A933" s="79"/>
      <c r="B933" s="47"/>
    </row>
    <row r="934">
      <c r="A934" s="79"/>
      <c r="B934" s="47"/>
    </row>
    <row r="935">
      <c r="A935" s="79"/>
      <c r="B935" s="47"/>
    </row>
    <row r="936">
      <c r="A936" s="79"/>
      <c r="B936" s="47"/>
    </row>
    <row r="937">
      <c r="A937" s="79"/>
      <c r="B937" s="47"/>
    </row>
    <row r="938">
      <c r="A938" s="79"/>
      <c r="B938" s="47"/>
    </row>
    <row r="939">
      <c r="A939" s="79"/>
      <c r="B939" s="47"/>
    </row>
    <row r="940">
      <c r="A940" s="79"/>
      <c r="B940" s="47"/>
    </row>
    <row r="941">
      <c r="A941" s="79"/>
      <c r="B941" s="47"/>
    </row>
    <row r="942">
      <c r="A942" s="79"/>
      <c r="B942" s="47"/>
    </row>
    <row r="943">
      <c r="A943" s="79"/>
      <c r="B943" s="47"/>
    </row>
    <row r="944">
      <c r="A944" s="79"/>
      <c r="B944" s="47"/>
    </row>
    <row r="945">
      <c r="A945" s="79"/>
      <c r="B945" s="47"/>
    </row>
    <row r="946">
      <c r="A946" s="79"/>
      <c r="B946" s="47"/>
    </row>
    <row r="947">
      <c r="A947" s="79"/>
      <c r="B947" s="47"/>
    </row>
    <row r="948">
      <c r="A948" s="79"/>
      <c r="B948" s="47"/>
    </row>
    <row r="949">
      <c r="A949" s="79"/>
      <c r="B949" s="47"/>
    </row>
    <row r="950">
      <c r="A950" s="79"/>
      <c r="B950" s="47"/>
    </row>
    <row r="951">
      <c r="A951" s="79"/>
      <c r="B951" s="47"/>
    </row>
    <row r="952">
      <c r="A952" s="79"/>
      <c r="B952" s="47"/>
    </row>
    <row r="953">
      <c r="A953" s="79"/>
      <c r="B953" s="47"/>
    </row>
    <row r="954">
      <c r="A954" s="79"/>
      <c r="B954" s="47"/>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5.43"/>
    <col customWidth="1" min="2" max="2" width="17.29"/>
    <col customWidth="1" min="3" max="3" width="8.14"/>
    <col customWidth="1" min="4" max="4" width="9.43"/>
    <col customWidth="1" min="5" max="5" width="9.0"/>
    <col customWidth="1" min="6" max="6" width="8.0"/>
    <col customWidth="1" min="7" max="7" width="9.14"/>
    <col customWidth="1" min="8" max="8" width="8.0"/>
    <col customWidth="1" min="9" max="10" width="9.14"/>
    <col customWidth="1" min="11" max="11" width="12.43"/>
    <col customWidth="1" min="12" max="12" width="14.57"/>
    <col customWidth="1" min="13" max="13" width="10.14"/>
    <col customWidth="1" min="14" max="14" width="11.14"/>
    <col customWidth="1" min="15" max="15" width="10.29"/>
    <col customWidth="1" min="16" max="16" width="11.71"/>
    <col customWidth="1" min="17" max="17" width="7.0"/>
    <col customWidth="1" min="18" max="18" width="10.14"/>
    <col customWidth="1" min="20" max="20" width="10.14"/>
    <col customWidth="1" min="21" max="21" width="6.0"/>
    <col customWidth="1" min="22" max="22" width="6.71"/>
    <col customWidth="1" min="23" max="23" width="0.43"/>
    <col customWidth="1" min="24" max="24" width="29.86"/>
    <col customWidth="1" min="25" max="25" width="25.86"/>
  </cols>
  <sheetData>
    <row r="1">
      <c r="A1" s="64" t="s">
        <v>33</v>
      </c>
      <c r="B1" s="64" t="s">
        <v>34</v>
      </c>
      <c r="C1" s="64" t="s">
        <v>35</v>
      </c>
      <c r="D1" s="64" t="s">
        <v>36</v>
      </c>
      <c r="E1" s="64" t="s">
        <v>37</v>
      </c>
      <c r="F1" s="64" t="s">
        <v>38</v>
      </c>
      <c r="G1" s="64" t="s">
        <v>39</v>
      </c>
      <c r="H1" s="64" t="s">
        <v>40</v>
      </c>
      <c r="I1" s="64" t="s">
        <v>41</v>
      </c>
      <c r="J1" s="9" t="s">
        <v>42</v>
      </c>
      <c r="K1" s="129" t="s">
        <v>43</v>
      </c>
      <c r="L1" s="103" t="s">
        <v>44</v>
      </c>
      <c r="M1" s="9" t="s">
        <v>45</v>
      </c>
      <c r="N1" s="129" t="s">
        <v>46</v>
      </c>
      <c r="O1" s="129" t="s">
        <v>47</v>
      </c>
      <c r="P1" s="129" t="s">
        <v>48</v>
      </c>
      <c r="Q1" s="64" t="s">
        <v>49</v>
      </c>
      <c r="R1" s="108" t="s">
        <v>50</v>
      </c>
      <c r="S1" s="25" t="s">
        <v>51</v>
      </c>
      <c r="T1" s="9" t="s">
        <v>52</v>
      </c>
      <c r="U1" s="33" t="s">
        <v>53</v>
      </c>
      <c r="V1" s="33" t="s">
        <v>54</v>
      </c>
      <c r="W1" s="15"/>
      <c r="X1" s="33" t="s">
        <v>55</v>
      </c>
      <c r="Y1" s="33" t="s">
        <v>56</v>
      </c>
      <c r="Z1" s="9"/>
      <c r="AA1" s="9"/>
      <c r="AB1" s="9"/>
      <c r="AC1" s="9"/>
      <c r="AD1" s="9"/>
    </row>
    <row r="2">
      <c r="A2" s="64" t="s">
        <v>57</v>
      </c>
      <c r="B2" s="34"/>
      <c r="C2" s="119">
        <f>AVERAGE(C4:C157)</f>
        <v>55.3246753246753</v>
      </c>
      <c r="D2" s="119">
        <f>AVERAGE(D4:D157)</f>
        <v>55.038961038961</v>
      </c>
      <c r="E2" s="119">
        <f>AVERAGE(E4:E157)</f>
        <v>55.1818181818182</v>
      </c>
      <c r="F2" s="119">
        <f>AVERAGE(F4:F157)</f>
        <v>63.4635761589404</v>
      </c>
      <c r="G2" s="119">
        <f>AVERAGE(G4:G157)</f>
        <v>64.1363636363636</v>
      </c>
      <c r="H2" s="119">
        <f>AVERAGE(H4:H157)</f>
        <v>63.7954545454546</v>
      </c>
      <c r="I2" s="34"/>
      <c r="J2" s="87"/>
      <c r="K2" s="119">
        <f>AVERAGE(K4:K157)</f>
        <v>19230474.9155844</v>
      </c>
      <c r="L2" s="90">
        <f>AVERAGE(L4:L157)</f>
        <v>2399.82467532468</v>
      </c>
      <c r="M2" s="119">
        <f>AVERAGE(M4:M157)</f>
        <v>5784.86109726529</v>
      </c>
      <c r="N2" s="119">
        <f>AVERAGE(N4:N157)</f>
        <v>65598412.7012987</v>
      </c>
      <c r="O2" s="119">
        <f>AVERAGE(O4:O157)</f>
        <v>110298698.544</v>
      </c>
      <c r="P2" s="119">
        <f>AVERAGE(P4:P157)</f>
        <v>160588653.815603</v>
      </c>
      <c r="Q2" s="119">
        <f>AVERAGE(Q4:Q157)</f>
        <v>54.4352739726027</v>
      </c>
      <c r="R2" s="85">
        <f>AVERAGE(R4:R157)</f>
        <v>3.67697038242264</v>
      </c>
      <c r="S2" s="85">
        <f>AVERAGE(S4:S157)</f>
        <v>0.586761370016383</v>
      </c>
      <c r="T2" s="87"/>
      <c r="U2" s="59"/>
      <c r="V2" s="59"/>
      <c r="W2" s="117"/>
      <c r="X2" s="59"/>
      <c r="Y2" s="59"/>
      <c r="Z2" s="87"/>
      <c r="AA2" s="87"/>
      <c r="AB2" s="87"/>
      <c r="AC2" s="87"/>
      <c r="AD2" s="87"/>
    </row>
    <row r="3">
      <c r="A3" s="75" t="s">
        <v>56</v>
      </c>
      <c r="B3" s="75" t="s">
        <v>58</v>
      </c>
      <c r="C3" s="75" t="s">
        <v>59</v>
      </c>
      <c r="D3" s="75" t="s">
        <v>60</v>
      </c>
      <c r="E3" s="75" t="s">
        <v>61</v>
      </c>
      <c r="F3" s="75" t="s">
        <v>59</v>
      </c>
      <c r="G3" s="75" t="s">
        <v>60</v>
      </c>
      <c r="H3" s="75" t="s">
        <v>61</v>
      </c>
      <c r="I3" s="75"/>
      <c r="J3" s="75"/>
      <c r="K3" s="127" t="s">
        <v>58</v>
      </c>
      <c r="L3" s="72" t="s">
        <v>58</v>
      </c>
      <c r="M3" s="75" t="s">
        <v>61</v>
      </c>
      <c r="N3" s="27" t="s">
        <v>58</v>
      </c>
      <c r="O3" s="27" t="s">
        <v>62</v>
      </c>
      <c r="P3" s="127" t="s">
        <v>62</v>
      </c>
      <c r="Q3" s="27" t="s">
        <v>62</v>
      </c>
      <c r="R3" s="75" t="s">
        <v>61</v>
      </c>
      <c r="S3" s="75"/>
      <c r="T3" s="75"/>
      <c r="U3" s="75"/>
      <c r="V3" s="75"/>
      <c r="W3" s="112"/>
      <c r="X3" s="115"/>
      <c r="Y3" s="88" t="s">
        <v>63</v>
      </c>
      <c r="Z3" s="75"/>
      <c r="AA3" s="75"/>
      <c r="AB3" s="75"/>
      <c r="AC3" s="75"/>
      <c r="AD3" s="75"/>
    </row>
    <row r="4">
      <c r="A4" s="87" t="s">
        <v>64</v>
      </c>
      <c r="B4" s="87" t="s">
        <v>65</v>
      </c>
      <c r="C4" s="87">
        <v>69</v>
      </c>
      <c r="D4" s="87">
        <v>55</v>
      </c>
      <c r="E4" s="12">
        <f>AVERAGE(C4:D4)</f>
        <v>62</v>
      </c>
      <c r="F4" s="87">
        <v>83</v>
      </c>
      <c r="G4" s="87">
        <v>80</v>
      </c>
      <c r="H4" s="12">
        <f>AVERAGE(F4:G4)</f>
        <v>81.5</v>
      </c>
      <c r="I4" s="87"/>
      <c r="J4" s="87"/>
      <c r="K4" s="12">
        <v>1076250</v>
      </c>
      <c r="L4" s="90">
        <v>1280</v>
      </c>
      <c r="M4" s="12">
        <f>SUM((K4/L4))</f>
        <v>840.8203125</v>
      </c>
      <c r="N4" s="119">
        <v>15322921</v>
      </c>
      <c r="O4" s="119">
        <v>71777528</v>
      </c>
      <c r="P4" s="12" t="s">
        <v>66</v>
      </c>
      <c r="Q4" s="34" t="s">
        <v>67</v>
      </c>
      <c r="R4" s="87"/>
      <c r="S4" s="87"/>
      <c r="T4" s="87"/>
      <c r="U4" s="87"/>
      <c r="V4" s="87"/>
      <c r="W4" s="68"/>
      <c r="X4" s="59"/>
      <c r="Y4" s="87"/>
      <c r="Z4" s="87"/>
      <c r="AA4" s="87"/>
      <c r="AB4" s="87"/>
      <c r="AC4" s="87"/>
      <c r="AD4" s="87"/>
    </row>
    <row r="5">
      <c r="A5" s="87" t="s">
        <v>68</v>
      </c>
      <c r="B5" s="87" t="s">
        <v>69</v>
      </c>
      <c r="C5" s="87">
        <v>37</v>
      </c>
      <c r="D5" s="87">
        <v>49</v>
      </c>
      <c r="E5" s="12">
        <f>AVERAGE(C5:D5)</f>
        <v>43</v>
      </c>
      <c r="F5" s="87">
        <v>40</v>
      </c>
      <c r="G5" s="87">
        <v>63</v>
      </c>
      <c r="H5" s="12">
        <f>AVERAGE(F5:G5)</f>
        <v>51.5</v>
      </c>
      <c r="I5" s="87"/>
      <c r="J5" s="87"/>
      <c r="K5" s="12">
        <v>1673351</v>
      </c>
      <c r="L5" s="90">
        <v>1769</v>
      </c>
      <c r="M5" s="12">
        <f>SUM((K5/L5))</f>
        <v>945.930469191634</v>
      </c>
      <c r="N5" s="119">
        <v>3255008</v>
      </c>
      <c r="O5" s="119">
        <v>5300000</v>
      </c>
      <c r="P5" s="12" t="s">
        <v>70</v>
      </c>
      <c r="Q5" s="34">
        <v>28</v>
      </c>
      <c r="R5" s="1">
        <f>SUM(((P5/1000000)/Q5))</f>
        <v>0.305536</v>
      </c>
      <c r="S5" s="1">
        <f>SUM((K5/1000000))/Q5</f>
        <v>0.059762535714286</v>
      </c>
      <c r="T5" s="87"/>
      <c r="U5" s="87"/>
      <c r="V5" s="87"/>
      <c r="W5" s="68"/>
      <c r="X5" s="59"/>
      <c r="Y5" s="87"/>
      <c r="Z5" s="87"/>
      <c r="AA5" s="87"/>
      <c r="AB5" s="87"/>
      <c r="AC5" s="87"/>
      <c r="AD5" s="87"/>
    </row>
    <row r="6">
      <c r="A6" s="87" t="s">
        <v>71</v>
      </c>
      <c r="B6" s="87" t="s">
        <v>72</v>
      </c>
      <c r="C6" s="87">
        <v>41</v>
      </c>
      <c r="D6" s="87">
        <v>43</v>
      </c>
      <c r="E6" s="12">
        <f>AVERAGE(C6:D6)</f>
        <v>42</v>
      </c>
      <c r="F6" s="87">
        <v>49</v>
      </c>
      <c r="G6" s="87">
        <v>57</v>
      </c>
      <c r="H6" s="12">
        <f>AVERAGE(F6:G6)</f>
        <v>53</v>
      </c>
      <c r="I6" s="87"/>
      <c r="J6" s="87"/>
      <c r="K6" s="12">
        <v>7008222</v>
      </c>
      <c r="L6" s="90">
        <v>2238</v>
      </c>
      <c r="M6" s="12">
        <f>SUM((K6/L6))</f>
        <v>3131.46648793566</v>
      </c>
      <c r="N6" s="119">
        <v>17616641</v>
      </c>
      <c r="O6" s="119">
        <v>28600000</v>
      </c>
      <c r="P6" s="12" t="s">
        <v>73</v>
      </c>
      <c r="Q6" s="34">
        <v>35</v>
      </c>
      <c r="R6" s="1">
        <f>SUM(((P6/1000000)/Q6))</f>
        <v>1.32047545714286</v>
      </c>
      <c r="S6" s="1">
        <f>SUM((K6/1000000))/Q6</f>
        <v>0.200234914285714</v>
      </c>
      <c r="T6" s="87"/>
      <c r="U6" s="87"/>
      <c r="V6" s="87"/>
      <c r="W6" s="68"/>
      <c r="X6" s="59"/>
      <c r="Y6" s="87"/>
      <c r="Z6" s="87"/>
      <c r="AA6" s="87"/>
      <c r="AB6" s="87"/>
      <c r="AC6" s="87"/>
      <c r="AD6" s="87"/>
    </row>
    <row r="7">
      <c r="A7" s="87" t="s">
        <v>74</v>
      </c>
      <c r="B7" s="87" t="s">
        <v>75</v>
      </c>
      <c r="C7" s="87">
        <v>52</v>
      </c>
      <c r="D7" s="87">
        <v>61</v>
      </c>
      <c r="E7" s="12">
        <f>AVERAGE(C7:D7)</f>
        <v>56.5</v>
      </c>
      <c r="F7" s="87">
        <v>48</v>
      </c>
      <c r="G7" s="87">
        <v>58</v>
      </c>
      <c r="H7" s="12">
        <f>AVERAGE(F7:G7)</f>
        <v>53</v>
      </c>
      <c r="I7" s="87"/>
      <c r="J7" s="87"/>
      <c r="K7" s="12">
        <v>1579402</v>
      </c>
      <c r="L7" s="90">
        <v>591</v>
      </c>
      <c r="M7" s="12">
        <f>SUM((K7/L7))</f>
        <v>2672.42301184433</v>
      </c>
      <c r="N7" s="119">
        <v>3491669</v>
      </c>
      <c r="O7" s="119">
        <v>74556</v>
      </c>
      <c r="P7" s="12" t="s">
        <v>76</v>
      </c>
      <c r="Q7" s="34">
        <v>1.5</v>
      </c>
      <c r="R7" s="1">
        <f>SUM(((P7/1000000)/Q7))</f>
        <v>2.37748333333333</v>
      </c>
      <c r="S7" s="1">
        <f>SUM((K7/1000000))/Q7</f>
        <v>1.05293466666667</v>
      </c>
      <c r="T7" s="87"/>
      <c r="U7" s="87"/>
      <c r="V7" s="87"/>
      <c r="W7" s="68"/>
      <c r="X7" s="59"/>
      <c r="Y7" s="87"/>
      <c r="Z7" s="87"/>
      <c r="AA7" s="87"/>
      <c r="AB7" s="87"/>
      <c r="AC7" s="87"/>
      <c r="AD7" s="87"/>
    </row>
    <row r="8">
      <c r="A8" s="87" t="s">
        <v>77</v>
      </c>
      <c r="B8" s="87" t="s">
        <v>78</v>
      </c>
      <c r="C8" s="87">
        <v>7</v>
      </c>
      <c r="D8" s="87">
        <v>19</v>
      </c>
      <c r="E8" s="12">
        <f>AVERAGE(C8:D8)</f>
        <v>13</v>
      </c>
      <c r="F8" s="87">
        <v>55</v>
      </c>
      <c r="G8" s="87">
        <v>30</v>
      </c>
      <c r="H8" s="12">
        <f>AVERAGE(F8:G8)</f>
        <v>42.5</v>
      </c>
      <c r="I8" s="87"/>
      <c r="J8" s="87"/>
      <c r="K8" s="12">
        <v>41508572</v>
      </c>
      <c r="L8" s="90">
        <v>3491</v>
      </c>
      <c r="M8" s="12">
        <f>SUM((K8/L8))</f>
        <v>11890.1667144085</v>
      </c>
      <c r="N8" s="119">
        <v>133668525</v>
      </c>
      <c r="O8" s="119">
        <v>113315753</v>
      </c>
      <c r="P8" s="12" t="s">
        <v>79</v>
      </c>
      <c r="Q8" s="34">
        <v>80</v>
      </c>
      <c r="R8" s="1">
        <f>SUM(((P8/1000000)/Q8))</f>
        <v>3.087303475</v>
      </c>
      <c r="S8" s="1">
        <f>SUM((K8/1000000))/Q8</f>
        <v>0.51885715</v>
      </c>
      <c r="T8" s="87"/>
      <c r="U8" s="87"/>
      <c r="V8" s="87"/>
      <c r="W8" s="68"/>
      <c r="X8" s="59"/>
      <c r="Y8" s="87"/>
      <c r="Z8" s="87"/>
      <c r="AA8" s="87"/>
      <c r="AB8" s="87"/>
      <c r="AC8" s="87"/>
      <c r="AD8" s="87"/>
    </row>
    <row r="9">
      <c r="A9" s="87" t="s">
        <v>80</v>
      </c>
      <c r="B9" s="87" t="s">
        <v>78</v>
      </c>
      <c r="C9" s="87">
        <v>11</v>
      </c>
      <c r="D9" s="87">
        <v>33</v>
      </c>
      <c r="E9" s="12">
        <f>AVERAGE(C9:D9)</f>
        <v>22</v>
      </c>
      <c r="F9" s="87">
        <v>38</v>
      </c>
      <c r="G9" s="87">
        <v>43</v>
      </c>
      <c r="H9" s="12">
        <f>AVERAGE(F9:G9)</f>
        <v>40.5</v>
      </c>
      <c r="I9" s="87"/>
      <c r="J9" s="87"/>
      <c r="K9" s="12">
        <v>27520040</v>
      </c>
      <c r="L9" s="90">
        <v>3401</v>
      </c>
      <c r="M9" s="12">
        <f>SUM((K9/L9))</f>
        <v>8091.74948544546</v>
      </c>
      <c r="N9" s="119">
        <v>60522097</v>
      </c>
      <c r="O9" s="119">
        <v>183321030</v>
      </c>
      <c r="P9" s="12" t="s">
        <v>81</v>
      </c>
      <c r="Q9" s="34">
        <v>130</v>
      </c>
      <c r="R9" s="1">
        <f>SUM(((P9/1000000)/Q9))</f>
        <v>1.87571636153846</v>
      </c>
      <c r="S9" s="1">
        <f>SUM((K9/1000000))/Q9</f>
        <v>0.211692615384615</v>
      </c>
      <c r="T9" s="87"/>
      <c r="U9" s="87"/>
      <c r="V9" s="87"/>
      <c r="W9" s="68"/>
      <c r="X9" s="59"/>
      <c r="Y9" s="87"/>
      <c r="Z9" s="87"/>
      <c r="AA9" s="87"/>
      <c r="AB9" s="87"/>
      <c r="AC9" s="87"/>
      <c r="AD9" s="87"/>
    </row>
    <row r="10">
      <c r="A10" s="87" t="s">
        <v>82</v>
      </c>
      <c r="B10" s="87" t="s">
        <v>78</v>
      </c>
      <c r="C10" s="87">
        <v>93</v>
      </c>
      <c r="D10" s="87">
        <v>83</v>
      </c>
      <c r="E10" s="12">
        <f>AVERAGE(C10:D10)</f>
        <v>88</v>
      </c>
      <c r="F10" s="87">
        <v>92</v>
      </c>
      <c r="G10" s="87">
        <v>82</v>
      </c>
      <c r="H10" s="12">
        <f>AVERAGE(F10:G10)</f>
        <v>87</v>
      </c>
      <c r="I10" s="87"/>
      <c r="J10" s="87"/>
      <c r="K10" s="12">
        <v>25718314</v>
      </c>
      <c r="L10" s="90">
        <v>3143</v>
      </c>
      <c r="M10" s="12">
        <f>SUM((K10/L10))</f>
        <v>8182.7279669106</v>
      </c>
      <c r="N10" s="119">
        <v>106244151</v>
      </c>
      <c r="O10" s="119">
        <v>110241686</v>
      </c>
      <c r="P10" s="12" t="s">
        <v>83</v>
      </c>
      <c r="Q10" s="34">
        <v>55</v>
      </c>
      <c r="R10" s="1">
        <f>SUM(((P10/1000000)/Q10))</f>
        <v>3.93610612727273</v>
      </c>
      <c r="S10" s="1">
        <f>SUM((K10/1000000))/Q10</f>
        <v>0.467605709090909</v>
      </c>
      <c r="T10" s="87"/>
      <c r="U10" s="87"/>
      <c r="V10" s="87"/>
      <c r="W10" s="68"/>
      <c r="X10" s="59"/>
      <c r="Y10" s="87"/>
      <c r="Z10" s="87"/>
      <c r="AA10" s="87"/>
      <c r="AB10" s="87"/>
      <c r="AC10" s="87"/>
      <c r="AD10" s="87"/>
    </row>
    <row r="11">
      <c r="A11" s="87" t="s">
        <v>84</v>
      </c>
      <c r="B11" s="87" t="s">
        <v>85</v>
      </c>
      <c r="C11" s="87">
        <v>49</v>
      </c>
      <c r="D11" s="87">
        <v>49</v>
      </c>
      <c r="E11" s="12">
        <f>AVERAGE(C11:D11)</f>
        <v>49</v>
      </c>
      <c r="F11" s="87">
        <v>59</v>
      </c>
      <c r="G11" s="87">
        <v>71</v>
      </c>
      <c r="H11" s="12">
        <f>AVERAGE(F11:G11)</f>
        <v>65</v>
      </c>
      <c r="I11" s="87"/>
      <c r="J11" s="87"/>
      <c r="K11" s="12">
        <v>9885732</v>
      </c>
      <c r="L11" s="90">
        <v>2883</v>
      </c>
      <c r="M11" s="12">
        <f>SUM((K11/L11))</f>
        <v>3428.97398543184</v>
      </c>
      <c r="N11" s="119">
        <v>25132228</v>
      </c>
      <c r="O11" s="119">
        <v>108243107</v>
      </c>
      <c r="P11" s="12" t="s">
        <v>86</v>
      </c>
      <c r="Q11" s="34">
        <v>50</v>
      </c>
      <c r="R11" s="1">
        <f>SUM(((P11/1000000)/Q11))</f>
        <v>2.6675067</v>
      </c>
      <c r="S11" s="1">
        <f>SUM((K11/1000000))/Q11</f>
        <v>0.19771464</v>
      </c>
      <c r="T11" s="87"/>
      <c r="U11" s="87"/>
      <c r="V11" s="87"/>
      <c r="W11" s="68"/>
      <c r="X11" s="59" t="s">
        <v>87</v>
      </c>
      <c r="Y11" s="20" t="s">
        <v>88</v>
      </c>
      <c r="Z11" s="87"/>
      <c r="AA11" s="87"/>
      <c r="AB11" s="87"/>
      <c r="AC11" s="87"/>
      <c r="AD11" s="87"/>
    </row>
    <row r="12">
      <c r="A12" s="87" t="s">
        <v>89</v>
      </c>
      <c r="B12" s="87" t="s">
        <v>90</v>
      </c>
      <c r="C12" s="87">
        <v>82</v>
      </c>
      <c r="D12" s="87">
        <v>74</v>
      </c>
      <c r="E12" s="12">
        <f>AVERAGE(C12:D12)</f>
        <v>78</v>
      </c>
      <c r="F12" s="87">
        <v>88</v>
      </c>
      <c r="G12" s="87">
        <v>82</v>
      </c>
      <c r="H12" s="12">
        <f>AVERAGE(F12:G12)</f>
        <v>85</v>
      </c>
      <c r="I12" s="87"/>
      <c r="J12" s="87"/>
      <c r="K12" s="12">
        <v>20817053</v>
      </c>
      <c r="L12" s="90">
        <v>3290</v>
      </c>
      <c r="M12" s="12">
        <f>SUM((K12/L12))</f>
        <v>6327.3717325228</v>
      </c>
      <c r="N12" s="119">
        <v>61002302</v>
      </c>
      <c r="O12" s="119">
        <v>61124385</v>
      </c>
      <c r="P12" s="12" t="s">
        <v>91</v>
      </c>
      <c r="Q12" s="34">
        <v>46</v>
      </c>
      <c r="R12" s="1">
        <f>SUM(((P12/1000000)/Q12))</f>
        <v>2.65492797826087</v>
      </c>
      <c r="S12" s="1">
        <f>SUM((K12/1000000))/Q12</f>
        <v>0.452544630434783</v>
      </c>
      <c r="T12" s="87"/>
      <c r="U12" s="87"/>
      <c r="V12" s="87"/>
      <c r="W12" s="68"/>
      <c r="X12" s="59"/>
      <c r="Y12" s="87"/>
      <c r="Z12" s="87"/>
      <c r="AA12" s="87"/>
      <c r="AB12" s="87"/>
      <c r="AC12" s="87"/>
      <c r="AD12" s="87"/>
    </row>
    <row r="13">
      <c r="A13" s="87" t="s">
        <v>92</v>
      </c>
      <c r="B13" s="87" t="s">
        <v>93</v>
      </c>
      <c r="C13" s="87">
        <v>68</v>
      </c>
      <c r="D13" s="87">
        <v>58</v>
      </c>
      <c r="E13" s="12">
        <f>AVERAGE(C13:D13)</f>
        <v>63</v>
      </c>
      <c r="F13" s="87">
        <v>61</v>
      </c>
      <c r="G13" s="87">
        <v>67</v>
      </c>
      <c r="H13" s="12">
        <f>AVERAGE(F13:G13)</f>
        <v>64</v>
      </c>
      <c r="I13" s="87"/>
      <c r="J13" s="87"/>
      <c r="K13" s="12">
        <v>160547</v>
      </c>
      <c r="L13" s="90">
        <v>275</v>
      </c>
      <c r="M13" s="12">
        <f>SUM((K13/L13))</f>
        <v>583.807272727273</v>
      </c>
      <c r="N13" s="119">
        <v>1714221</v>
      </c>
      <c r="O13" s="119">
        <v>10363220</v>
      </c>
      <c r="P13" s="12" t="s">
        <v>94</v>
      </c>
      <c r="Q13" s="34">
        <v>12</v>
      </c>
      <c r="R13" s="1">
        <f>SUM(((P13/1000000)/Q13))</f>
        <v>1.00645341666667</v>
      </c>
      <c r="S13" s="1">
        <f>SUM((K13/1000000))/Q13</f>
        <v>0.013378916666667</v>
      </c>
      <c r="T13" s="87"/>
      <c r="U13" s="87"/>
      <c r="V13" s="87"/>
      <c r="W13" s="68"/>
      <c r="X13" s="59"/>
      <c r="Y13" s="87"/>
      <c r="Z13" s="87"/>
      <c r="AA13" s="87"/>
      <c r="AB13" s="87"/>
      <c r="AC13" s="87"/>
      <c r="AD13" s="87"/>
    </row>
    <row r="14">
      <c r="A14" s="87" t="s">
        <v>95</v>
      </c>
      <c r="B14" s="87" t="s">
        <v>96</v>
      </c>
      <c r="C14" s="87">
        <v>25</v>
      </c>
      <c r="D14" s="87">
        <v>37</v>
      </c>
      <c r="E14" s="12">
        <f>AVERAGE(C14:D14)</f>
        <v>31</v>
      </c>
      <c r="F14" s="87">
        <v>41</v>
      </c>
      <c r="G14" s="87">
        <v>34</v>
      </c>
      <c r="H14" s="12">
        <f>AVERAGE(F14:G14)</f>
        <v>37.5</v>
      </c>
      <c r="I14" s="87"/>
      <c r="J14" s="87"/>
      <c r="K14" s="12">
        <v>7091938</v>
      </c>
      <c r="L14" s="90">
        <v>3243</v>
      </c>
      <c r="M14" s="12">
        <f>SUM((K14/L14))</f>
        <v>2186.84489670059</v>
      </c>
      <c r="N14" s="119">
        <v>34691563</v>
      </c>
      <c r="O14" s="119">
        <v>78500000</v>
      </c>
      <c r="P14" s="12" t="s">
        <v>97</v>
      </c>
      <c r="Q14" s="34">
        <v>80</v>
      </c>
      <c r="R14" s="1">
        <f>SUM(((P14/1000000)/Q14))</f>
        <v>1.4148945375</v>
      </c>
      <c r="S14" s="1">
        <f>SUM((K14/1000000))/Q14</f>
        <v>0.088649225</v>
      </c>
      <c r="T14" s="87"/>
      <c r="U14" s="87"/>
      <c r="V14" s="87"/>
      <c r="W14" s="68"/>
      <c r="X14" s="59"/>
      <c r="Y14" s="87"/>
      <c r="Z14" s="87"/>
      <c r="AA14" s="87"/>
      <c r="AB14" s="87"/>
      <c r="AC14" s="87"/>
      <c r="AD14" s="87"/>
    </row>
    <row r="15">
      <c r="A15" s="87" t="s">
        <v>98</v>
      </c>
      <c r="B15" s="87" t="s">
        <v>99</v>
      </c>
      <c r="C15" s="87">
        <v>74</v>
      </c>
      <c r="D15" s="87">
        <v>60</v>
      </c>
      <c r="E15" s="12">
        <f>AVERAGE(C15:D15)</f>
        <v>67</v>
      </c>
      <c r="F15" s="87">
        <v>60</v>
      </c>
      <c r="G15" s="87">
        <v>77</v>
      </c>
      <c r="H15" s="12">
        <f>AVERAGE(F15:G15)</f>
        <v>68.5</v>
      </c>
      <c r="I15" s="87"/>
      <c r="J15" s="87"/>
      <c r="K15" s="12">
        <v>36746</v>
      </c>
      <c r="L15" s="90">
        <v>101</v>
      </c>
      <c r="M15" s="12">
        <f>SUM((K15/L15))</f>
        <v>363.821782178218</v>
      </c>
      <c r="N15" s="119">
        <v>1631709</v>
      </c>
      <c r="O15" s="119">
        <v>8385225</v>
      </c>
      <c r="P15" s="12" t="s">
        <v>100</v>
      </c>
      <c r="Q15" s="34">
        <v>5.5</v>
      </c>
      <c r="R15" s="1">
        <f>SUM(((P15/1000000)/Q15))</f>
        <v>1.82126072727273</v>
      </c>
      <c r="S15" s="28">
        <f>SUM((K15/1000000))/Q15</f>
        <v>0.006681090909091</v>
      </c>
      <c r="T15" s="87"/>
      <c r="U15" s="87"/>
      <c r="V15" s="87"/>
      <c r="W15" s="68"/>
      <c r="X15" s="59"/>
      <c r="Y15" s="87"/>
      <c r="Z15" s="87"/>
      <c r="AA15" s="87"/>
      <c r="AB15" s="87"/>
      <c r="AC15" s="87"/>
      <c r="AD15" s="87"/>
    </row>
    <row r="16">
      <c r="A16" s="87" t="s">
        <v>101</v>
      </c>
      <c r="B16" s="87" t="s">
        <v>75</v>
      </c>
      <c r="C16" s="87">
        <v>76</v>
      </c>
      <c r="D16" s="87">
        <v>61</v>
      </c>
      <c r="E16" s="12">
        <f>AVERAGE(C16:D16)</f>
        <v>68.5</v>
      </c>
      <c r="F16" s="87">
        <v>77</v>
      </c>
      <c r="G16" s="87">
        <v>75</v>
      </c>
      <c r="H16" s="12">
        <f>AVERAGE(F16:G16)</f>
        <v>76</v>
      </c>
      <c r="I16" s="87"/>
      <c r="J16" s="87"/>
      <c r="K16" s="12">
        <v>58962</v>
      </c>
      <c r="L16" s="90">
        <v>65</v>
      </c>
      <c r="M16" s="12">
        <f>SUM((K16/L16))</f>
        <v>907.107692307692</v>
      </c>
      <c r="N16" s="119">
        <v>1315590</v>
      </c>
      <c r="O16" s="119" t="s">
        <v>102</v>
      </c>
      <c r="P16" s="12">
        <f>sum(N16:O16)</f>
        <v>1315590</v>
      </c>
      <c r="Q16" s="34">
        <v>2</v>
      </c>
      <c r="R16" s="1">
        <f>SUM(((P15/1000000)/Q16))</f>
        <v>5.008467</v>
      </c>
      <c r="S16" s="1">
        <f>SUM((K15/1000000))/Q16</f>
        <v>0.018373</v>
      </c>
      <c r="T16" s="87"/>
      <c r="U16" s="87"/>
      <c r="V16" s="87"/>
      <c r="W16" s="68"/>
      <c r="X16" s="59"/>
      <c r="Y16" s="87"/>
      <c r="Z16" s="87"/>
      <c r="AA16" s="87"/>
      <c r="AB16" s="87"/>
      <c r="AC16" s="87"/>
      <c r="AD16" s="87"/>
    </row>
    <row r="17">
      <c r="A17" s="87" t="s">
        <v>103</v>
      </c>
      <c r="B17" s="87" t="s">
        <v>69</v>
      </c>
      <c r="C17" s="87">
        <v>78</v>
      </c>
      <c r="D17" s="87">
        <v>62</v>
      </c>
      <c r="E17" s="12">
        <f>AVERAGE(C17:D17)</f>
        <v>70</v>
      </c>
      <c r="F17" s="87">
        <v>80</v>
      </c>
      <c r="G17" s="87">
        <v>64</v>
      </c>
      <c r="H17" s="12">
        <f>AVERAGE(F17:G17)</f>
        <v>72</v>
      </c>
      <c r="I17" s="87"/>
      <c r="J17" s="87" t="s">
        <v>104</v>
      </c>
      <c r="K17" s="12">
        <v>174144585</v>
      </c>
      <c r="L17" s="90">
        <v>4253</v>
      </c>
      <c r="M17" s="12">
        <f>SUM((K17/L17))</f>
        <v>40946.2932047966</v>
      </c>
      <c r="N17" s="119">
        <v>409013994</v>
      </c>
      <c r="O17" s="119">
        <v>806426000</v>
      </c>
      <c r="P17" s="12">
        <v>1215439994</v>
      </c>
      <c r="Q17" s="34">
        <v>200</v>
      </c>
      <c r="R17" s="1">
        <f>SUM(((P17/1000000)/Q17))</f>
        <v>6.077199970000001</v>
      </c>
      <c r="S17" s="1">
        <f>SUM((K17/1000000))/Q17</f>
        <v>0.870722925</v>
      </c>
      <c r="T17" s="87"/>
      <c r="U17" s="87"/>
      <c r="V17" s="87"/>
      <c r="W17" s="68"/>
      <c r="X17" s="59"/>
      <c r="Y17" s="87"/>
      <c r="Z17" s="87"/>
      <c r="AA17" s="87"/>
      <c r="AB17" s="87"/>
      <c r="AC17" s="87"/>
      <c r="AD17" s="87"/>
    </row>
    <row r="18">
      <c r="A18" s="87" t="s">
        <v>105</v>
      </c>
      <c r="B18" s="87" t="s">
        <v>65</v>
      </c>
      <c r="C18" s="87">
        <v>74</v>
      </c>
      <c r="D18" s="87">
        <v>62</v>
      </c>
      <c r="E18" s="12">
        <f>AVERAGE(C18:D18)</f>
        <v>68</v>
      </c>
      <c r="F18" s="87">
        <v>85</v>
      </c>
      <c r="G18" s="87">
        <v>75</v>
      </c>
      <c r="H18" s="12">
        <f>AVERAGE(F18:G18)</f>
        <v>80</v>
      </c>
      <c r="I18" s="87"/>
      <c r="J18" s="87"/>
      <c r="K18" s="12">
        <v>83517315</v>
      </c>
      <c r="L18" s="90">
        <v>4003</v>
      </c>
      <c r="M18" s="12">
        <f>SUM((K18/L18))</f>
        <v>20863.6809892581</v>
      </c>
      <c r="N18" s="119">
        <v>368061265</v>
      </c>
      <c r="O18" s="119">
        <v>596700000</v>
      </c>
      <c r="P18" s="12">
        <v>964761265</v>
      </c>
      <c r="Q18" s="34">
        <v>76</v>
      </c>
      <c r="R18" s="1">
        <f>SUM(((P18/1000000)/Q18))</f>
        <v>12.694227171052601</v>
      </c>
      <c r="S18" s="1">
        <f>SUM((K18/1000000))/Q18</f>
        <v>1.09891203947368</v>
      </c>
      <c r="T18" s="87"/>
      <c r="U18" s="87"/>
      <c r="V18" s="87"/>
      <c r="W18" s="68"/>
      <c r="X18" s="59"/>
      <c r="Y18" s="87"/>
      <c r="Z18" s="87"/>
      <c r="AA18" s="87"/>
      <c r="AB18" s="87"/>
      <c r="AC18" s="87"/>
      <c r="AD18" s="87"/>
    </row>
    <row r="19">
      <c r="A19" s="87" t="s">
        <v>106</v>
      </c>
      <c r="B19" s="87" t="s">
        <v>107</v>
      </c>
      <c r="C19" s="87">
        <v>90</v>
      </c>
      <c r="D19" s="87">
        <v>75</v>
      </c>
      <c r="E19" s="12">
        <f>AVERAGE(C19:D19)</f>
        <v>82.5</v>
      </c>
      <c r="F19" s="87">
        <v>92</v>
      </c>
      <c r="G19" s="87">
        <v>80</v>
      </c>
      <c r="H19" s="12">
        <f>AVERAGE(F19:G19)</f>
        <v>86</v>
      </c>
      <c r="I19" s="87"/>
      <c r="J19" s="87" t="s">
        <v>104</v>
      </c>
      <c r="K19" s="12">
        <v>158074286</v>
      </c>
      <c r="L19" s="90">
        <v>4163</v>
      </c>
      <c r="M19" s="12">
        <f>SUM((K19/L19))</f>
        <v>37971.243334134</v>
      </c>
      <c r="N19" s="119">
        <v>420021917</v>
      </c>
      <c r="O19" s="119">
        <v>435873393</v>
      </c>
      <c r="P19" s="12">
        <v>855895310</v>
      </c>
      <c r="Q19" s="34">
        <v>130</v>
      </c>
      <c r="R19" s="1">
        <f>SUM(((P19/1000000)/Q19))</f>
        <v>6.58381007692308</v>
      </c>
      <c r="S19" s="1">
        <f>SUM((K19/1000000))/Q19</f>
        <v>1.21595604615385</v>
      </c>
      <c r="T19" s="87"/>
      <c r="U19" s="87"/>
      <c r="V19" s="87"/>
      <c r="W19" s="68"/>
      <c r="X19" s="59"/>
      <c r="Y19" s="87"/>
      <c r="Z19" s="87"/>
      <c r="AA19" s="87"/>
      <c r="AB19" s="87"/>
      <c r="AC19" s="87"/>
      <c r="AD19" s="87"/>
    </row>
    <row r="20">
      <c r="A20" s="87" t="s">
        <v>108</v>
      </c>
      <c r="B20" s="87" t="s">
        <v>90</v>
      </c>
      <c r="C20" s="87">
        <v>75</v>
      </c>
      <c r="D20" s="87">
        <v>66</v>
      </c>
      <c r="E20" s="12">
        <f>AVERAGE(C20:D20)</f>
        <v>70.5</v>
      </c>
      <c r="F20" s="87">
        <v>85</v>
      </c>
      <c r="G20" s="87">
        <v>79</v>
      </c>
      <c r="H20" s="12">
        <f>AVERAGE(F20:G20)</f>
        <v>82</v>
      </c>
      <c r="I20" s="87"/>
      <c r="J20" s="87"/>
      <c r="K20" s="12">
        <v>73645197</v>
      </c>
      <c r="L20" s="90">
        <v>3928</v>
      </c>
      <c r="M20" s="12">
        <f>SUM((K20/L20))</f>
        <v>18748.7772403259</v>
      </c>
      <c r="N20" s="119">
        <v>252326338</v>
      </c>
      <c r="O20" s="119">
        <v>595000000</v>
      </c>
      <c r="P20" s="12">
        <v>847326338</v>
      </c>
      <c r="Q20" s="34">
        <v>225</v>
      </c>
      <c r="R20" s="1">
        <f>SUM(((P20/1000000)/Q20))</f>
        <v>3.76589483555556</v>
      </c>
      <c r="S20" s="1">
        <f>SUM((K20/1000000))/Q20</f>
        <v>0.327311986666667</v>
      </c>
      <c r="T20" s="87"/>
      <c r="U20" s="87"/>
      <c r="V20" s="87"/>
      <c r="W20" s="68"/>
      <c r="X20" s="59" t="s">
        <v>109</v>
      </c>
      <c r="Y20" s="20" t="s">
        <v>110</v>
      </c>
      <c r="Z20" s="87"/>
      <c r="AA20" s="87"/>
      <c r="AB20" s="87"/>
      <c r="AC20" s="87"/>
      <c r="AD20" s="87"/>
    </row>
    <row r="21">
      <c r="A21" s="87" t="s">
        <v>111</v>
      </c>
      <c r="B21" s="87" t="s">
        <v>69</v>
      </c>
      <c r="C21" s="87">
        <v>89</v>
      </c>
      <c r="D21" s="87">
        <v>74</v>
      </c>
      <c r="E21" s="12">
        <f>AVERAGE(C21:D21)</f>
        <v>81.5</v>
      </c>
      <c r="F21" s="87">
        <v>89</v>
      </c>
      <c r="G21" s="87">
        <v>82</v>
      </c>
      <c r="H21" s="12">
        <f>AVERAGE(F21:G21)</f>
        <v>85.5</v>
      </c>
      <c r="I21" s="87"/>
      <c r="J21" s="87"/>
      <c r="K21" s="12">
        <v>243390</v>
      </c>
      <c r="L21" s="90">
        <v>3742</v>
      </c>
      <c r="M21" s="12">
        <f>SUM((K21/L21))</f>
        <v>65.0427578834848</v>
      </c>
      <c r="N21" s="119">
        <v>347899011</v>
      </c>
      <c r="O21" s="119">
        <v>462500000</v>
      </c>
      <c r="P21" s="12">
        <v>810399011</v>
      </c>
      <c r="Q21" s="34">
        <v>150</v>
      </c>
      <c r="R21" s="1">
        <f>SUM(((P21/1000000)/Q21))</f>
        <v>5.40266007333333</v>
      </c>
      <c r="S21" s="1">
        <f>SUM((K21/1000000))/Q21</f>
        <v>0.0016226</v>
      </c>
      <c r="T21" s="87"/>
      <c r="U21" s="87"/>
      <c r="V21" s="87"/>
      <c r="W21" s="68"/>
      <c r="X21" s="59"/>
      <c r="Y21" s="87"/>
      <c r="Z21" s="87"/>
      <c r="AA21" s="87"/>
      <c r="AB21" s="87"/>
      <c r="AC21" s="87"/>
      <c r="AD21" s="87"/>
    </row>
    <row r="22">
      <c r="A22" s="87" t="s">
        <v>112</v>
      </c>
      <c r="B22" s="87" t="s">
        <v>65</v>
      </c>
      <c r="C22" s="87">
        <v>69</v>
      </c>
      <c r="D22" s="87">
        <v>61</v>
      </c>
      <c r="E22" s="12">
        <f>AVERAGE(C22:D22)</f>
        <v>65</v>
      </c>
      <c r="F22" s="87">
        <v>84</v>
      </c>
      <c r="G22" s="87">
        <v>70</v>
      </c>
      <c r="H22" s="12">
        <f>AVERAGE(F22:G22)</f>
        <v>77</v>
      </c>
      <c r="I22" s="87"/>
      <c r="J22" s="87" t="s">
        <v>104</v>
      </c>
      <c r="K22" s="12">
        <v>97375245</v>
      </c>
      <c r="L22" s="90">
        <v>3771</v>
      </c>
      <c r="M22" s="12">
        <f>SUM((K22/L22))</f>
        <v>25822.1280827367</v>
      </c>
      <c r="N22" s="119">
        <v>238679850</v>
      </c>
      <c r="O22" s="119">
        <v>550000000</v>
      </c>
      <c r="P22" s="12">
        <v>788679850</v>
      </c>
      <c r="Q22" s="34">
        <v>160</v>
      </c>
      <c r="R22" s="1">
        <f>SUM(((P22/1000000)/Q22))</f>
        <v>4.9292490625</v>
      </c>
      <c r="S22" s="1">
        <f>SUM((K22/1000000))/Q22</f>
        <v>0.60859528125</v>
      </c>
      <c r="T22" s="87"/>
      <c r="U22" s="87"/>
      <c r="V22" s="87"/>
      <c r="W22" s="68"/>
      <c r="X22" s="59"/>
      <c r="Y22" s="87"/>
      <c r="Z22" s="87"/>
      <c r="AA22" s="87"/>
      <c r="AB22" s="87"/>
      <c r="AC22" s="87"/>
      <c r="AD22" s="87"/>
    </row>
    <row r="23">
      <c r="A23" s="87" t="s">
        <v>113</v>
      </c>
      <c r="B23" s="87" t="s">
        <v>69</v>
      </c>
      <c r="C23" s="87">
        <v>78</v>
      </c>
      <c r="D23" s="87">
        <v>65</v>
      </c>
      <c r="E23" s="12">
        <f>AVERAGE(C23:D23)</f>
        <v>71.5</v>
      </c>
      <c r="F23" s="87">
        <v>83</v>
      </c>
      <c r="G23" s="87">
        <v>78</v>
      </c>
      <c r="H23" s="12">
        <f>AVERAGE(F23:G23)</f>
        <v>80.5</v>
      </c>
      <c r="I23" s="87"/>
      <c r="J23" s="87"/>
      <c r="K23" s="12">
        <v>82429469</v>
      </c>
      <c r="L23" s="90">
        <v>4004</v>
      </c>
      <c r="M23" s="12">
        <f>SUM((K23/L23))</f>
        <v>20586.7804695305</v>
      </c>
      <c r="N23" s="119">
        <v>268492764</v>
      </c>
      <c r="O23" s="119">
        <v>475066843</v>
      </c>
      <c r="P23" s="12">
        <v>743559607</v>
      </c>
      <c r="Q23" s="34">
        <v>200</v>
      </c>
      <c r="R23" s="1">
        <f>SUM(((P23/1000000)/Q23))</f>
        <v>3.717798035</v>
      </c>
      <c r="S23" s="1">
        <f>SUM((K23/1000000))/Q23</f>
        <v>0.412147345</v>
      </c>
      <c r="T23" s="87"/>
      <c r="U23" s="87"/>
      <c r="V23" s="87"/>
      <c r="W23" s="68"/>
      <c r="X23" s="59" t="s">
        <v>114</v>
      </c>
      <c r="Y23" s="20" t="s">
        <v>115</v>
      </c>
      <c r="Z23" s="87"/>
      <c r="AA23" s="87"/>
      <c r="AB23" s="87"/>
      <c r="AC23" s="87"/>
      <c r="AD23" s="87"/>
    </row>
    <row r="24">
      <c r="A24" s="87" t="s">
        <v>116</v>
      </c>
      <c r="B24" s="87" t="s">
        <v>90</v>
      </c>
      <c r="C24" s="87">
        <v>97</v>
      </c>
      <c r="D24" s="87">
        <v>96</v>
      </c>
      <c r="E24" s="12">
        <f>AVERAGE(C24:D24)</f>
        <v>96.5</v>
      </c>
      <c r="F24" s="87">
        <v>85</v>
      </c>
      <c r="G24" s="87">
        <v>81</v>
      </c>
      <c r="H24" s="12">
        <f>AVERAGE(F24:G24)</f>
        <v>83</v>
      </c>
      <c r="I24" s="87"/>
      <c r="J24" s="87"/>
      <c r="K24" s="12">
        <v>55785112</v>
      </c>
      <c r="L24" s="90">
        <v>3820</v>
      </c>
      <c r="M24" s="12">
        <f>SUM((K24/L24))</f>
        <v>14603.432460733</v>
      </c>
      <c r="N24" s="119">
        <v>261208962</v>
      </c>
      <c r="O24" s="119">
        <v>427300000</v>
      </c>
      <c r="P24" s="12">
        <v>688508962</v>
      </c>
      <c r="Q24" s="34">
        <v>100</v>
      </c>
      <c r="R24" s="1">
        <f>SUM(((P24/1000000)/Q24))</f>
        <v>6.88508962</v>
      </c>
      <c r="S24" s="1">
        <f>SUM((K24/1000000))/Q24</f>
        <v>0.55785112</v>
      </c>
      <c r="T24" s="87"/>
      <c r="U24" s="87"/>
      <c r="V24" s="87"/>
      <c r="W24" s="68"/>
      <c r="X24" s="59"/>
      <c r="Y24" s="87"/>
      <c r="Z24" s="87"/>
      <c r="AA24" s="87"/>
      <c r="AB24" s="87"/>
      <c r="AC24" s="87"/>
      <c r="AD24" s="87"/>
    </row>
    <row r="25">
      <c r="A25" s="87" t="s">
        <v>117</v>
      </c>
      <c r="B25" s="87" t="s">
        <v>90</v>
      </c>
      <c r="C25" s="87">
        <v>55</v>
      </c>
      <c r="D25" s="87">
        <v>55</v>
      </c>
      <c r="E25" s="12">
        <f>AVERAGE(C25:D25)</f>
        <v>55</v>
      </c>
      <c r="F25" s="87">
        <v>76</v>
      </c>
      <c r="G25" s="87">
        <v>77</v>
      </c>
      <c r="H25" s="12">
        <f>AVERAGE(F25:G25)</f>
        <v>76.5</v>
      </c>
      <c r="I25" s="87"/>
      <c r="J25" s="87" t="s">
        <v>104</v>
      </c>
      <c r="K25" s="12">
        <v>116619362</v>
      </c>
      <c r="L25" s="90">
        <v>4207</v>
      </c>
      <c r="M25" s="12">
        <f>SUM((K25/L25))</f>
        <v>27720.3142381745</v>
      </c>
      <c r="N25" s="119">
        <v>291045518</v>
      </c>
      <c r="O25" s="119">
        <v>377000000</v>
      </c>
      <c r="P25" s="12">
        <v>668045518</v>
      </c>
      <c r="Q25" s="34">
        <v>225</v>
      </c>
      <c r="R25" s="1">
        <f>SUM(((P25/1000000)/Q25))</f>
        <v>2.96909119111111</v>
      </c>
      <c r="S25" s="1">
        <f>SUM((K25/1000000))/Q25</f>
        <v>0.518308275555556</v>
      </c>
      <c r="T25" s="87"/>
      <c r="U25" s="87"/>
      <c r="V25" s="87"/>
      <c r="W25" s="68"/>
      <c r="X25" s="59"/>
      <c r="Y25" s="87"/>
      <c r="Z25" s="87"/>
      <c r="AA25" s="87"/>
      <c r="AB25" s="87"/>
      <c r="AC25" s="87"/>
      <c r="AD25" s="87"/>
    </row>
    <row r="26">
      <c r="A26" s="87" t="s">
        <v>118</v>
      </c>
      <c r="B26" s="87" t="s">
        <v>69</v>
      </c>
      <c r="C26" s="87">
        <v>65</v>
      </c>
      <c r="D26" s="87">
        <v>54</v>
      </c>
      <c r="E26" s="12">
        <f>AVERAGE(C26:D26)</f>
        <v>59.5</v>
      </c>
      <c r="F26" s="87">
        <v>83</v>
      </c>
      <c r="G26" s="87">
        <v>77</v>
      </c>
      <c r="H26" s="12">
        <f>AVERAGE(F26:G26)</f>
        <v>80</v>
      </c>
      <c r="I26" s="87"/>
      <c r="J26" s="87"/>
      <c r="K26" s="12">
        <v>85737841</v>
      </c>
      <c r="L26" s="90">
        <v>3841</v>
      </c>
      <c r="M26" s="12">
        <f>SUM((K26/L26))</f>
        <v>22321.7498047384</v>
      </c>
      <c r="N26" s="119">
        <v>204509243</v>
      </c>
      <c r="O26" s="119">
        <v>428400000</v>
      </c>
      <c r="P26" s="12">
        <v>632909243</v>
      </c>
      <c r="Q26" s="34">
        <v>170</v>
      </c>
      <c r="R26" s="1">
        <f>SUM(((P26/1000000)/Q26))</f>
        <v>3.72299554705882</v>
      </c>
      <c r="S26" s="1">
        <f>SUM((K26/1000000))/Q26</f>
        <v>0.504340241176471</v>
      </c>
      <c r="T26" s="87"/>
      <c r="U26" s="87"/>
      <c r="V26" s="87"/>
      <c r="W26" s="68"/>
      <c r="X26" s="59"/>
      <c r="Y26" s="87"/>
      <c r="Z26" s="87"/>
      <c r="AA26" s="87"/>
      <c r="AB26" s="87"/>
      <c r="AC26" s="87"/>
      <c r="AD26" s="87"/>
    </row>
    <row r="27">
      <c r="A27" s="87" t="s">
        <v>119</v>
      </c>
      <c r="B27" s="87" t="s">
        <v>96</v>
      </c>
      <c r="C27" s="87">
        <v>70</v>
      </c>
      <c r="D27" s="87">
        <v>55</v>
      </c>
      <c r="E27" s="12">
        <f>AVERAGE(C27:D27)</f>
        <v>62.5</v>
      </c>
      <c r="F27" s="87">
        <v>79</v>
      </c>
      <c r="G27" s="87">
        <v>72</v>
      </c>
      <c r="H27" s="12">
        <f>AVERAGE(F27:G27)</f>
        <v>75.5</v>
      </c>
      <c r="I27" s="87"/>
      <c r="J27" s="87"/>
      <c r="K27" s="12">
        <v>43639736</v>
      </c>
      <c r="L27" s="90">
        <v>4065</v>
      </c>
      <c r="M27" s="12">
        <f>SUM((K27/L27))</f>
        <v>10735.4824108241</v>
      </c>
      <c r="N27" s="119">
        <v>187168425</v>
      </c>
      <c r="O27" s="119">
        <v>400036243</v>
      </c>
      <c r="P27" s="12">
        <v>587204668</v>
      </c>
      <c r="Q27" s="34">
        <v>135</v>
      </c>
      <c r="R27" s="1">
        <f>SUM(((P27/1000000)/Q27))</f>
        <v>4.34966420740741</v>
      </c>
      <c r="S27" s="1">
        <f>SUM((K27/1000000))/Q27</f>
        <v>0.323257303703704</v>
      </c>
      <c r="T27" s="87"/>
      <c r="U27" s="87"/>
      <c r="V27" s="87"/>
      <c r="W27" s="68"/>
      <c r="X27" s="59"/>
      <c r="Y27" s="87"/>
      <c r="Z27" s="87"/>
      <c r="AA27" s="87"/>
      <c r="AB27" s="87"/>
      <c r="AC27" s="87"/>
      <c r="AD27" s="87"/>
    </row>
    <row r="28">
      <c r="A28" s="87" t="s">
        <v>120</v>
      </c>
      <c r="B28" s="87" t="s">
        <v>121</v>
      </c>
      <c r="C28" s="87">
        <v>67</v>
      </c>
      <c r="D28" s="87">
        <v>63</v>
      </c>
      <c r="E28" s="12">
        <f>AVERAGE(C28:D28)</f>
        <v>65</v>
      </c>
      <c r="F28" s="87">
        <v>73</v>
      </c>
      <c r="G28" s="87">
        <v>68</v>
      </c>
      <c r="H28" s="12">
        <f>AVERAGE(F28:G28)</f>
        <v>70.5</v>
      </c>
      <c r="I28" s="87"/>
      <c r="J28" s="87"/>
      <c r="K28" s="12">
        <v>66411834</v>
      </c>
      <c r="L28" s="90">
        <v>3607</v>
      </c>
      <c r="M28" s="12">
        <f>SUM((K28/L28))</f>
        <v>18411.9306903244</v>
      </c>
      <c r="N28" s="119">
        <v>202359711</v>
      </c>
      <c r="O28" s="119">
        <v>337648165</v>
      </c>
      <c r="P28" s="12">
        <v>540007876</v>
      </c>
      <c r="Q28" s="34">
        <v>190</v>
      </c>
      <c r="R28" s="1">
        <f>SUM(((P28/1000000)/Q28))</f>
        <v>2.84214671578947</v>
      </c>
      <c r="S28" s="1">
        <f>SUM((K28/1000000))/Q28</f>
        <v>0.349535968421053</v>
      </c>
      <c r="T28" s="87"/>
      <c r="U28" s="87"/>
      <c r="V28" s="87"/>
      <c r="W28" s="68"/>
      <c r="X28" s="59"/>
      <c r="Y28" s="87"/>
      <c r="Z28" s="87"/>
      <c r="AA28" s="87"/>
      <c r="AB28" s="87"/>
      <c r="AC28" s="87"/>
      <c r="AD28" s="87"/>
    </row>
    <row r="29">
      <c r="A29" s="87" t="s">
        <v>122</v>
      </c>
      <c r="B29" s="87" t="s">
        <v>69</v>
      </c>
      <c r="C29" s="87">
        <v>59</v>
      </c>
      <c r="D29" s="87">
        <v>44</v>
      </c>
      <c r="E29" s="12">
        <f>AVERAGE(C29:D29)</f>
        <v>51.5</v>
      </c>
      <c r="F29" s="87">
        <v>57</v>
      </c>
      <c r="G29" s="87">
        <v>61</v>
      </c>
      <c r="H29" s="12">
        <f>AVERAGE(F29:G29)</f>
        <v>59</v>
      </c>
      <c r="I29" s="87"/>
      <c r="J29" s="87"/>
      <c r="K29" s="12">
        <v>79110453</v>
      </c>
      <c r="L29" s="90">
        <v>3912</v>
      </c>
      <c r="M29" s="12">
        <f>SUM((K29/L29))</f>
        <v>20222.5084355828</v>
      </c>
      <c r="N29" s="119">
        <v>234911825</v>
      </c>
      <c r="O29" s="119">
        <v>258400000</v>
      </c>
      <c r="P29" s="12">
        <v>493311825</v>
      </c>
      <c r="Q29" s="34">
        <v>215</v>
      </c>
      <c r="R29" s="1">
        <f>SUM(((P29/1000000)/Q29))</f>
        <v>2.29447360465116</v>
      </c>
      <c r="S29" s="1">
        <f>SUM((K29/1000000))/Q29</f>
        <v>0.367955595348837</v>
      </c>
      <c r="T29" s="87"/>
      <c r="U29" s="87"/>
      <c r="V29" s="87"/>
      <c r="W29" s="68"/>
      <c r="X29" s="59"/>
      <c r="Y29" s="87"/>
      <c r="Z29" s="87"/>
      <c r="AA29" s="87"/>
      <c r="AB29" s="87"/>
      <c r="AC29" s="87"/>
      <c r="AD29" s="87"/>
    </row>
    <row r="30">
      <c r="A30" s="87" t="s">
        <v>123</v>
      </c>
      <c r="B30" s="87" t="s">
        <v>121</v>
      </c>
      <c r="C30" s="87">
        <v>87</v>
      </c>
      <c r="D30" s="87">
        <v>72</v>
      </c>
      <c r="E30" s="12">
        <f>AVERAGE(C30:D30)</f>
        <v>79.5</v>
      </c>
      <c r="F30" s="87">
        <v>90</v>
      </c>
      <c r="G30" s="87">
        <v>79</v>
      </c>
      <c r="H30" s="12">
        <f>AVERAGE(F30:G30)</f>
        <v>84.5</v>
      </c>
      <c r="I30" s="87"/>
      <c r="J30" s="87"/>
      <c r="K30" s="12">
        <v>70165559</v>
      </c>
      <c r="L30" s="90">
        <v>3907</v>
      </c>
      <c r="M30" s="12">
        <f>SUM((K30/L30))</f>
        <v>17958.9349884822</v>
      </c>
      <c r="N30" s="119">
        <v>228778661</v>
      </c>
      <c r="O30" s="119">
        <v>238586585</v>
      </c>
      <c r="P30" s="12">
        <v>467365246</v>
      </c>
      <c r="Q30" s="34">
        <v>190</v>
      </c>
      <c r="R30" s="1">
        <f>SUM(((P30/1000000)/Q30))</f>
        <v>2.45981708421053</v>
      </c>
      <c r="S30" s="1">
        <f>SUM((K30/1000000))/Q30</f>
        <v>0.369292415789474</v>
      </c>
      <c r="T30" s="87"/>
      <c r="U30" s="87"/>
      <c r="V30" s="87"/>
      <c r="W30" s="68"/>
      <c r="X30" s="59"/>
      <c r="Y30" s="87"/>
      <c r="Z30" s="87"/>
      <c r="AA30" s="87"/>
      <c r="AB30" s="87"/>
      <c r="AC30" s="87"/>
      <c r="AD30" s="87"/>
    </row>
    <row r="31">
      <c r="A31" s="87" t="s">
        <v>124</v>
      </c>
      <c r="B31" s="87" t="s">
        <v>96</v>
      </c>
      <c r="C31" s="87">
        <v>69</v>
      </c>
      <c r="D31" s="87">
        <v>60</v>
      </c>
      <c r="E31" s="12">
        <f>AVERAGE(C31:D31)</f>
        <v>64.5</v>
      </c>
      <c r="F31" s="87">
        <v>70</v>
      </c>
      <c r="G31" s="87">
        <v>67</v>
      </c>
      <c r="H31" s="12">
        <f>AVERAGE(F31:G31)</f>
        <v>68.5</v>
      </c>
      <c r="I31" s="87"/>
      <c r="J31" s="87"/>
      <c r="K31" s="12">
        <v>53113752</v>
      </c>
      <c r="L31" s="90">
        <v>3924</v>
      </c>
      <c r="M31" s="12">
        <f>SUM((K31/L31))</f>
        <v>13535.6146788991</v>
      </c>
      <c r="N31" s="119">
        <v>132556852</v>
      </c>
      <c r="O31" s="119">
        <v>282271394</v>
      </c>
      <c r="P31" s="12">
        <v>414828246</v>
      </c>
      <c r="Q31" s="34">
        <v>120</v>
      </c>
      <c r="R31" s="1">
        <f>SUM(((P31/1000000)/Q31))</f>
        <v>3.45690205</v>
      </c>
      <c r="S31" s="1">
        <f>SUM((K31/1000000))/Q31</f>
        <v>0.4426146</v>
      </c>
      <c r="T31" s="87"/>
      <c r="U31" s="87"/>
      <c r="V31" s="87"/>
      <c r="W31" s="68"/>
      <c r="X31" s="59"/>
      <c r="Y31" s="87"/>
      <c r="Z31" s="87"/>
      <c r="AA31" s="87"/>
      <c r="AB31" s="87"/>
      <c r="AC31" s="87"/>
      <c r="AD31" s="87"/>
    </row>
    <row r="32">
      <c r="A32" s="87" t="s">
        <v>125</v>
      </c>
      <c r="B32" s="87" t="s">
        <v>90</v>
      </c>
      <c r="C32" s="87">
        <v>71</v>
      </c>
      <c r="D32" s="87">
        <v>64</v>
      </c>
      <c r="E32" s="12">
        <f>AVERAGE(C32:D32)</f>
        <v>67.5</v>
      </c>
      <c r="F32" s="87">
        <v>78</v>
      </c>
      <c r="G32" s="87">
        <v>75</v>
      </c>
      <c r="H32" s="12">
        <f>AVERAGE(F32:G32)</f>
        <v>76.5</v>
      </c>
      <c r="I32" s="87"/>
      <c r="J32" s="87"/>
      <c r="K32" s="12">
        <v>37285325</v>
      </c>
      <c r="L32" s="90">
        <v>3285</v>
      </c>
      <c r="M32" s="12">
        <f>SUM((K32/L32))</f>
        <v>11350.1750380518</v>
      </c>
      <c r="N32" s="119">
        <v>101802906</v>
      </c>
      <c r="O32" s="119">
        <v>309200000</v>
      </c>
      <c r="P32" s="12">
        <v>411002906</v>
      </c>
      <c r="Q32" s="34">
        <v>190</v>
      </c>
      <c r="R32" s="1">
        <f>SUM(((P32/1000000)/Q32))</f>
        <v>2.16317318947368</v>
      </c>
      <c r="S32" s="1">
        <f>SUM((K32/1000000))/Q32</f>
        <v>0.196238552631579</v>
      </c>
      <c r="T32" s="87"/>
      <c r="U32" s="87"/>
      <c r="V32" s="87"/>
      <c r="W32" s="68"/>
      <c r="X32" s="59"/>
      <c r="Y32" s="87"/>
      <c r="Z32" s="87"/>
      <c r="AA32" s="87"/>
      <c r="AB32" s="87"/>
      <c r="AC32" s="87"/>
      <c r="AD32" s="87"/>
    </row>
    <row r="33">
      <c r="A33" s="87" t="s">
        <v>126</v>
      </c>
      <c r="B33" s="87" t="s">
        <v>121</v>
      </c>
      <c r="C33" s="87">
        <v>28</v>
      </c>
      <c r="D33" s="87">
        <v>41</v>
      </c>
      <c r="E33" s="12">
        <f>AVERAGE(C33:D33)</f>
        <v>34.5</v>
      </c>
      <c r="F33" s="87">
        <v>49</v>
      </c>
      <c r="G33" s="87">
        <v>54</v>
      </c>
      <c r="H33" s="12">
        <f>AVERAGE(F33:G33)</f>
        <v>51.5</v>
      </c>
      <c r="I33" s="87"/>
      <c r="J33" s="87"/>
      <c r="K33" s="12">
        <v>40501814</v>
      </c>
      <c r="L33" s="90">
        <v>3734</v>
      </c>
      <c r="M33" s="12">
        <f>SUM((K33/L33))</f>
        <v>10846.7632565613</v>
      </c>
      <c r="N33" s="119">
        <v>122523060</v>
      </c>
      <c r="O33" s="119">
        <v>253217645</v>
      </c>
      <c r="P33" s="12">
        <v>375740705</v>
      </c>
      <c r="Q33" s="34">
        <v>130</v>
      </c>
      <c r="R33" s="1">
        <f>SUM(((P33/1000000)/Q33))</f>
        <v>2.89031311538462</v>
      </c>
      <c r="S33" s="1">
        <f>SUM((K33/1000000))/Q33</f>
        <v>0.311552415384615</v>
      </c>
      <c r="T33" s="87"/>
      <c r="U33" s="87"/>
      <c r="V33" s="87"/>
      <c r="W33" s="68"/>
      <c r="X33" s="59"/>
      <c r="Y33" s="87"/>
      <c r="Z33" s="87"/>
      <c r="AA33" s="87"/>
      <c r="AB33" s="87"/>
      <c r="AC33" s="87"/>
      <c r="AD33" s="87"/>
    </row>
    <row r="34">
      <c r="A34" s="87" t="s">
        <v>127</v>
      </c>
      <c r="B34" s="87" t="s">
        <v>90</v>
      </c>
      <c r="C34" s="87">
        <v>19</v>
      </c>
      <c r="D34" s="87">
        <v>30</v>
      </c>
      <c r="E34" s="12">
        <f>AVERAGE(C34:D34)</f>
        <v>24.5</v>
      </c>
      <c r="F34" s="87">
        <v>45</v>
      </c>
      <c r="G34" s="87">
        <v>55</v>
      </c>
      <c r="H34" s="12">
        <f>AVERAGE(F34:G34)</f>
        <v>50</v>
      </c>
      <c r="I34" s="87"/>
      <c r="J34" s="87"/>
      <c r="K34" s="12">
        <v>41671198</v>
      </c>
      <c r="L34" s="90">
        <v>3565</v>
      </c>
      <c r="M34" s="12">
        <f>SUM((K34/L34))</f>
        <v>11688.9755960729</v>
      </c>
      <c r="N34" s="119">
        <v>112200072</v>
      </c>
      <c r="O34" s="119">
        <v>249800000</v>
      </c>
      <c r="P34" s="12">
        <v>362000072</v>
      </c>
      <c r="Q34" s="34">
        <v>103</v>
      </c>
      <c r="R34" s="1">
        <f>SUM(((P34/1000000)/Q34))</f>
        <v>3.51456380582524</v>
      </c>
      <c r="S34" s="1">
        <f>SUM((K34/1000000))/Q34</f>
        <v>0.404574737864078</v>
      </c>
      <c r="T34" s="87"/>
      <c r="U34" s="87"/>
      <c r="V34" s="87"/>
      <c r="W34" s="68"/>
      <c r="X34" s="59"/>
      <c r="Y34" s="87"/>
      <c r="Z34" s="87"/>
      <c r="AA34" s="87"/>
      <c r="AB34" s="87"/>
      <c r="AC34" s="87"/>
      <c r="AD34" s="87"/>
    </row>
    <row r="35">
      <c r="A35" s="87" t="s">
        <v>128</v>
      </c>
      <c r="B35" s="87" t="s">
        <v>85</v>
      </c>
      <c r="C35" s="87">
        <v>50</v>
      </c>
      <c r="D35" s="87">
        <v>50</v>
      </c>
      <c r="E35" s="12">
        <f>AVERAGE(C35:D35)</f>
        <v>50</v>
      </c>
      <c r="F35" s="87">
        <v>71</v>
      </c>
      <c r="G35" s="87">
        <v>69</v>
      </c>
      <c r="H35" s="12">
        <f>AVERAGE(F35:G35)</f>
        <v>70</v>
      </c>
      <c r="I35" s="87"/>
      <c r="J35" s="87"/>
      <c r="K35" s="12">
        <v>29350389</v>
      </c>
      <c r="L35" s="90">
        <v>3082</v>
      </c>
      <c r="M35" s="12">
        <f>SUM((K35/L35))</f>
        <v>9523.16320571058</v>
      </c>
      <c r="N35" s="119">
        <v>117723989</v>
      </c>
      <c r="O35" s="119">
        <v>234000000</v>
      </c>
      <c r="P35" s="12">
        <v>351723989</v>
      </c>
      <c r="Q35" s="34">
        <v>75</v>
      </c>
      <c r="R35" s="1">
        <f>SUM(((P35/1000000)/Q35))</f>
        <v>4.68965318666667</v>
      </c>
      <c r="S35" s="1">
        <f>SUM((K35/1000000))/Q35</f>
        <v>0.39133852</v>
      </c>
      <c r="T35" s="87"/>
      <c r="U35" s="87"/>
      <c r="V35" s="87"/>
      <c r="W35" s="68"/>
      <c r="X35" s="59"/>
      <c r="Y35" s="87"/>
      <c r="Z35" s="87"/>
      <c r="AA35" s="87"/>
      <c r="AB35" s="87"/>
      <c r="AC35" s="87"/>
      <c r="AD35" s="87"/>
    </row>
    <row r="36">
      <c r="A36" s="87" t="s">
        <v>129</v>
      </c>
      <c r="B36" s="87" t="s">
        <v>90</v>
      </c>
      <c r="C36" s="87">
        <v>49</v>
      </c>
      <c r="D36" s="87">
        <v>55</v>
      </c>
      <c r="E36" s="12">
        <f>AVERAGE(C36:D36)</f>
        <v>52</v>
      </c>
      <c r="F36" s="87">
        <v>68</v>
      </c>
      <c r="G36" s="87">
        <v>73</v>
      </c>
      <c r="H36" s="12">
        <f>AVERAGE(F36:G36)</f>
        <v>70.5</v>
      </c>
      <c r="I36" s="87"/>
      <c r="J36" s="87"/>
      <c r="K36" s="12">
        <v>50085185</v>
      </c>
      <c r="L36" s="90">
        <v>3550</v>
      </c>
      <c r="M36" s="12">
        <f>SUM((K36/L36))</f>
        <v>14108.5028169014</v>
      </c>
      <c r="N36" s="119">
        <v>144840419</v>
      </c>
      <c r="O36" s="119">
        <v>206200000</v>
      </c>
      <c r="P36" s="12">
        <v>351040419</v>
      </c>
      <c r="Q36" s="34">
        <v>105</v>
      </c>
      <c r="R36" s="1">
        <f>SUM(((P36/1000000)/Q36))</f>
        <v>3.34324208571429</v>
      </c>
      <c r="S36" s="1">
        <f>SUM((K36/1000000))/Q36</f>
        <v>0.477001761904762</v>
      </c>
      <c r="T36" s="87"/>
      <c r="U36" s="87"/>
      <c r="V36" s="87"/>
      <c r="W36" s="68"/>
      <c r="X36" s="59"/>
      <c r="Y36" s="87"/>
      <c r="Z36" s="87"/>
      <c r="AA36" s="87"/>
      <c r="AB36" s="87"/>
      <c r="AC36" s="87"/>
      <c r="AD36" s="87"/>
    </row>
    <row r="37">
      <c r="A37" s="87" t="s">
        <v>130</v>
      </c>
      <c r="B37" s="87" t="s">
        <v>78</v>
      </c>
      <c r="C37" s="87">
        <v>14</v>
      </c>
      <c r="D37" s="87">
        <v>34</v>
      </c>
      <c r="E37" s="12">
        <f>AVERAGE(C37:D37)</f>
        <v>24</v>
      </c>
      <c r="F37" s="87">
        <v>58</v>
      </c>
      <c r="G37" s="87">
        <v>33</v>
      </c>
      <c r="H37" s="12">
        <f>AVERAGE(F37:G37)</f>
        <v>45.5</v>
      </c>
      <c r="I37" s="87"/>
      <c r="J37" s="87"/>
      <c r="K37" s="12">
        <v>17548389</v>
      </c>
      <c r="L37" s="90">
        <v>3867</v>
      </c>
      <c r="M37" s="12">
        <f>SUM((K37/L37))</f>
        <v>4537.98525989139</v>
      </c>
      <c r="N37" s="119">
        <v>71017784</v>
      </c>
      <c r="O37" s="119">
        <v>276527576</v>
      </c>
      <c r="P37" s="12">
        <v>347545360</v>
      </c>
      <c r="Q37" s="34">
        <v>105</v>
      </c>
      <c r="R37" s="1">
        <f>SUM(((P37/1000000)/Q37))</f>
        <v>3.30995580952381</v>
      </c>
      <c r="S37" s="1">
        <f>SUM((K37/1000000))/Q37</f>
        <v>0.167127514285714</v>
      </c>
      <c r="T37" s="87"/>
      <c r="U37" s="87"/>
      <c r="V37" s="87"/>
      <c r="W37" s="68"/>
      <c r="X37" s="59"/>
      <c r="Y37" s="87"/>
      <c r="Z37" s="87"/>
      <c r="AA37" s="87"/>
      <c r="AB37" s="87"/>
      <c r="AC37" s="87"/>
      <c r="AD37" s="87"/>
    </row>
    <row r="38">
      <c r="A38" s="87" t="s">
        <v>131</v>
      </c>
      <c r="B38" s="87" t="s">
        <v>90</v>
      </c>
      <c r="C38" s="87">
        <v>86</v>
      </c>
      <c r="D38" s="87">
        <v>68</v>
      </c>
      <c r="E38" s="12">
        <f>AVERAGE(C38:D38)</f>
        <v>77</v>
      </c>
      <c r="F38" s="87">
        <v>83</v>
      </c>
      <c r="G38" s="87">
        <v>77</v>
      </c>
      <c r="H38" s="12">
        <f>AVERAGE(F38:G38)</f>
        <v>80</v>
      </c>
      <c r="I38" s="87"/>
      <c r="J38" s="87" t="s">
        <v>132</v>
      </c>
      <c r="K38" s="12">
        <v>41855326</v>
      </c>
      <c r="L38" s="90">
        <v>3115</v>
      </c>
      <c r="M38" s="12">
        <f>SUM((K38/L38))</f>
        <v>13436.7017656501</v>
      </c>
      <c r="N38" s="119">
        <v>137400141</v>
      </c>
      <c r="O38" s="119">
        <v>180600000</v>
      </c>
      <c r="P38" s="12">
        <v>318000141</v>
      </c>
      <c r="Q38" s="34">
        <v>20</v>
      </c>
      <c r="R38" s="1">
        <f>SUM(((P38/1000000)/Q38))</f>
        <v>15.90000705</v>
      </c>
      <c r="S38" s="1">
        <f>SUM((K38/1000000))/Q38</f>
        <v>2.0927663</v>
      </c>
      <c r="T38" s="87"/>
      <c r="U38" s="87"/>
      <c r="V38" s="87"/>
      <c r="W38" s="68"/>
      <c r="X38" s="59"/>
      <c r="Y38" s="87"/>
      <c r="Z38" s="87"/>
      <c r="AA38" s="87"/>
      <c r="AB38" s="87"/>
      <c r="AC38" s="87"/>
      <c r="AD38" s="87"/>
    </row>
    <row r="39">
      <c r="A39" s="87" t="s">
        <v>133</v>
      </c>
      <c r="B39" s="87" t="s">
        <v>96</v>
      </c>
      <c r="C39" s="87">
        <v>14</v>
      </c>
      <c r="D39" s="87">
        <v>28</v>
      </c>
      <c r="E39" s="12">
        <f>AVERAGE(C39:D39)</f>
        <v>21</v>
      </c>
      <c r="F39" s="87">
        <v>42</v>
      </c>
      <c r="G39" s="87">
        <v>48</v>
      </c>
      <c r="H39" s="12">
        <f>AVERAGE(F39:G39)</f>
        <v>45</v>
      </c>
      <c r="I39" s="87"/>
      <c r="J39" s="87"/>
      <c r="K39" s="12">
        <v>24834845</v>
      </c>
      <c r="L39" s="90">
        <v>3555</v>
      </c>
      <c r="M39" s="12">
        <f>SUM((K39/L39))</f>
        <v>6985.89170182841</v>
      </c>
      <c r="N39" s="119">
        <v>67349198</v>
      </c>
      <c r="O39" s="119">
        <v>237304984</v>
      </c>
      <c r="P39" s="12">
        <v>304654182</v>
      </c>
      <c r="Q39" s="34">
        <v>92</v>
      </c>
      <c r="R39" s="1">
        <f>SUM(((P39/1000000)/Q39))</f>
        <v>3.3114585</v>
      </c>
      <c r="S39" s="1">
        <f>SUM((K39/1000000))/Q39</f>
        <v>0.269943967391304</v>
      </c>
      <c r="T39" s="87"/>
      <c r="U39" s="87"/>
      <c r="V39" s="87"/>
      <c r="W39" s="68"/>
      <c r="X39" s="59"/>
      <c r="Y39" s="87"/>
      <c r="Z39" s="87"/>
      <c r="AA39" s="87"/>
      <c r="AB39" s="87"/>
      <c r="AC39" s="87"/>
      <c r="AD39" s="87"/>
    </row>
    <row r="40">
      <c r="A40" s="87" t="s">
        <v>134</v>
      </c>
      <c r="B40" s="87" t="s">
        <v>65</v>
      </c>
      <c r="C40" s="87">
        <v>53</v>
      </c>
      <c r="D40" s="87">
        <v>54</v>
      </c>
      <c r="E40" s="12">
        <f>AVERAGE(C40:D40)</f>
        <v>53.5</v>
      </c>
      <c r="F40" s="87">
        <v>61</v>
      </c>
      <c r="G40" s="87">
        <v>70</v>
      </c>
      <c r="H40" s="12">
        <f>AVERAGE(F40:G40)</f>
        <v>65.5</v>
      </c>
      <c r="I40" s="87"/>
      <c r="J40" s="87"/>
      <c r="K40" s="12">
        <v>37054485</v>
      </c>
      <c r="L40" s="90">
        <v>3792</v>
      </c>
      <c r="M40" s="12">
        <f>SUM((K40/L40))</f>
        <v>9771.75237341772</v>
      </c>
      <c r="N40" s="119">
        <v>89107235</v>
      </c>
      <c r="O40" s="119">
        <v>197061337</v>
      </c>
      <c r="P40" s="12">
        <v>286168572</v>
      </c>
      <c r="Q40" s="34">
        <v>120</v>
      </c>
      <c r="R40" s="1">
        <f>SUM(((P40/1000000)/Q40))</f>
        <v>2.3847381</v>
      </c>
      <c r="S40" s="1">
        <f>SUM((K40/1000000))/Q40</f>
        <v>0.308787375</v>
      </c>
      <c r="T40" s="87"/>
      <c r="U40" s="87"/>
      <c r="V40" s="87"/>
      <c r="W40" s="68"/>
      <c r="X40" s="59"/>
      <c r="Y40" s="87"/>
      <c r="Z40" s="87"/>
      <c r="AA40" s="87"/>
      <c r="AB40" s="87"/>
      <c r="AC40" s="87"/>
      <c r="AD40" s="87"/>
    </row>
    <row r="41">
      <c r="A41" s="87" t="s">
        <v>135</v>
      </c>
      <c r="B41" s="87" t="s">
        <v>136</v>
      </c>
      <c r="C41" s="87">
        <v>68</v>
      </c>
      <c r="D41" s="87">
        <v>61</v>
      </c>
      <c r="E41" s="12">
        <f>AVERAGE(C41:D41)</f>
        <v>64.5</v>
      </c>
      <c r="F41" s="87">
        <v>60</v>
      </c>
      <c r="G41" s="87">
        <v>67</v>
      </c>
      <c r="H41" s="12">
        <f>AVERAGE(F41:G41)</f>
        <v>63.5</v>
      </c>
      <c r="I41" s="87"/>
      <c r="J41" s="87"/>
      <c r="K41" s="12">
        <v>29807393</v>
      </c>
      <c r="L41" s="90">
        <v>3284</v>
      </c>
      <c r="M41" s="12">
        <f>SUM((K41/L41))</f>
        <v>9076.55085261876</v>
      </c>
      <c r="N41" s="119">
        <v>93050117</v>
      </c>
      <c r="O41" s="119">
        <v>193090583</v>
      </c>
      <c r="P41" s="12">
        <v>286140700</v>
      </c>
      <c r="Q41" s="34">
        <v>115</v>
      </c>
      <c r="R41" s="1">
        <f>SUM(((P41/1000000)/Q41))</f>
        <v>2.48818</v>
      </c>
      <c r="S41" s="1">
        <f>SUM((K41/1000000))/Q41</f>
        <v>0.25919472173913</v>
      </c>
      <c r="T41" s="87"/>
      <c r="U41" s="87"/>
      <c r="V41" s="87"/>
      <c r="W41" s="68"/>
      <c r="X41" s="59"/>
      <c r="Y41" s="87"/>
      <c r="Z41" s="87"/>
      <c r="AA41" s="87"/>
      <c r="AB41" s="87"/>
      <c r="AC41" s="87"/>
      <c r="AD41" s="87"/>
    </row>
    <row r="42">
      <c r="A42" s="87" t="s">
        <v>137</v>
      </c>
      <c r="B42" s="87" t="s">
        <v>96</v>
      </c>
      <c r="C42" s="87">
        <v>67</v>
      </c>
      <c r="D42" s="87">
        <v>58</v>
      </c>
      <c r="E42" s="12">
        <f>AVERAGE(C42:D42)</f>
        <v>62.5</v>
      </c>
      <c r="F42" s="87">
        <v>67</v>
      </c>
      <c r="G42" s="87">
        <v>61</v>
      </c>
      <c r="H42" s="12">
        <f>AVERAGE(F42:G42)</f>
        <v>64</v>
      </c>
      <c r="I42" s="87"/>
      <c r="J42" s="87"/>
      <c r="K42" s="12">
        <v>21312625</v>
      </c>
      <c r="L42" s="90">
        <v>3809</v>
      </c>
      <c r="M42" s="12">
        <f>SUM((K42/L42))</f>
        <v>5595.33342084537</v>
      </c>
      <c r="N42" s="119">
        <v>83028128</v>
      </c>
      <c r="O42" s="119">
        <v>199542554</v>
      </c>
      <c r="P42" s="12">
        <v>282570682</v>
      </c>
      <c r="Q42" s="34">
        <v>135</v>
      </c>
      <c r="R42" s="1">
        <f>SUM(((P42/1000000)/Q42))</f>
        <v>2.09311616296296</v>
      </c>
      <c r="S42" s="1">
        <f>SUM((K42/1000000))/Q42</f>
        <v>0.157871296296296</v>
      </c>
      <c r="T42" s="87"/>
      <c r="U42" s="87"/>
      <c r="V42" s="87"/>
      <c r="W42" s="68"/>
      <c r="X42" s="59"/>
      <c r="Y42" s="87"/>
      <c r="Z42" s="87"/>
      <c r="AA42" s="87"/>
      <c r="AB42" s="87"/>
      <c r="AC42" s="87"/>
      <c r="AD42" s="87"/>
    </row>
    <row r="43">
      <c r="A43" s="87" t="s">
        <v>138</v>
      </c>
      <c r="B43" s="87" t="s">
        <v>90</v>
      </c>
      <c r="C43" s="87">
        <v>47</v>
      </c>
      <c r="D43" s="87">
        <v>44</v>
      </c>
      <c r="E43" s="12">
        <f>AVERAGE(C43:D43)</f>
        <v>45.5</v>
      </c>
      <c r="F43" s="87">
        <v>73</v>
      </c>
      <c r="G43" s="87">
        <v>69</v>
      </c>
      <c r="H43" s="12">
        <f>AVERAGE(F43:G43)</f>
        <v>71</v>
      </c>
      <c r="I43" s="87"/>
      <c r="J43" s="87"/>
      <c r="K43" s="12">
        <v>26419396</v>
      </c>
      <c r="L43" s="90">
        <v>3445</v>
      </c>
      <c r="M43" s="12">
        <f>SUM((K43/L43))</f>
        <v>7668.91030478955</v>
      </c>
      <c r="N43" s="119">
        <v>150394119</v>
      </c>
      <c r="O43" s="119">
        <v>119600000</v>
      </c>
      <c r="P43" s="12">
        <v>269994119</v>
      </c>
      <c r="Q43" s="34">
        <v>37</v>
      </c>
      <c r="R43" s="1">
        <f>SUM(((P43/1000000)/Q43))</f>
        <v>7.29713835135135</v>
      </c>
      <c r="S43" s="1">
        <f>SUM((K43/1000000))/Q43</f>
        <v>0.71403772972973</v>
      </c>
      <c r="T43" s="87"/>
      <c r="U43" s="87"/>
      <c r="V43" s="87"/>
      <c r="W43" s="68"/>
      <c r="X43" s="59"/>
      <c r="Y43" s="87"/>
      <c r="Z43" s="87"/>
      <c r="AA43" s="87"/>
      <c r="AB43" s="87"/>
      <c r="AC43" s="87"/>
      <c r="AD43" s="87"/>
    </row>
    <row r="44">
      <c r="A44" s="87" t="s">
        <v>139</v>
      </c>
      <c r="B44" s="87" t="s">
        <v>96</v>
      </c>
      <c r="C44" s="87">
        <v>64</v>
      </c>
      <c r="D44" s="87">
        <v>52</v>
      </c>
      <c r="E44" s="12">
        <f>AVERAGE(C44:D44)</f>
        <v>58</v>
      </c>
      <c r="F44" s="87">
        <v>66</v>
      </c>
      <c r="G44" s="87">
        <v>65</v>
      </c>
      <c r="H44" s="12">
        <f>AVERAGE(F44:G44)</f>
        <v>65.5</v>
      </c>
      <c r="I44" s="87"/>
      <c r="J44" s="87"/>
      <c r="K44" s="12">
        <v>33531068</v>
      </c>
      <c r="L44" s="90">
        <v>3894</v>
      </c>
      <c r="M44" s="12">
        <f>SUM((K44/L44))</f>
        <v>8610.9573703133</v>
      </c>
      <c r="N44" s="119">
        <v>107518682</v>
      </c>
      <c r="O44" s="119">
        <v>160907952</v>
      </c>
      <c r="P44" s="12">
        <v>268426634</v>
      </c>
      <c r="Q44" s="34">
        <v>100</v>
      </c>
      <c r="R44" s="1">
        <f>SUM(((P44/1000000)/Q44))</f>
        <v>2.68426634</v>
      </c>
      <c r="S44" s="1">
        <f>SUM((K44/1000000))/Q44</f>
        <v>0.33531068</v>
      </c>
      <c r="T44" s="87"/>
      <c r="U44" s="87"/>
      <c r="V44" s="87"/>
      <c r="W44" s="68"/>
      <c r="X44" s="59"/>
      <c r="Y44" s="87"/>
      <c r="Z44" s="87"/>
      <c r="AA44" s="87"/>
      <c r="AB44" s="87"/>
      <c r="AC44" s="87"/>
      <c r="AD44" s="87"/>
    </row>
    <row r="45">
      <c r="A45" s="87" t="s">
        <v>140</v>
      </c>
      <c r="B45" s="87" t="s">
        <v>69</v>
      </c>
      <c r="C45" s="87">
        <v>31</v>
      </c>
      <c r="D45" s="87">
        <v>37</v>
      </c>
      <c r="E45" s="12">
        <f>AVERAGE(C45:D45)</f>
        <v>34</v>
      </c>
      <c r="F45" s="87">
        <v>55</v>
      </c>
      <c r="G45" s="87">
        <v>64</v>
      </c>
      <c r="H45" s="12">
        <f>AVERAGE(F45:G45)</f>
        <v>59.5</v>
      </c>
      <c r="I45" s="87"/>
      <c r="J45" s="87"/>
      <c r="K45" s="12">
        <v>29210849</v>
      </c>
      <c r="L45" s="90">
        <v>3904</v>
      </c>
      <c r="M45" s="12">
        <f>SUM((K45/L45))</f>
        <v>7482.28714139344</v>
      </c>
      <c r="N45" s="119">
        <v>89302115</v>
      </c>
      <c r="O45" s="119">
        <v>171200000</v>
      </c>
      <c r="P45" s="12">
        <v>260502115</v>
      </c>
      <c r="Q45" s="34">
        <v>215</v>
      </c>
      <c r="R45" s="1">
        <f>SUM(((P45/1000000)/Q45))</f>
        <v>1.21163774418605</v>
      </c>
      <c r="S45" s="1">
        <f>SUM((K45/1000000))/Q45</f>
        <v>0.135864413953488</v>
      </c>
      <c r="T45" s="87"/>
      <c r="U45" s="87"/>
      <c r="V45" s="87"/>
      <c r="W45" s="68"/>
      <c r="X45" s="59"/>
      <c r="Y45" s="87"/>
      <c r="Z45" s="87"/>
      <c r="AA45" s="87"/>
      <c r="AB45" s="87"/>
      <c r="AC45" s="87"/>
      <c r="AD45" s="87"/>
    </row>
    <row r="46">
      <c r="A46" s="87" t="s">
        <v>141</v>
      </c>
      <c r="B46" s="87" t="s">
        <v>78</v>
      </c>
      <c r="C46" s="87">
        <v>70</v>
      </c>
      <c r="D46" s="87">
        <v>59</v>
      </c>
      <c r="E46" s="12">
        <f>AVERAGE(C46:D46)</f>
        <v>64.5</v>
      </c>
      <c r="F46" s="87">
        <v>66</v>
      </c>
      <c r="G46" s="87">
        <v>73</v>
      </c>
      <c r="H46" s="12">
        <f>AVERAGE(F46:G46)</f>
        <v>69.5</v>
      </c>
      <c r="I46" s="87"/>
      <c r="J46" s="87"/>
      <c r="K46" s="12">
        <v>34017930</v>
      </c>
      <c r="L46" s="90">
        <v>4001</v>
      </c>
      <c r="M46" s="12">
        <f>SUM((K46/L46))</f>
        <v>8502.35691077231</v>
      </c>
      <c r="N46" s="119">
        <v>118870505</v>
      </c>
      <c r="O46" s="119">
        <v>138900000</v>
      </c>
      <c r="P46" s="12">
        <v>257770505</v>
      </c>
      <c r="Q46" s="34">
        <v>78</v>
      </c>
      <c r="R46" s="1">
        <f>SUM(((P46/1000000)/Q46))</f>
        <v>3.30475006410256</v>
      </c>
      <c r="S46" s="1">
        <f>SUM((K46/1000000))/Q46</f>
        <v>0.436127307692308</v>
      </c>
      <c r="T46" s="87"/>
      <c r="U46" s="87"/>
      <c r="V46" s="87"/>
      <c r="W46" s="68"/>
      <c r="X46" s="59"/>
      <c r="Y46" s="87"/>
      <c r="Z46" s="87"/>
      <c r="AA46" s="87"/>
      <c r="AB46" s="87"/>
      <c r="AC46" s="87"/>
      <c r="AD46" s="87"/>
    </row>
    <row r="47">
      <c r="A47" s="87" t="s">
        <v>142</v>
      </c>
      <c r="B47" s="87" t="s">
        <v>96</v>
      </c>
      <c r="C47" s="87">
        <v>66</v>
      </c>
      <c r="D47" s="87">
        <v>60</v>
      </c>
      <c r="E47" s="12">
        <f>AVERAGE(C47:D47)</f>
        <v>63</v>
      </c>
      <c r="F47" s="87">
        <v>73</v>
      </c>
      <c r="G47" s="87">
        <v>64</v>
      </c>
      <c r="H47" s="12">
        <f>AVERAGE(F47:G47)</f>
        <v>68.5</v>
      </c>
      <c r="I47" s="87"/>
      <c r="J47" s="87"/>
      <c r="K47" s="12">
        <v>39115043</v>
      </c>
      <c r="L47" s="90">
        <v>3184</v>
      </c>
      <c r="M47" s="12">
        <f>SUM((K47/L47))</f>
        <v>12284.8753140704</v>
      </c>
      <c r="N47" s="119">
        <v>159582188</v>
      </c>
      <c r="O47" s="119">
        <v>70348583</v>
      </c>
      <c r="P47" s="12">
        <v>229930771</v>
      </c>
      <c r="Q47" s="34">
        <v>43</v>
      </c>
      <c r="R47" s="1">
        <f>SUM(((P47/1000000)/Q47))</f>
        <v>5.34722723255814</v>
      </c>
      <c r="S47" s="1">
        <f>SUM((K47/1000000))/Q47</f>
        <v>0.909652162790698</v>
      </c>
      <c r="T47" s="87"/>
      <c r="U47" s="87"/>
      <c r="V47" s="87"/>
      <c r="W47" s="68"/>
      <c r="X47" s="59"/>
      <c r="Y47" s="87"/>
      <c r="Z47" s="87"/>
      <c r="AA47" s="87"/>
      <c r="AB47" s="87"/>
      <c r="AC47" s="87"/>
      <c r="AD47" s="87"/>
    </row>
    <row r="48">
      <c r="A48" s="87" t="s">
        <v>143</v>
      </c>
      <c r="B48" s="87" t="s">
        <v>121</v>
      </c>
      <c r="C48" s="87">
        <v>15</v>
      </c>
      <c r="D48" s="87">
        <v>21</v>
      </c>
      <c r="E48" s="12">
        <f>AVERAGE(C48:D48)</f>
        <v>18</v>
      </c>
      <c r="F48" s="87">
        <v>54</v>
      </c>
      <c r="G48" s="87">
        <v>57</v>
      </c>
      <c r="H48" s="12">
        <f>AVERAGE(F48:G48)</f>
        <v>55.5</v>
      </c>
      <c r="I48" s="87"/>
      <c r="J48" s="87"/>
      <c r="K48" s="12">
        <v>19690956</v>
      </c>
      <c r="L48" s="90">
        <v>3375</v>
      </c>
      <c r="M48" s="12">
        <f>SUM((K48/L48))</f>
        <v>5834.35733333333</v>
      </c>
      <c r="N48" s="119">
        <v>55703475</v>
      </c>
      <c r="O48" s="119">
        <v>170000000</v>
      </c>
      <c r="P48" s="12">
        <v>225703475</v>
      </c>
      <c r="Q48" s="34">
        <v>50</v>
      </c>
      <c r="R48" s="1">
        <f>SUM(((P48/1000000)/Q48))</f>
        <v>4.5140695</v>
      </c>
      <c r="S48" s="1">
        <f>SUM((K48/1000000))/Q48</f>
        <v>0.39381912</v>
      </c>
      <c r="T48" s="87"/>
      <c r="U48" s="87"/>
      <c r="V48" s="87"/>
      <c r="W48" s="68"/>
      <c r="X48" s="59"/>
      <c r="Y48" s="87"/>
      <c r="Z48" s="87"/>
      <c r="AA48" s="87"/>
      <c r="AB48" s="87"/>
      <c r="AC48" s="87"/>
      <c r="AD48" s="87"/>
    </row>
    <row r="49">
      <c r="A49" s="87" t="s">
        <v>144</v>
      </c>
      <c r="B49" s="87" t="s">
        <v>69</v>
      </c>
      <c r="C49" s="87">
        <v>26</v>
      </c>
      <c r="D49" s="87">
        <v>39</v>
      </c>
      <c r="E49" s="12">
        <f>AVERAGE(C49:D49)</f>
        <v>32.5</v>
      </c>
      <c r="F49" s="87">
        <v>51</v>
      </c>
      <c r="G49" s="87">
        <v>31</v>
      </c>
      <c r="H49" s="12">
        <f>AVERAGE(F49:G49)</f>
        <v>41</v>
      </c>
      <c r="I49" s="87"/>
      <c r="J49" s="87"/>
      <c r="K49" s="12">
        <v>22232291</v>
      </c>
      <c r="L49" s="90">
        <v>3716</v>
      </c>
      <c r="M49" s="12">
        <f>SUM((K49/L49))</f>
        <v>5982.85548977395</v>
      </c>
      <c r="N49" s="119">
        <v>90288712</v>
      </c>
      <c r="O49" s="119">
        <v>129500000</v>
      </c>
      <c r="P49" s="12">
        <v>219788712</v>
      </c>
      <c r="Q49" s="34">
        <v>50</v>
      </c>
      <c r="R49" s="1">
        <f>SUM(((P49/1000000)/Q49))</f>
        <v>4.39577424</v>
      </c>
      <c r="S49" s="1">
        <f>SUM((K49/1000000))/Q49</f>
        <v>0.44464582</v>
      </c>
      <c r="T49" s="87"/>
      <c r="U49" s="87"/>
      <c r="V49" s="87"/>
      <c r="W49" s="68"/>
      <c r="X49" s="59"/>
      <c r="Y49" s="87"/>
      <c r="Z49" s="87"/>
      <c r="AA49" s="87"/>
      <c r="AB49" s="87"/>
      <c r="AC49" s="87"/>
      <c r="AD49" s="87"/>
    </row>
    <row r="50">
      <c r="A50" s="87" t="s">
        <v>145</v>
      </c>
      <c r="B50" s="87" t="s">
        <v>78</v>
      </c>
      <c r="C50" s="87">
        <v>50</v>
      </c>
      <c r="D50" s="87">
        <v>52</v>
      </c>
      <c r="E50" s="12">
        <f>AVERAGE(C50:D50)</f>
        <v>51</v>
      </c>
      <c r="F50" s="87">
        <v>63</v>
      </c>
      <c r="G50" s="87">
        <v>58</v>
      </c>
      <c r="H50" s="12">
        <f>AVERAGE(F50:G50)</f>
        <v>60.5</v>
      </c>
      <c r="I50" s="87"/>
      <c r="J50" s="87"/>
      <c r="K50" s="12">
        <v>24852258</v>
      </c>
      <c r="L50" s="90">
        <v>3222</v>
      </c>
      <c r="M50" s="12">
        <f>SUM((K50/L50))</f>
        <v>7713.30167597765</v>
      </c>
      <c r="N50" s="119">
        <v>73103784</v>
      </c>
      <c r="O50" s="119">
        <v>132262953</v>
      </c>
      <c r="P50" s="12">
        <v>205366737</v>
      </c>
      <c r="Q50" s="34">
        <v>150</v>
      </c>
      <c r="R50" s="1">
        <f>SUM(((P50/1000000)/Q50))</f>
        <v>1.36911158</v>
      </c>
      <c r="S50" s="1">
        <f>SUM((K50/1000000))/Q50</f>
        <v>0.16568172</v>
      </c>
      <c r="T50" s="87"/>
      <c r="U50" s="87"/>
      <c r="V50" s="87"/>
      <c r="W50" s="68"/>
      <c r="X50" s="59"/>
      <c r="Y50" s="87"/>
      <c r="Z50" s="87"/>
      <c r="AA50" s="87"/>
      <c r="AB50" s="87"/>
      <c r="AC50" s="87"/>
      <c r="AD50" s="87"/>
    </row>
    <row r="51">
      <c r="A51" s="87" t="s">
        <v>146</v>
      </c>
      <c r="B51" s="87" t="s">
        <v>96</v>
      </c>
      <c r="C51" s="87">
        <v>40</v>
      </c>
      <c r="D51" s="87">
        <v>39</v>
      </c>
      <c r="E51" s="12">
        <f>AVERAGE(C51:D51)</f>
        <v>39.5</v>
      </c>
      <c r="F51" s="87">
        <v>58</v>
      </c>
      <c r="G51" s="87">
        <v>54</v>
      </c>
      <c r="H51" s="12">
        <f>AVERAGE(F51:G51)</f>
        <v>56</v>
      </c>
      <c r="I51" s="87"/>
      <c r="J51" s="87"/>
      <c r="K51" s="12">
        <v>14401054</v>
      </c>
      <c r="L51" s="90">
        <v>3080</v>
      </c>
      <c r="M51" s="12">
        <f>SUM((K51/L51))</f>
        <v>4675.66688311688</v>
      </c>
      <c r="N51" s="119">
        <v>68558662</v>
      </c>
      <c r="O51" s="119">
        <v>131290761</v>
      </c>
      <c r="P51" s="12">
        <v>199849423</v>
      </c>
      <c r="Q51" s="34">
        <v>90</v>
      </c>
      <c r="R51" s="1">
        <f>SUM(((P51/1000000)/Q51))</f>
        <v>2.22054914444444</v>
      </c>
      <c r="S51" s="1">
        <f>SUM((K51/1000000))/Q51</f>
        <v>0.160011711111111</v>
      </c>
      <c r="T51" s="87"/>
      <c r="U51" s="87"/>
      <c r="V51" s="87"/>
      <c r="W51" s="68"/>
      <c r="X51" s="59"/>
      <c r="Y51" s="87"/>
      <c r="Z51" s="87"/>
      <c r="AA51" s="87"/>
      <c r="AB51" s="87"/>
      <c r="AC51" s="87"/>
      <c r="AD51" s="87"/>
    </row>
    <row r="52">
      <c r="A52" s="87" t="s">
        <v>147</v>
      </c>
      <c r="B52" s="87" t="s">
        <v>90</v>
      </c>
      <c r="C52" s="87">
        <v>52</v>
      </c>
      <c r="D52" s="87">
        <v>51</v>
      </c>
      <c r="E52" s="12">
        <f>AVERAGE(C52:D52)</f>
        <v>51.5</v>
      </c>
      <c r="F52" s="87">
        <v>56</v>
      </c>
      <c r="G52" s="87">
        <v>62</v>
      </c>
      <c r="H52" s="12">
        <f>AVERAGE(F52:G52)</f>
        <v>59</v>
      </c>
      <c r="I52" s="87"/>
      <c r="J52" s="87"/>
      <c r="K52" s="12">
        <v>27202226</v>
      </c>
      <c r="L52" s="90">
        <v>3525</v>
      </c>
      <c r="M52" s="12">
        <f>SUM((K52/L52))</f>
        <v>7716.94354609929</v>
      </c>
      <c r="N52" s="119">
        <v>65187603</v>
      </c>
      <c r="O52" s="119">
        <v>132500000</v>
      </c>
      <c r="P52" s="12">
        <v>197687603</v>
      </c>
      <c r="Q52" s="34">
        <v>195</v>
      </c>
      <c r="R52" s="1">
        <f>SUM(((P52/1000000)/Q52))</f>
        <v>1.01378257948718</v>
      </c>
      <c r="S52" s="1">
        <f>SUM((K52/1000000))/Q52</f>
        <v>0.139498594871795</v>
      </c>
      <c r="T52" s="87"/>
      <c r="U52" s="87"/>
      <c r="V52" s="87"/>
      <c r="W52" s="68"/>
      <c r="X52" s="59"/>
      <c r="Y52" s="87"/>
      <c r="Z52" s="87"/>
      <c r="AA52" s="87"/>
      <c r="AB52" s="87"/>
      <c r="AC52" s="87"/>
      <c r="AD52" s="87"/>
    </row>
    <row r="53">
      <c r="A53" s="87" t="s">
        <v>148</v>
      </c>
      <c r="B53" s="87" t="s">
        <v>121</v>
      </c>
      <c r="C53" s="87">
        <v>77</v>
      </c>
      <c r="D53" s="87">
        <v>75</v>
      </c>
      <c r="E53" s="12">
        <f>AVERAGE(C53:D53)</f>
        <v>76</v>
      </c>
      <c r="F53" s="87">
        <v>83</v>
      </c>
      <c r="G53" s="87">
        <v>80</v>
      </c>
      <c r="H53" s="12">
        <f>AVERAGE(F53:G53)</f>
        <v>81.5</v>
      </c>
      <c r="I53" s="87"/>
      <c r="J53" s="87"/>
      <c r="K53" s="12">
        <v>18361578</v>
      </c>
      <c r="L53" s="90">
        <v>2557</v>
      </c>
      <c r="M53" s="12">
        <f>SUM((K53/L53))</f>
        <v>7180.90653109112</v>
      </c>
      <c r="N53" s="119">
        <v>98508822</v>
      </c>
      <c r="O53" s="119">
        <v>77100000</v>
      </c>
      <c r="P53" s="12">
        <v>175608822</v>
      </c>
      <c r="Q53" s="34">
        <v>100</v>
      </c>
      <c r="R53" s="1">
        <f>SUM(((P53/1000000)/Q53))</f>
        <v>1.75608822</v>
      </c>
      <c r="S53" s="1">
        <f>SUM((K53/1000000))/Q53</f>
        <v>0.18361578</v>
      </c>
      <c r="T53" s="87"/>
      <c r="U53" s="87"/>
      <c r="V53" s="87"/>
      <c r="W53" s="68"/>
      <c r="X53" s="59"/>
      <c r="Y53" s="87"/>
      <c r="Z53" s="87"/>
      <c r="AA53" s="87"/>
      <c r="AB53" s="87"/>
      <c r="AC53" s="87"/>
      <c r="AD53" s="87"/>
    </row>
    <row r="54">
      <c r="A54" s="87" t="s">
        <v>149</v>
      </c>
      <c r="B54" s="87" t="s">
        <v>65</v>
      </c>
      <c r="C54" s="87">
        <v>19</v>
      </c>
      <c r="D54" s="87">
        <v>35</v>
      </c>
      <c r="E54" s="12">
        <f>AVERAGE(C54:D54)</f>
        <v>27</v>
      </c>
      <c r="F54" s="87">
        <v>55</v>
      </c>
      <c r="G54" s="87">
        <v>48</v>
      </c>
      <c r="H54" s="12">
        <f>AVERAGE(F54:G54)</f>
        <v>51.5</v>
      </c>
      <c r="I54" s="87"/>
      <c r="J54" s="87"/>
      <c r="K54" s="12">
        <v>34551025</v>
      </c>
      <c r="L54" s="90">
        <v>3230</v>
      </c>
      <c r="M54" s="12">
        <f>SUM((K54/L54))</f>
        <v>10696.9117647059</v>
      </c>
      <c r="N54" s="119">
        <v>134506920</v>
      </c>
      <c r="O54" s="119">
        <v>39458090</v>
      </c>
      <c r="P54" s="12">
        <v>173965010</v>
      </c>
      <c r="Q54" s="34">
        <v>35</v>
      </c>
      <c r="R54" s="1">
        <f>SUM(((P54/1000000)/Q54))</f>
        <v>4.97042885714286</v>
      </c>
      <c r="S54" s="1">
        <f>SUM((K54/1000000))/Q54</f>
        <v>0.987172142857143</v>
      </c>
      <c r="T54" s="87"/>
      <c r="U54" s="87"/>
      <c r="V54" s="87"/>
      <c r="W54" s="68"/>
      <c r="X54" s="59"/>
      <c r="Y54" s="87"/>
      <c r="Z54" s="87"/>
      <c r="AA54" s="87"/>
      <c r="AB54" s="87"/>
      <c r="AC54" s="87"/>
      <c r="AD54" s="87"/>
    </row>
    <row r="55">
      <c r="A55" s="87" t="s">
        <v>150</v>
      </c>
      <c r="B55" s="87" t="s">
        <v>96</v>
      </c>
      <c r="C55" s="87">
        <v>48</v>
      </c>
      <c r="D55" s="87">
        <v>54</v>
      </c>
      <c r="E55" s="12">
        <f>AVERAGE(C55:D55)</f>
        <v>51</v>
      </c>
      <c r="F55" s="87">
        <v>76</v>
      </c>
      <c r="G55" s="87">
        <v>76</v>
      </c>
      <c r="H55" s="12">
        <f>AVERAGE(F55:G55)</f>
        <v>76</v>
      </c>
      <c r="I55" s="87"/>
      <c r="J55" s="87"/>
      <c r="K55" s="12">
        <v>12765508</v>
      </c>
      <c r="L55" s="90">
        <v>2922</v>
      </c>
      <c r="M55" s="12">
        <f>SUM((K55/L55))</f>
        <v>4368.75701574264</v>
      </c>
      <c r="N55" s="119">
        <v>56342680</v>
      </c>
      <c r="O55" s="119">
        <v>112700000</v>
      </c>
      <c r="P55" s="12">
        <v>169042680</v>
      </c>
      <c r="Q55" s="34">
        <v>90</v>
      </c>
      <c r="R55" s="1">
        <f>SUM(((P55/1000000)/Q55))</f>
        <v>1.878252</v>
      </c>
      <c r="S55" s="1">
        <f>SUM((K55/1000000))/Q55</f>
        <v>0.141838977777778</v>
      </c>
      <c r="T55" s="87"/>
      <c r="U55" s="87"/>
      <c r="V55" s="87"/>
      <c r="W55" s="68"/>
      <c r="X55" s="59"/>
      <c r="Y55" s="87"/>
      <c r="Z55" s="87"/>
      <c r="AA55" s="87"/>
      <c r="AB55" s="87"/>
      <c r="AC55" s="87"/>
      <c r="AD55" s="87"/>
    </row>
    <row r="56">
      <c r="A56" s="87" t="s">
        <v>151</v>
      </c>
      <c r="B56" s="87" t="s">
        <v>152</v>
      </c>
      <c r="C56" s="87">
        <v>73</v>
      </c>
      <c r="D56" s="87">
        <v>66</v>
      </c>
      <c r="E56" s="12">
        <f>AVERAGE(C56:D56)</f>
        <v>69.5</v>
      </c>
      <c r="F56" s="87">
        <v>80</v>
      </c>
      <c r="G56" s="87">
        <v>65</v>
      </c>
      <c r="H56" s="12">
        <f>AVERAGE(F56:G56)</f>
        <v>72.5</v>
      </c>
      <c r="I56" s="87"/>
      <c r="J56" s="87"/>
      <c r="K56" s="12">
        <v>24637312</v>
      </c>
      <c r="L56" s="90">
        <v>3330</v>
      </c>
      <c r="M56" s="12">
        <f>SUM((K56/L56))</f>
        <v>7398.59219219219</v>
      </c>
      <c r="N56" s="119">
        <v>116597286</v>
      </c>
      <c r="O56" s="119">
        <v>51111019</v>
      </c>
      <c r="P56" s="12">
        <v>167708305</v>
      </c>
      <c r="Q56" s="34">
        <v>30</v>
      </c>
      <c r="R56" s="1">
        <f>SUM(((P56/1000000)/Q56))</f>
        <v>5.590276833333331</v>
      </c>
      <c r="S56" s="1">
        <f>SUM((K56/1000000))/Q56</f>
        <v>0.821243733333333</v>
      </c>
      <c r="T56" s="87"/>
      <c r="U56" s="87"/>
      <c r="V56" s="87"/>
      <c r="W56" s="68"/>
      <c r="X56" s="59"/>
      <c r="Y56" s="87"/>
      <c r="Z56" s="87"/>
      <c r="AA56" s="87"/>
      <c r="AB56" s="87"/>
      <c r="AC56" s="87"/>
      <c r="AD56" s="87"/>
    </row>
    <row r="57">
      <c r="A57" s="87" t="s">
        <v>153</v>
      </c>
      <c r="B57" s="87" t="s">
        <v>121</v>
      </c>
      <c r="C57" s="87">
        <v>75</v>
      </c>
      <c r="D57" s="87">
        <v>61</v>
      </c>
      <c r="E57" s="12">
        <f>AVERAGE(C57:D57)</f>
        <v>68</v>
      </c>
      <c r="F57" s="87">
        <v>62</v>
      </c>
      <c r="G57" s="87">
        <v>64</v>
      </c>
      <c r="H57" s="12">
        <f>AVERAGE(F57:G57)</f>
        <v>63</v>
      </c>
      <c r="I57" s="87"/>
      <c r="J57" s="87"/>
      <c r="K57" s="12">
        <v>26232425</v>
      </c>
      <c r="L57" s="90">
        <v>3507</v>
      </c>
      <c r="M57" s="12">
        <f>SUM((K57/L57))</f>
        <v>7480.01853435985</v>
      </c>
      <c r="N57" s="119">
        <v>123803339</v>
      </c>
      <c r="O57" s="119">
        <v>41700000</v>
      </c>
      <c r="P57" s="12">
        <v>165503339</v>
      </c>
      <c r="Q57" s="34">
        <v>50</v>
      </c>
      <c r="R57" s="1">
        <f>SUM(((P57/1000000)/Q57))</f>
        <v>3.31006678</v>
      </c>
      <c r="S57" s="1">
        <f>SUM((K57/1000000))/Q57</f>
        <v>0.5246485</v>
      </c>
      <c r="T57" s="87"/>
      <c r="U57" s="87"/>
      <c r="V57" s="87"/>
      <c r="W57" s="68"/>
      <c r="X57" s="59"/>
      <c r="Y57" s="87"/>
      <c r="Z57" s="87"/>
      <c r="AA57" s="87"/>
      <c r="AB57" s="87"/>
      <c r="AC57" s="87"/>
      <c r="AD57" s="87"/>
    </row>
    <row r="58">
      <c r="A58" s="87" t="s">
        <v>154</v>
      </c>
      <c r="B58" s="87" t="s">
        <v>78</v>
      </c>
      <c r="C58" s="87">
        <v>93</v>
      </c>
      <c r="D58" s="87">
        <v>90</v>
      </c>
      <c r="E58" s="12">
        <f>AVERAGE(C58:D58)</f>
        <v>91.5</v>
      </c>
      <c r="F58" s="87">
        <v>79</v>
      </c>
      <c r="G58" s="87">
        <v>76</v>
      </c>
      <c r="H58" s="12">
        <f>AVERAGE(F58:G58)</f>
        <v>77.5</v>
      </c>
      <c r="I58" s="87"/>
      <c r="J58" s="87"/>
      <c r="K58" s="12">
        <v>740455</v>
      </c>
      <c r="L58" s="90">
        <v>2629</v>
      </c>
      <c r="M58" s="12">
        <f>SUM((K58/L58))</f>
        <v>281.648915937619</v>
      </c>
      <c r="N58" s="119">
        <v>127000429</v>
      </c>
      <c r="O58" s="119">
        <v>35399522</v>
      </c>
      <c r="P58" s="12">
        <v>162399951</v>
      </c>
      <c r="Q58" s="34">
        <v>40</v>
      </c>
      <c r="R58" s="1">
        <f>SUM(((P58/1000000)/Q58))</f>
        <v>4.059998775</v>
      </c>
      <c r="S58" s="1">
        <f>SUM((K58/1000000))/Q58</f>
        <v>0.018511375</v>
      </c>
      <c r="T58" s="87"/>
      <c r="U58" s="87"/>
      <c r="V58" s="87"/>
      <c r="W58" s="68"/>
      <c r="X58" s="59"/>
      <c r="Y58" s="87"/>
      <c r="Z58" s="87"/>
      <c r="AA58" s="87"/>
      <c r="AB58" s="87"/>
      <c r="AC58" s="87"/>
      <c r="AD58" s="87"/>
    </row>
    <row r="59">
      <c r="A59" s="87" t="s">
        <v>155</v>
      </c>
      <c r="B59" s="87" t="s">
        <v>72</v>
      </c>
      <c r="C59" s="87">
        <v>37</v>
      </c>
      <c r="D59" s="87">
        <v>40</v>
      </c>
      <c r="E59" s="12">
        <f>AVERAGE(C59:D59)</f>
        <v>38.5</v>
      </c>
      <c r="F59" s="87">
        <v>60</v>
      </c>
      <c r="G59" s="87">
        <v>68</v>
      </c>
      <c r="H59" s="12">
        <f>AVERAGE(F59:G59)</f>
        <v>64</v>
      </c>
      <c r="I59" s="87"/>
      <c r="J59" s="87"/>
      <c r="K59" s="12">
        <v>40272103</v>
      </c>
      <c r="L59" s="90">
        <v>3155</v>
      </c>
      <c r="M59" s="12">
        <f>SUM((K59/L59))</f>
        <v>12764.5334389857</v>
      </c>
      <c r="N59" s="119">
        <v>83586447</v>
      </c>
      <c r="O59" s="119">
        <v>77916585</v>
      </c>
      <c r="P59" s="12">
        <v>161503032</v>
      </c>
      <c r="Q59" s="34">
        <v>5</v>
      </c>
      <c r="R59" s="1">
        <f>SUM(((P59/1000000)/Q59))</f>
        <v>32.3006064</v>
      </c>
      <c r="S59" s="1">
        <f>SUM((K59/1000000))/Q59</f>
        <v>8.0544206</v>
      </c>
      <c r="T59" s="87"/>
      <c r="U59" s="87"/>
      <c r="V59" s="87"/>
      <c r="W59" s="68"/>
      <c r="X59" s="59"/>
      <c r="Y59" s="87"/>
      <c r="Z59" s="87"/>
      <c r="AA59" s="87"/>
      <c r="AB59" s="87"/>
      <c r="AC59" s="87"/>
      <c r="AD59" s="87"/>
    </row>
    <row r="60">
      <c r="A60" s="87" t="s">
        <v>156</v>
      </c>
      <c r="B60" s="87" t="s">
        <v>72</v>
      </c>
      <c r="C60" s="87">
        <v>48</v>
      </c>
      <c r="D60" s="87">
        <v>41</v>
      </c>
      <c r="E60" s="12">
        <f>AVERAGE(C60:D60)</f>
        <v>44.5</v>
      </c>
      <c r="F60" s="87">
        <v>68</v>
      </c>
      <c r="G60" s="87">
        <v>58</v>
      </c>
      <c r="H60" s="12">
        <f>AVERAGE(F60:G60)</f>
        <v>63</v>
      </c>
      <c r="I60" s="87"/>
      <c r="J60" s="87"/>
      <c r="K60" s="12">
        <v>30373794</v>
      </c>
      <c r="L60" s="90">
        <v>3106</v>
      </c>
      <c r="M60" s="12">
        <f>SUM((K60/L60))</f>
        <v>9779.07083065036</v>
      </c>
      <c r="N60" s="119">
        <v>98925640</v>
      </c>
      <c r="O60" s="119">
        <v>62100000</v>
      </c>
      <c r="P60" s="12">
        <v>161025640</v>
      </c>
      <c r="Q60" s="34">
        <v>70</v>
      </c>
      <c r="R60" s="1">
        <f>SUM(((P60/1000000)/Q60))</f>
        <v>2.30036628571429</v>
      </c>
      <c r="S60" s="1">
        <f>SUM((K60/1000000))/Q60</f>
        <v>0.433911342857143</v>
      </c>
      <c r="T60" s="87"/>
      <c r="U60" s="87"/>
      <c r="V60" s="87"/>
      <c r="W60" s="68"/>
      <c r="X60" s="59"/>
      <c r="Y60" s="87"/>
      <c r="Z60" s="87"/>
      <c r="AA60" s="87"/>
      <c r="AB60" s="87"/>
      <c r="AC60" s="87"/>
      <c r="AD60" s="87"/>
    </row>
    <row r="61">
      <c r="A61" s="87" t="s">
        <v>157</v>
      </c>
      <c r="B61" s="87" t="s">
        <v>121</v>
      </c>
      <c r="C61" s="87">
        <v>61</v>
      </c>
      <c r="D61" s="87">
        <v>54</v>
      </c>
      <c r="E61" s="12">
        <f>AVERAGE(C61:D61)</f>
        <v>57.5</v>
      </c>
      <c r="F61" s="87">
        <v>66</v>
      </c>
      <c r="G61" s="87">
        <v>67</v>
      </c>
      <c r="H61" s="12">
        <f>AVERAGE(F61:G61)</f>
        <v>66.5</v>
      </c>
      <c r="I61" s="87"/>
      <c r="J61" s="87"/>
      <c r="K61" s="12">
        <v>32055177</v>
      </c>
      <c r="L61" s="90">
        <v>3345</v>
      </c>
      <c r="M61" s="12">
        <f>SUM((K61/L61))</f>
        <v>9583.01255605381</v>
      </c>
      <c r="N61" s="119">
        <v>102003019</v>
      </c>
      <c r="O61" s="119">
        <v>47000000</v>
      </c>
      <c r="P61" s="12">
        <v>149003019</v>
      </c>
      <c r="Q61" s="34">
        <v>15</v>
      </c>
      <c r="R61" s="1">
        <f>SUM(((P61/1000000)/Q61))</f>
        <v>9.9335346</v>
      </c>
      <c r="S61" s="1">
        <f>SUM((K61/1000000))/Q61</f>
        <v>2.1370118</v>
      </c>
      <c r="T61" s="87"/>
      <c r="U61" s="87"/>
      <c r="V61" s="87"/>
      <c r="W61" s="68"/>
      <c r="X61" s="59"/>
      <c r="Y61" s="87"/>
      <c r="Z61" s="87"/>
      <c r="AA61" s="87"/>
      <c r="AB61" s="87"/>
      <c r="AC61" s="87"/>
      <c r="AD61" s="87"/>
    </row>
    <row r="62">
      <c r="A62" s="87" t="s">
        <v>158</v>
      </c>
      <c r="B62" s="87" t="s">
        <v>65</v>
      </c>
      <c r="C62" s="87">
        <v>66</v>
      </c>
      <c r="D62" s="87">
        <v>57</v>
      </c>
      <c r="E62" s="12">
        <f>AVERAGE(C62:D62)</f>
        <v>61.5</v>
      </c>
      <c r="F62" s="87">
        <v>57</v>
      </c>
      <c r="G62" s="87">
        <v>64</v>
      </c>
      <c r="H62" s="12">
        <f>AVERAGE(F62:G62)</f>
        <v>60.5</v>
      </c>
      <c r="I62" s="87"/>
      <c r="J62" s="87"/>
      <c r="K62" s="12">
        <v>28402310</v>
      </c>
      <c r="L62" s="90">
        <v>2781</v>
      </c>
      <c r="M62" s="12">
        <f>SUM((K62/L62))</f>
        <v>10212.984537936</v>
      </c>
      <c r="N62" s="119">
        <v>71628180</v>
      </c>
      <c r="O62" s="119">
        <v>74800000</v>
      </c>
      <c r="P62" s="12">
        <v>146428180</v>
      </c>
      <c r="Q62" s="34">
        <v>15</v>
      </c>
      <c r="R62" s="1">
        <f>SUM(((P62/1000000)/Q62))</f>
        <v>9.76187866666667</v>
      </c>
      <c r="S62" s="1">
        <f>SUM((K62/1000000))/Q62</f>
        <v>1.89348733333333</v>
      </c>
      <c r="T62" s="87"/>
      <c r="U62" s="87"/>
      <c r="V62" s="87"/>
      <c r="W62" s="68"/>
      <c r="X62" s="59"/>
      <c r="Y62" s="87"/>
      <c r="Z62" s="87"/>
      <c r="AA62" s="87"/>
      <c r="AB62" s="87"/>
      <c r="AC62" s="87"/>
      <c r="AD62" s="87"/>
    </row>
    <row r="63">
      <c r="A63" s="87" t="s">
        <v>159</v>
      </c>
      <c r="B63" s="87" t="s">
        <v>85</v>
      </c>
      <c r="C63" s="87">
        <v>42</v>
      </c>
      <c r="D63" s="87">
        <v>47</v>
      </c>
      <c r="E63" s="12">
        <f>AVERAGE(C63:D63)</f>
        <v>44.5</v>
      </c>
      <c r="F63" s="87">
        <v>64</v>
      </c>
      <c r="G63" s="87">
        <v>68</v>
      </c>
      <c r="H63" s="12">
        <f>AVERAGE(F63:G63)</f>
        <v>66</v>
      </c>
      <c r="I63" s="87"/>
      <c r="J63" s="87"/>
      <c r="K63" s="12">
        <v>18048422</v>
      </c>
      <c r="L63" s="90">
        <v>3016</v>
      </c>
      <c r="M63" s="12">
        <f>SUM((K63/L63))</f>
        <v>5984.22480106101</v>
      </c>
      <c r="N63" s="119">
        <v>53262560</v>
      </c>
      <c r="O63" s="119">
        <v>88816411</v>
      </c>
      <c r="P63" s="12">
        <v>142078971</v>
      </c>
      <c r="Q63" s="34">
        <v>84</v>
      </c>
      <c r="R63" s="1">
        <f>SUM(((P63/1000000)/Q63))</f>
        <v>1.69141632142857</v>
      </c>
      <c r="S63" s="1">
        <f>SUM((K63/1000000))/Q63</f>
        <v>0.214862166666667</v>
      </c>
      <c r="T63" s="87"/>
      <c r="U63" s="87"/>
      <c r="V63" s="87"/>
      <c r="W63" s="68"/>
      <c r="X63" s="59"/>
      <c r="Y63" s="87"/>
      <c r="Z63" s="87"/>
      <c r="AA63" s="87"/>
      <c r="AB63" s="87"/>
      <c r="AC63" s="87"/>
      <c r="AD63" s="87"/>
    </row>
    <row r="64">
      <c r="A64" s="87" t="s">
        <v>160</v>
      </c>
      <c r="B64" s="87" t="s">
        <v>65</v>
      </c>
      <c r="C64" s="87">
        <v>64</v>
      </c>
      <c r="D64" s="87">
        <v>55</v>
      </c>
      <c r="E64" s="12">
        <f>AVERAGE(C64:D64)</f>
        <v>59.5</v>
      </c>
      <c r="F64" s="87">
        <v>68</v>
      </c>
      <c r="G64" s="87">
        <v>67</v>
      </c>
      <c r="H64" s="12">
        <f>AVERAGE(F64:G64)</f>
        <v>67.5</v>
      </c>
      <c r="I64" s="87"/>
      <c r="J64" s="87"/>
      <c r="K64" s="12">
        <v>27059130</v>
      </c>
      <c r="L64" s="90">
        <v>3028</v>
      </c>
      <c r="M64" s="12">
        <f>SUM((K64/L64))</f>
        <v>8936.30449141347</v>
      </c>
      <c r="N64" s="119">
        <v>75612460</v>
      </c>
      <c r="O64" s="119">
        <v>56327951</v>
      </c>
      <c r="P64" s="12">
        <v>131940411</v>
      </c>
      <c r="Q64" s="34">
        <v>61</v>
      </c>
      <c r="R64" s="1">
        <f>SUM(((P64/1000000)/Q64))</f>
        <v>2.16295755737705</v>
      </c>
      <c r="S64" s="1">
        <f>SUM((K64/1000000))/Q64</f>
        <v>0.443592295081967</v>
      </c>
      <c r="T64" s="87"/>
      <c r="U64" s="87"/>
      <c r="V64" s="87"/>
      <c r="W64" s="68"/>
      <c r="X64" s="59"/>
      <c r="Y64" s="87"/>
      <c r="Z64" s="87"/>
      <c r="AA64" s="87"/>
      <c r="AB64" s="87"/>
      <c r="AC64" s="87"/>
      <c r="AD64" s="87"/>
    </row>
    <row r="65">
      <c r="A65" s="87" t="s">
        <v>161</v>
      </c>
      <c r="B65" s="87" t="s">
        <v>93</v>
      </c>
      <c r="C65" s="87">
        <v>96</v>
      </c>
      <c r="D65" s="87">
        <v>97</v>
      </c>
      <c r="E65" s="12">
        <f>AVERAGE(C65:D65)</f>
        <v>96.5</v>
      </c>
      <c r="F65" s="87">
        <v>92</v>
      </c>
      <c r="G65" s="87">
        <v>81</v>
      </c>
      <c r="H65" s="12">
        <f>AVERAGE(F65:G65)</f>
        <v>86.5</v>
      </c>
      <c r="I65" s="87"/>
      <c r="J65" s="87" t="s">
        <v>162</v>
      </c>
      <c r="K65" s="12">
        <v>923715</v>
      </c>
      <c r="L65" s="90">
        <v>1474</v>
      </c>
      <c r="M65" s="12">
        <f>SUM((K65/L65))</f>
        <v>626.672320217096</v>
      </c>
      <c r="N65" s="119">
        <v>49280178</v>
      </c>
      <c r="O65" s="119">
        <v>78900000</v>
      </c>
      <c r="P65" s="12">
        <v>128180178</v>
      </c>
      <c r="Q65" s="34">
        <v>20</v>
      </c>
      <c r="R65" s="1">
        <f>SUM(((P65/1000000)/Q65))</f>
        <v>6.4090089</v>
      </c>
      <c r="S65" s="1">
        <f>SUM((K65/1000000))/Q65</f>
        <v>0.04618575</v>
      </c>
      <c r="T65" s="87"/>
      <c r="U65" s="87"/>
      <c r="V65" s="87"/>
      <c r="W65" s="68"/>
      <c r="X65" s="59"/>
      <c r="Y65" s="87"/>
      <c r="Z65" s="87"/>
      <c r="AA65" s="87"/>
      <c r="AB65" s="87"/>
      <c r="AC65" s="87"/>
      <c r="AD65" s="87"/>
    </row>
    <row r="66">
      <c r="A66" s="87" t="s">
        <v>163</v>
      </c>
      <c r="B66" s="87" t="s">
        <v>78</v>
      </c>
      <c r="C66" s="87">
        <v>83</v>
      </c>
      <c r="D66" s="87">
        <v>67</v>
      </c>
      <c r="E66" s="12">
        <f>AVERAGE(C66:D66)</f>
        <v>75</v>
      </c>
      <c r="F66" s="87">
        <v>73</v>
      </c>
      <c r="G66" s="87">
        <v>72</v>
      </c>
      <c r="H66" s="12">
        <f>AVERAGE(F66:G66)</f>
        <v>72.5</v>
      </c>
      <c r="I66" s="87"/>
      <c r="J66" s="87"/>
      <c r="K66" s="12">
        <v>20719162</v>
      </c>
      <c r="L66" s="90">
        <v>3055</v>
      </c>
      <c r="M66" s="12">
        <f>SUM((K66/L66))</f>
        <v>6782.04975450082</v>
      </c>
      <c r="N66" s="119">
        <v>101470202</v>
      </c>
      <c r="O66" s="119">
        <v>24571120</v>
      </c>
      <c r="P66" s="12">
        <v>126041322</v>
      </c>
      <c r="Q66" s="34">
        <v>32</v>
      </c>
      <c r="R66" s="1">
        <f>SUM(((P66/1000000)/Q66))</f>
        <v>3.9387913125</v>
      </c>
      <c r="S66" s="1">
        <f>SUM((K66/1000000))/Q66</f>
        <v>0.6474738125</v>
      </c>
      <c r="T66" s="87"/>
      <c r="U66" s="87"/>
      <c r="V66" s="87"/>
      <c r="W66" s="68"/>
      <c r="X66" s="59"/>
      <c r="Y66" s="87"/>
      <c r="Z66" s="87"/>
      <c r="AA66" s="87"/>
      <c r="AB66" s="87"/>
      <c r="AC66" s="87"/>
      <c r="AD66" s="87"/>
    </row>
    <row r="67">
      <c r="A67" s="87" t="s">
        <v>164</v>
      </c>
      <c r="B67" s="87" t="s">
        <v>65</v>
      </c>
      <c r="C67" s="87">
        <v>12</v>
      </c>
      <c r="D67" s="87">
        <v>29</v>
      </c>
      <c r="E67" s="12">
        <f>AVERAGE(C67:D67)</f>
        <v>20.5</v>
      </c>
      <c r="F67" s="87">
        <v>56</v>
      </c>
      <c r="G67" s="87">
        <v>61</v>
      </c>
      <c r="H67" s="12">
        <f>AVERAGE(F67:G67)</f>
        <v>58.5</v>
      </c>
      <c r="I67" s="87"/>
      <c r="J67" s="87"/>
      <c r="K67" s="12">
        <v>9910310</v>
      </c>
      <c r="L67" s="90">
        <v>2690</v>
      </c>
      <c r="M67" s="12">
        <f>SUM((K67/L67))</f>
        <v>3684.13011152416</v>
      </c>
      <c r="N67" s="119">
        <v>38055840</v>
      </c>
      <c r="O67" s="119">
        <v>83700000</v>
      </c>
      <c r="P67" s="12">
        <v>121755840</v>
      </c>
      <c r="Q67" s="34">
        <v>175</v>
      </c>
      <c r="R67" s="1">
        <f>SUM(((P67/1000000)/Q67))</f>
        <v>0.695747657142857</v>
      </c>
      <c r="S67" s="1">
        <f>SUM((K67/1000000))/Q67</f>
        <v>0.056630342857143</v>
      </c>
      <c r="T67" s="87"/>
      <c r="U67" s="87"/>
      <c r="V67" s="87"/>
      <c r="W67" s="68"/>
      <c r="X67" s="59"/>
      <c r="Y67" s="87"/>
      <c r="Z67" s="87"/>
      <c r="AA67" s="87"/>
      <c r="AB67" s="87"/>
      <c r="AC67" s="87"/>
      <c r="AD67" s="87"/>
    </row>
    <row r="68">
      <c r="A68" s="87" t="s">
        <v>165</v>
      </c>
      <c r="B68" s="87" t="s">
        <v>75</v>
      </c>
      <c r="C68" s="87">
        <v>47</v>
      </c>
      <c r="D68" s="87">
        <v>48</v>
      </c>
      <c r="E68" s="12">
        <f>AVERAGE(C68:D68)</f>
        <v>47.5</v>
      </c>
      <c r="F68" s="87">
        <v>62</v>
      </c>
      <c r="G68" s="87">
        <v>66</v>
      </c>
      <c r="H68" s="12">
        <f>AVERAGE(F68:G68)</f>
        <v>64</v>
      </c>
      <c r="I68" s="87"/>
      <c r="J68" s="87"/>
      <c r="K68" s="12">
        <v>16334566</v>
      </c>
      <c r="L68" s="90">
        <v>3237</v>
      </c>
      <c r="M68" s="12">
        <f>SUM((K68/L68))</f>
        <v>5046.20512820513</v>
      </c>
      <c r="N68" s="119">
        <v>63749942</v>
      </c>
      <c r="O68" s="119">
        <v>53991905</v>
      </c>
      <c r="P68" s="12">
        <v>117741847</v>
      </c>
      <c r="Q68" s="34">
        <v>28</v>
      </c>
      <c r="R68" s="1">
        <f>SUM(((P68/1000000)/Q68))</f>
        <v>4.20506596428571</v>
      </c>
      <c r="S68" s="1">
        <f>SUM((K68/1000000))/Q68</f>
        <v>0.583377357142857</v>
      </c>
      <c r="T68" s="87"/>
      <c r="U68" s="87"/>
      <c r="V68" s="87"/>
      <c r="W68" s="68"/>
      <c r="X68" s="59"/>
      <c r="Y68" s="87"/>
      <c r="Z68" s="87"/>
      <c r="AA68" s="87"/>
      <c r="AB68" s="87"/>
      <c r="AC68" s="87"/>
      <c r="AD68" s="87"/>
    </row>
    <row r="69">
      <c r="A69" s="87" t="s">
        <v>166</v>
      </c>
      <c r="B69" s="87" t="s">
        <v>85</v>
      </c>
      <c r="C69" s="87">
        <v>80</v>
      </c>
      <c r="D69" s="87">
        <v>59</v>
      </c>
      <c r="E69" s="12">
        <f>AVERAGE(C69:D69)</f>
        <v>69.5</v>
      </c>
      <c r="F69" s="87">
        <v>74</v>
      </c>
      <c r="G69" s="87">
        <v>69</v>
      </c>
      <c r="H69" s="12">
        <f>AVERAGE(F69:G69)</f>
        <v>71.5</v>
      </c>
      <c r="I69" s="87"/>
      <c r="J69" s="87"/>
      <c r="K69" s="12">
        <v>20353967</v>
      </c>
      <c r="L69" s="90">
        <v>3009</v>
      </c>
      <c r="M69" s="12">
        <f>SUM((K69/L69))</f>
        <v>6764.36257892988</v>
      </c>
      <c r="N69" s="119">
        <v>66380662</v>
      </c>
      <c r="O69" s="119">
        <v>50600000</v>
      </c>
      <c r="P69" s="12">
        <v>116980662</v>
      </c>
      <c r="Q69" s="34">
        <v>35</v>
      </c>
      <c r="R69" s="1">
        <f>SUM(((P69/1000000)/Q69))</f>
        <v>3.34230462857143</v>
      </c>
      <c r="S69" s="1">
        <f>SUM((K69/1000000))/Q69</f>
        <v>0.581541914285714</v>
      </c>
      <c r="T69" s="87"/>
      <c r="U69" s="87"/>
      <c r="V69" s="87"/>
      <c r="W69" s="68"/>
      <c r="X69" s="59"/>
      <c r="Y69" s="87"/>
      <c r="Z69" s="87"/>
      <c r="AA69" s="87"/>
      <c r="AB69" s="87"/>
      <c r="AC69" s="87"/>
      <c r="AD69" s="87"/>
    </row>
    <row r="70">
      <c r="A70" s="87" t="s">
        <v>167</v>
      </c>
      <c r="B70" s="87" t="s">
        <v>85</v>
      </c>
      <c r="C70" s="87">
        <v>61</v>
      </c>
      <c r="D70" s="87">
        <v>51</v>
      </c>
      <c r="E70" s="12">
        <f>AVERAGE(C70:D70)</f>
        <v>56</v>
      </c>
      <c r="F70" s="87">
        <v>72</v>
      </c>
      <c r="G70" s="87">
        <v>69</v>
      </c>
      <c r="H70" s="12">
        <f>AVERAGE(F70:G70)</f>
        <v>70.5</v>
      </c>
      <c r="I70" s="87"/>
      <c r="J70" s="87"/>
      <c r="K70" s="12">
        <v>27017351</v>
      </c>
      <c r="L70" s="90">
        <v>3407</v>
      </c>
      <c r="M70" s="12">
        <f>SUM((K70/L70))</f>
        <v>7929.95333137658</v>
      </c>
      <c r="N70" s="119">
        <v>61737191</v>
      </c>
      <c r="O70" s="119">
        <v>50494282</v>
      </c>
      <c r="P70" s="12">
        <v>112231473</v>
      </c>
      <c r="Q70" s="34">
        <v>110</v>
      </c>
      <c r="R70" s="1">
        <f>SUM(((P70/1000000)/Q70))</f>
        <v>1.02028611818182</v>
      </c>
      <c r="S70" s="1">
        <f>SUM((K70/1000000))/Q70</f>
        <v>0.245612281818182</v>
      </c>
      <c r="T70" s="87"/>
      <c r="U70" s="87"/>
      <c r="V70" s="87"/>
      <c r="W70" s="68"/>
      <c r="X70" s="59"/>
      <c r="Y70" s="87"/>
      <c r="Z70" s="87"/>
      <c r="AA70" s="87"/>
      <c r="AB70" s="87"/>
      <c r="AC70" s="87"/>
      <c r="AD70" s="87"/>
    </row>
    <row r="71">
      <c r="A71" s="87" t="s">
        <v>168</v>
      </c>
      <c r="B71" s="87" t="s">
        <v>90</v>
      </c>
      <c r="C71" s="87">
        <v>32</v>
      </c>
      <c r="D71" s="87">
        <v>40</v>
      </c>
      <c r="E71" s="12">
        <f>AVERAGE(C71:D71)</f>
        <v>36</v>
      </c>
      <c r="F71" s="87">
        <v>59</v>
      </c>
      <c r="G71" s="87">
        <v>64</v>
      </c>
      <c r="H71" s="12">
        <f>AVERAGE(F71:G71)</f>
        <v>61.5</v>
      </c>
      <c r="I71" s="87"/>
      <c r="J71" s="87"/>
      <c r="K71" s="12">
        <v>17070347</v>
      </c>
      <c r="L71" s="90">
        <v>3103</v>
      </c>
      <c r="M71" s="12">
        <f>SUM((K71/L71))</f>
        <v>5501.23976796648</v>
      </c>
      <c r="N71" s="119">
        <v>46000903</v>
      </c>
      <c r="O71" s="119">
        <v>59200000</v>
      </c>
      <c r="P71" s="12">
        <v>105200903</v>
      </c>
      <c r="Q71" s="34">
        <v>60</v>
      </c>
      <c r="R71" s="1">
        <f>SUM(((P71/1000000)/Q71))</f>
        <v>1.75334838333333</v>
      </c>
      <c r="S71" s="1">
        <f>SUM((K71/1000000))/Q71</f>
        <v>0.284505783333333</v>
      </c>
      <c r="T71" s="87"/>
      <c r="U71" s="87"/>
      <c r="V71" s="87"/>
      <c r="W71" s="68"/>
      <c r="X71" s="59"/>
      <c r="Y71" s="87"/>
      <c r="Z71" s="87"/>
      <c r="AA71" s="87"/>
      <c r="AB71" s="87"/>
      <c r="AC71" s="87"/>
      <c r="AD71" s="87"/>
    </row>
    <row r="72">
      <c r="A72" s="87" t="s">
        <v>169</v>
      </c>
      <c r="B72" s="87" t="s">
        <v>65</v>
      </c>
      <c r="C72" s="87">
        <v>58</v>
      </c>
      <c r="D72" s="87">
        <v>49</v>
      </c>
      <c r="E72" s="12">
        <f>AVERAGE(C72:D72)</f>
        <v>53.5</v>
      </c>
      <c r="F72" s="87">
        <v>56</v>
      </c>
      <c r="G72" s="87">
        <v>71</v>
      </c>
      <c r="H72" s="12">
        <f>AVERAGE(F72:G72)</f>
        <v>63.5</v>
      </c>
      <c r="I72" s="87"/>
      <c r="J72" s="87"/>
      <c r="K72" s="12">
        <v>19030375</v>
      </c>
      <c r="L72" s="90">
        <v>3117</v>
      </c>
      <c r="M72" s="12">
        <f>SUM((K72/L72))</f>
        <v>6105.34969521976</v>
      </c>
      <c r="N72" s="119">
        <v>42025135</v>
      </c>
      <c r="O72" s="119">
        <v>56312160</v>
      </c>
      <c r="P72" s="12">
        <v>98337295</v>
      </c>
      <c r="Q72" s="34">
        <v>38</v>
      </c>
      <c r="R72" s="1">
        <f>SUM(((P72/1000000)/Q72))</f>
        <v>2.58782355263158</v>
      </c>
      <c r="S72" s="1">
        <f>SUM((K72/1000000))/Q72</f>
        <v>0.500799342105263</v>
      </c>
      <c r="T72" s="87"/>
      <c r="U72" s="87"/>
      <c r="V72" s="87"/>
      <c r="W72" s="68"/>
      <c r="X72" s="59"/>
      <c r="Y72" s="87"/>
      <c r="Z72" s="87"/>
      <c r="AA72" s="87"/>
      <c r="AB72" s="87"/>
      <c r="AC72" s="87"/>
      <c r="AD72" s="87"/>
    </row>
    <row r="73">
      <c r="A73" s="87" t="s">
        <v>170</v>
      </c>
      <c r="B73" s="87" t="s">
        <v>136</v>
      </c>
      <c r="C73" s="87">
        <v>62</v>
      </c>
      <c r="D73" s="87">
        <v>57</v>
      </c>
      <c r="E73" s="12">
        <f>AVERAGE(C73:D73)</f>
        <v>59.5</v>
      </c>
      <c r="F73" s="87">
        <v>64</v>
      </c>
      <c r="G73" s="87">
        <v>74</v>
      </c>
      <c r="H73" s="12">
        <f>AVERAGE(F73:G73)</f>
        <v>69</v>
      </c>
      <c r="I73" s="87"/>
      <c r="J73" s="87"/>
      <c r="K73" s="12">
        <v>25775847</v>
      </c>
      <c r="L73" s="90">
        <v>3025</v>
      </c>
      <c r="M73" s="12">
        <f>SUM((K73/L73))</f>
        <v>8520.94115702479</v>
      </c>
      <c r="N73" s="119">
        <v>54239856</v>
      </c>
      <c r="O73" s="119">
        <v>43303096</v>
      </c>
      <c r="P73" s="12">
        <v>97542952</v>
      </c>
      <c r="Q73" s="34">
        <v>17</v>
      </c>
      <c r="R73" s="1">
        <f>SUM(((P73/1000000)/Q73))</f>
        <v>5.73782070588235</v>
      </c>
      <c r="S73" s="1">
        <f>SUM((K73/1000000))/Q73</f>
        <v>1.51622629411765</v>
      </c>
      <c r="T73" s="87"/>
      <c r="U73" s="87"/>
      <c r="V73" s="87"/>
      <c r="W73" s="68"/>
      <c r="X73" s="59"/>
      <c r="Y73" s="87"/>
      <c r="Z73" s="87"/>
      <c r="AA73" s="87"/>
      <c r="AB73" s="87"/>
      <c r="AC73" s="87"/>
      <c r="AD73" s="87"/>
    </row>
    <row r="74">
      <c r="A74" s="87">
        <v>42</v>
      </c>
      <c r="B74" s="87" t="s">
        <v>90</v>
      </c>
      <c r="C74" s="87">
        <v>78</v>
      </c>
      <c r="D74" s="87">
        <v>62</v>
      </c>
      <c r="E74" s="12">
        <f>AVERAGE(C74:D74)</f>
        <v>70</v>
      </c>
      <c r="F74" s="87">
        <v>86</v>
      </c>
      <c r="G74" s="87">
        <v>73</v>
      </c>
      <c r="H74" s="12">
        <f>AVERAGE(F74:G74)</f>
        <v>79.5</v>
      </c>
      <c r="I74" s="87"/>
      <c r="J74" s="87"/>
      <c r="K74" s="12">
        <v>27487144</v>
      </c>
      <c r="L74" s="90">
        <v>3405</v>
      </c>
      <c r="M74" s="12">
        <f>SUM((K74/L74))</f>
        <v>8072.58267254038</v>
      </c>
      <c r="N74" s="119">
        <v>95020213</v>
      </c>
      <c r="O74" s="119" t="s">
        <v>102</v>
      </c>
      <c r="P74" s="12">
        <f>sum(N74:O74)</f>
        <v>95020213</v>
      </c>
      <c r="Q74" s="34">
        <v>40</v>
      </c>
      <c r="R74" s="1">
        <f>SUM(((P74/1000000)/Q74))</f>
        <v>2.375505325</v>
      </c>
      <c r="S74" s="1">
        <f>SUM((K74/1000000))/Q74</f>
        <v>0.6871786</v>
      </c>
      <c r="T74" s="87"/>
      <c r="U74" s="87"/>
      <c r="V74" s="87"/>
      <c r="W74" s="68"/>
      <c r="X74" s="59"/>
      <c r="Y74" s="87"/>
      <c r="Z74" s="87"/>
      <c r="AA74" s="87"/>
      <c r="AB74" s="87"/>
      <c r="AC74" s="87"/>
      <c r="AD74" s="87"/>
    </row>
    <row r="75">
      <c r="A75" s="87" t="s">
        <v>171</v>
      </c>
      <c r="B75" s="87" t="s">
        <v>99</v>
      </c>
      <c r="C75" s="87">
        <v>91</v>
      </c>
      <c r="D75" s="87">
        <v>78</v>
      </c>
      <c r="E75" s="12">
        <f>AVERAGE(C75:D75)</f>
        <v>84.5</v>
      </c>
      <c r="F75" s="87">
        <v>81</v>
      </c>
      <c r="G75" s="87">
        <v>77</v>
      </c>
      <c r="H75" s="12">
        <f>AVERAGE(F75:G75)</f>
        <v>79</v>
      </c>
      <c r="I75" s="87"/>
      <c r="J75" s="87"/>
      <c r="K75" s="12">
        <v>612064</v>
      </c>
      <c r="L75" s="90">
        <v>1283</v>
      </c>
      <c r="M75" s="12">
        <f>SUM((K75/L75))</f>
        <v>477.056897895557</v>
      </c>
      <c r="N75" s="119">
        <v>33201545</v>
      </c>
      <c r="O75" s="119">
        <v>61600000</v>
      </c>
      <c r="P75" s="12">
        <v>94801545</v>
      </c>
      <c r="Q75" s="34">
        <v>18</v>
      </c>
      <c r="R75" s="1">
        <f>SUM(((P75/1000000)/Q75))</f>
        <v>5.2667525</v>
      </c>
      <c r="S75" s="1">
        <f>SUM((K75/1000000))/Q75</f>
        <v>0.034003555555556</v>
      </c>
      <c r="T75" s="87"/>
      <c r="U75" s="87"/>
      <c r="V75" s="87"/>
      <c r="W75" s="68"/>
      <c r="X75" s="59" t="s">
        <v>87</v>
      </c>
      <c r="Y75" s="20" t="s">
        <v>172</v>
      </c>
      <c r="Z75" s="87"/>
      <c r="AA75" s="87"/>
      <c r="AB75" s="87"/>
      <c r="AC75" s="87"/>
      <c r="AD75" s="87"/>
    </row>
    <row r="76">
      <c r="A76" s="87" t="s">
        <v>173</v>
      </c>
      <c r="B76" s="87" t="s">
        <v>65</v>
      </c>
      <c r="C76" s="87">
        <v>74</v>
      </c>
      <c r="D76" s="87">
        <v>60</v>
      </c>
      <c r="E76" s="12">
        <f>AVERAGE(C76:D76)</f>
        <v>67</v>
      </c>
      <c r="F76" s="87" t="s">
        <v>102</v>
      </c>
      <c r="G76" s="87">
        <v>75</v>
      </c>
      <c r="H76" s="12">
        <f>AVERAGE(F76:G76)</f>
        <v>75</v>
      </c>
      <c r="I76" s="87"/>
      <c r="J76" s="87"/>
      <c r="K76" s="12">
        <v>90872</v>
      </c>
      <c r="L76" s="90">
        <v>3285</v>
      </c>
      <c r="M76" s="12">
        <f>SUM((K76/L76))</f>
        <v>27.6627092846271</v>
      </c>
      <c r="N76" s="119">
        <v>93914921</v>
      </c>
      <c r="O76" s="119" t="s">
        <v>102</v>
      </c>
      <c r="P76" s="12">
        <f>sum(N76:O76)</f>
        <v>93914921</v>
      </c>
      <c r="Q76" s="34">
        <v>40</v>
      </c>
      <c r="R76" s="1">
        <f>SUM(((P76/1000000)/Q76))</f>
        <v>2.347873025</v>
      </c>
      <c r="S76" s="1">
        <f>SUM((K76/1000000))/Q76</f>
        <v>0.0022718</v>
      </c>
      <c r="T76" s="87"/>
      <c r="U76" s="87"/>
      <c r="V76" s="87"/>
      <c r="W76" s="68"/>
      <c r="X76" s="59"/>
      <c r="Y76" s="87"/>
      <c r="Z76" s="87"/>
      <c r="AA76" s="87"/>
      <c r="AB76" s="87"/>
      <c r="AC76" s="87"/>
      <c r="AD76" s="87"/>
    </row>
    <row r="77">
      <c r="A77" s="87" t="s">
        <v>174</v>
      </c>
      <c r="B77" s="87" t="s">
        <v>96</v>
      </c>
      <c r="C77" s="87">
        <v>34</v>
      </c>
      <c r="D77" s="87">
        <v>42</v>
      </c>
      <c r="E77" s="12">
        <f>AVERAGE(C77:D77)</f>
        <v>38</v>
      </c>
      <c r="F77" s="87">
        <v>54</v>
      </c>
      <c r="G77" s="87">
        <v>59</v>
      </c>
      <c r="H77" s="12">
        <f>AVERAGE(F77:G77)</f>
        <v>56.5</v>
      </c>
      <c r="I77" s="87"/>
      <c r="J77" s="87"/>
      <c r="K77" s="12">
        <v>17325307</v>
      </c>
      <c r="L77" s="90">
        <v>3399</v>
      </c>
      <c r="M77" s="12">
        <f>SUM((K77/L77))</f>
        <v>5097.17769932333</v>
      </c>
      <c r="N77" s="119">
        <v>44672764</v>
      </c>
      <c r="O77" s="119">
        <v>48820080</v>
      </c>
      <c r="P77" s="12">
        <v>93492844</v>
      </c>
      <c r="Q77" s="34">
        <v>58</v>
      </c>
      <c r="R77" s="1">
        <f>SUM(((P77/1000000)/Q77))</f>
        <v>1.6119455862069</v>
      </c>
      <c r="S77" s="1">
        <f>SUM((K77/1000000))/Q77</f>
        <v>0.298712189655172</v>
      </c>
      <c r="T77" s="87"/>
      <c r="U77" s="87"/>
      <c r="V77" s="87"/>
      <c r="W77" s="68"/>
      <c r="X77" s="59"/>
      <c r="Y77" s="87"/>
      <c r="Z77" s="87"/>
      <c r="AA77" s="87"/>
      <c r="AB77" s="87"/>
      <c r="AC77" s="87"/>
      <c r="AD77" s="87"/>
    </row>
    <row r="78">
      <c r="A78" s="87" t="s">
        <v>175</v>
      </c>
      <c r="B78" s="87" t="s">
        <v>69</v>
      </c>
      <c r="C78" s="87">
        <v>81</v>
      </c>
      <c r="D78" s="87">
        <v>65</v>
      </c>
      <c r="E78" s="12">
        <f>AVERAGE(C78:D78)</f>
        <v>73</v>
      </c>
      <c r="F78" s="87">
        <v>89</v>
      </c>
      <c r="G78" s="87">
        <v>76</v>
      </c>
      <c r="H78" s="12">
        <f>AVERAGE(F78:G78)</f>
        <v>82.5</v>
      </c>
      <c r="I78" s="87"/>
      <c r="J78" s="87"/>
      <c r="K78" s="12">
        <v>413373</v>
      </c>
      <c r="L78" s="90">
        <v>2671</v>
      </c>
      <c r="M78" s="12">
        <f>SUM((K78/L78))</f>
        <v>154.763384500187</v>
      </c>
      <c r="N78" s="119">
        <v>79158310</v>
      </c>
      <c r="O78" s="119">
        <v>12100000</v>
      </c>
      <c r="P78" s="12">
        <v>91258310</v>
      </c>
      <c r="Q78" s="34">
        <v>35</v>
      </c>
      <c r="R78" s="1">
        <f>SUM(((P78/1000000)/Q78))</f>
        <v>2.60738028571429</v>
      </c>
      <c r="S78" s="1">
        <f>SUM((K78/1000000))/Q78</f>
        <v>0.011810657142857</v>
      </c>
      <c r="T78" s="87"/>
      <c r="U78" s="87"/>
      <c r="V78" s="87"/>
      <c r="W78" s="68"/>
      <c r="X78" s="59"/>
      <c r="Y78" s="87"/>
      <c r="Z78" s="87"/>
      <c r="AA78" s="87"/>
      <c r="AB78" s="87"/>
      <c r="AC78" s="87"/>
      <c r="AD78" s="87"/>
    </row>
    <row r="79">
      <c r="A79" s="87" t="s">
        <v>176</v>
      </c>
      <c r="B79" s="87" t="s">
        <v>177</v>
      </c>
      <c r="C79" s="87">
        <v>18</v>
      </c>
      <c r="D79" s="87">
        <v>38</v>
      </c>
      <c r="E79" s="12">
        <f>AVERAGE(C79:D79)</f>
        <v>28</v>
      </c>
      <c r="F79" s="87">
        <v>47</v>
      </c>
      <c r="G79" s="87">
        <v>37</v>
      </c>
      <c r="H79" s="12">
        <f>AVERAGE(F79:G79)</f>
        <v>42</v>
      </c>
      <c r="I79" s="87"/>
      <c r="J79" s="87"/>
      <c r="K79" s="12">
        <v>15805237</v>
      </c>
      <c r="L79" s="90">
        <v>3736</v>
      </c>
      <c r="M79" s="12">
        <f>SUM((K79/L79))</f>
        <v>4230.52382226981</v>
      </c>
      <c r="N79" s="119">
        <v>55435490</v>
      </c>
      <c r="O79" s="119">
        <v>35400000</v>
      </c>
      <c r="P79" s="12">
        <v>90835490</v>
      </c>
      <c r="Q79" s="34">
        <v>55</v>
      </c>
      <c r="R79" s="1">
        <f>SUM(((P79/1000000)/Q79))</f>
        <v>1.65155436363636</v>
      </c>
      <c r="S79" s="1">
        <f>SUM((K79/1000000))/Q79</f>
        <v>0.287367945454546</v>
      </c>
      <c r="T79" s="87"/>
      <c r="U79" s="87"/>
      <c r="V79" s="87"/>
      <c r="W79" s="68"/>
      <c r="X79" s="59"/>
      <c r="Y79" s="87"/>
      <c r="Z79" s="87"/>
      <c r="AA79" s="87"/>
      <c r="AB79" s="87"/>
      <c r="AC79" s="87"/>
      <c r="AD79" s="87"/>
    </row>
    <row r="80">
      <c r="A80" s="87" t="s">
        <v>178</v>
      </c>
      <c r="B80" s="87" t="s">
        <v>179</v>
      </c>
      <c r="C80" s="87">
        <v>12</v>
      </c>
      <c r="D80" s="87">
        <v>33</v>
      </c>
      <c r="E80" s="12">
        <f>AVERAGE(C80:D80)</f>
        <v>22.5</v>
      </c>
      <c r="F80" s="87">
        <v>61</v>
      </c>
      <c r="G80" s="87">
        <v>64</v>
      </c>
      <c r="H80" s="12">
        <f>AVERAGE(F80:G80)</f>
        <v>62.5</v>
      </c>
      <c r="I80" s="87"/>
      <c r="J80" s="87"/>
      <c r="K80" s="12">
        <v>9336957</v>
      </c>
      <c r="L80" s="90">
        <v>3118</v>
      </c>
      <c r="M80" s="12">
        <f>SUM((K80/L80))</f>
        <v>2994.53399615138</v>
      </c>
      <c r="N80" s="119">
        <v>31165421</v>
      </c>
      <c r="O80" s="119">
        <v>59400000</v>
      </c>
      <c r="P80" s="12">
        <v>90565421</v>
      </c>
      <c r="Q80" s="34">
        <v>60</v>
      </c>
      <c r="R80" s="1">
        <f>SUM(((P80/1000000)/Q80))</f>
        <v>1.50942368333333</v>
      </c>
      <c r="S80" s="1">
        <f>SUM((K80/1000000))/Q80</f>
        <v>0.15561595</v>
      </c>
      <c r="T80" s="87"/>
      <c r="U80" s="87"/>
      <c r="V80" s="87"/>
      <c r="W80" s="68"/>
      <c r="X80" s="59"/>
      <c r="Y80" s="87"/>
      <c r="Z80" s="87"/>
      <c r="AA80" s="87"/>
      <c r="AB80" s="87"/>
      <c r="AC80" s="87"/>
      <c r="AD80" s="87"/>
    </row>
    <row r="81">
      <c r="A81" s="87" t="s">
        <v>180</v>
      </c>
      <c r="B81" s="87" t="s">
        <v>65</v>
      </c>
      <c r="C81" s="87">
        <v>89</v>
      </c>
      <c r="D81" s="87">
        <v>75</v>
      </c>
      <c r="E81" s="12">
        <f>AVERAGE(C81:D81)</f>
        <v>82</v>
      </c>
      <c r="F81" s="87">
        <v>92</v>
      </c>
      <c r="G81" s="87">
        <v>85</v>
      </c>
      <c r="H81" s="12">
        <f>AVERAGE(F81:G81)</f>
        <v>88.5</v>
      </c>
      <c r="I81" s="87"/>
      <c r="J81" s="87"/>
      <c r="K81" s="12">
        <v>187289</v>
      </c>
      <c r="L81" s="90">
        <v>2308</v>
      </c>
      <c r="M81" s="12">
        <f>SUM((K81/L81))</f>
        <v>81.1477469670711</v>
      </c>
      <c r="N81" s="119">
        <v>26947624</v>
      </c>
      <c r="O81" s="119">
        <v>63300000</v>
      </c>
      <c r="P81" s="12">
        <v>90247624</v>
      </c>
      <c r="Q81" s="34">
        <v>38</v>
      </c>
      <c r="R81" s="1">
        <f>SUM(((P81/1000000)/Q81))</f>
        <v>2.37493747368421</v>
      </c>
      <c r="S81" s="28">
        <f>SUM((K81/1000000))/Q81</f>
        <v>0.004928657894737</v>
      </c>
      <c r="T81" s="87"/>
      <c r="U81" s="87"/>
      <c r="V81" s="87"/>
      <c r="W81" s="68"/>
      <c r="X81" s="59"/>
      <c r="Y81" s="87"/>
      <c r="Z81" s="87"/>
      <c r="AA81" s="87"/>
      <c r="AB81" s="87"/>
      <c r="AC81" s="87"/>
      <c r="AD81" s="87"/>
    </row>
    <row r="82">
      <c r="A82" s="87" t="s">
        <v>181</v>
      </c>
      <c r="B82" s="87" t="s">
        <v>65</v>
      </c>
      <c r="C82" s="87">
        <v>37</v>
      </c>
      <c r="D82" s="87">
        <v>41</v>
      </c>
      <c r="E82" s="12">
        <f>AVERAGE(C82:D82)</f>
        <v>39</v>
      </c>
      <c r="F82" s="87">
        <v>37</v>
      </c>
      <c r="G82" s="87">
        <v>52</v>
      </c>
      <c r="H82" s="12">
        <f>AVERAGE(F82:G82)</f>
        <v>44.5</v>
      </c>
      <c r="I82" s="87"/>
      <c r="J82" s="87"/>
      <c r="K82" s="12">
        <v>34058360</v>
      </c>
      <c r="L82" s="90">
        <v>2591</v>
      </c>
      <c r="M82" s="12">
        <f>SUM((K82/L82))</f>
        <v>13144.870706291</v>
      </c>
      <c r="N82" s="119">
        <v>64473115</v>
      </c>
      <c r="O82" s="119">
        <v>24855512</v>
      </c>
      <c r="P82" s="12">
        <v>89328627</v>
      </c>
      <c r="Q82" s="34">
        <v>3</v>
      </c>
      <c r="R82" s="1">
        <f>SUM(((P82/1000000)/Q82))</f>
        <v>29.776208999999998</v>
      </c>
      <c r="S82" s="1">
        <f>SUM((K82/1000000))/Q82</f>
        <v>11.3527866666667</v>
      </c>
      <c r="T82" s="87"/>
      <c r="U82" s="87"/>
      <c r="V82" s="87"/>
      <c r="W82" s="68"/>
      <c r="X82" s="59"/>
      <c r="Y82" s="87"/>
      <c r="Z82" s="87"/>
      <c r="AA82" s="87"/>
      <c r="AB82" s="87"/>
      <c r="AC82" s="87"/>
      <c r="AD82" s="87"/>
    </row>
    <row r="83">
      <c r="A83" s="87" t="s">
        <v>182</v>
      </c>
      <c r="B83" s="87" t="s">
        <v>121</v>
      </c>
      <c r="C83" s="87">
        <v>49</v>
      </c>
      <c r="D83" s="87">
        <v>45</v>
      </c>
      <c r="E83" s="12">
        <f>AVERAGE(C83:D83)</f>
        <v>47</v>
      </c>
      <c r="F83" s="87">
        <v>48</v>
      </c>
      <c r="G83" s="87">
        <v>66</v>
      </c>
      <c r="H83" s="12">
        <f>AVERAGE(F83:G83)</f>
        <v>57</v>
      </c>
      <c r="I83" s="87"/>
      <c r="J83" s="87"/>
      <c r="K83" s="12">
        <v>20244505</v>
      </c>
      <c r="L83" s="90">
        <v>3303</v>
      </c>
      <c r="M83" s="12">
        <f>SUM((K83/L83))</f>
        <v>6129.12655161974</v>
      </c>
      <c r="N83" s="119">
        <v>49875291</v>
      </c>
      <c r="O83" s="119">
        <v>36300000</v>
      </c>
      <c r="P83" s="12">
        <v>86175291</v>
      </c>
      <c r="Q83" s="34">
        <v>26</v>
      </c>
      <c r="R83" s="1">
        <f>SUM(((P83/1000000)/Q83))</f>
        <v>3.31443426923077</v>
      </c>
      <c r="S83" s="1">
        <f>SUM((K83/1000000))/Q83</f>
        <v>0.778634807692308</v>
      </c>
      <c r="T83" s="87"/>
      <c r="U83" s="87"/>
      <c r="V83" s="87"/>
      <c r="W83" s="68"/>
      <c r="X83" s="59"/>
      <c r="Y83" s="87"/>
      <c r="Z83" s="87"/>
      <c r="AA83" s="87"/>
      <c r="AB83" s="87"/>
      <c r="AC83" s="87"/>
      <c r="AD83" s="87"/>
    </row>
    <row r="84">
      <c r="A84" s="87" t="s">
        <v>183</v>
      </c>
      <c r="B84" s="87" t="s">
        <v>184</v>
      </c>
      <c r="C84" s="87">
        <v>92</v>
      </c>
      <c r="D84" s="87">
        <v>76</v>
      </c>
      <c r="E84" s="12">
        <f>AVERAGE(C84:D84)</f>
        <v>84</v>
      </c>
      <c r="F84" s="87">
        <v>91</v>
      </c>
      <c r="G84" s="87">
        <v>79</v>
      </c>
      <c r="H84" s="12">
        <f>AVERAGE(F84:G84)</f>
        <v>85</v>
      </c>
      <c r="I84" s="87"/>
      <c r="J84" s="87"/>
      <c r="K84" s="12">
        <v>128435</v>
      </c>
      <c r="L84" s="90">
        <v>1225</v>
      </c>
      <c r="M84" s="12">
        <f>SUM((K84/L84))</f>
        <v>104.844897959184</v>
      </c>
      <c r="N84" s="119">
        <v>33220299</v>
      </c>
      <c r="O84" s="119">
        <v>51647365</v>
      </c>
      <c r="P84" s="12">
        <v>84867664</v>
      </c>
      <c r="Q84" s="34">
        <v>12</v>
      </c>
      <c r="R84" s="1">
        <f>SUM(((P84/1000000)/Q84))</f>
        <v>7.07230533333333</v>
      </c>
      <c r="S84" s="1">
        <f>SUM((K84/1000000))/Q84</f>
        <v>0.010702916666667</v>
      </c>
      <c r="T84" s="87"/>
      <c r="U84" s="87"/>
      <c r="V84" s="87"/>
      <c r="W84" s="68"/>
      <c r="X84" s="59"/>
      <c r="Y84" s="87"/>
      <c r="Z84" s="87"/>
      <c r="AA84" s="87"/>
      <c r="AB84" s="87"/>
      <c r="AC84" s="87"/>
      <c r="AD84" s="87"/>
    </row>
    <row r="85">
      <c r="A85" s="87" t="s">
        <v>185</v>
      </c>
      <c r="B85" s="87" t="s">
        <v>179</v>
      </c>
      <c r="C85" s="87">
        <v>49</v>
      </c>
      <c r="D85" s="87">
        <v>53</v>
      </c>
      <c r="E85" s="12">
        <f>AVERAGE(C85:D85)</f>
        <v>51</v>
      </c>
      <c r="F85" s="87">
        <v>48</v>
      </c>
      <c r="G85" s="87">
        <v>68</v>
      </c>
      <c r="H85" s="12">
        <f>AVERAGE(F85:G85)</f>
        <v>58</v>
      </c>
      <c r="I85" s="87"/>
      <c r="J85" s="87"/>
      <c r="K85" s="12">
        <v>16101552</v>
      </c>
      <c r="L85" s="90">
        <v>3157</v>
      </c>
      <c r="M85" s="12">
        <f>SUM((K85/L85))</f>
        <v>5100.269876465</v>
      </c>
      <c r="N85" s="119">
        <v>35266619</v>
      </c>
      <c r="O85" s="119">
        <v>48762638</v>
      </c>
      <c r="P85" s="12">
        <v>84029257</v>
      </c>
      <c r="Q85" s="34">
        <v>30</v>
      </c>
      <c r="R85" s="1">
        <f>SUM(((P85/1000000)/Q85))</f>
        <v>2.80097523333333</v>
      </c>
      <c r="S85" s="1">
        <f>SUM((K85/1000000))/Q85</f>
        <v>0.5367184</v>
      </c>
      <c r="T85" s="87"/>
      <c r="U85" s="87"/>
      <c r="V85" s="87"/>
      <c r="W85" s="68"/>
      <c r="X85" s="59"/>
      <c r="Y85" s="87"/>
      <c r="Z85" s="87"/>
      <c r="AA85" s="87"/>
      <c r="AB85" s="87"/>
      <c r="AC85" s="87"/>
      <c r="AD85" s="87"/>
    </row>
    <row r="86">
      <c r="A86" s="87" t="s">
        <v>186</v>
      </c>
      <c r="B86" s="87" t="s">
        <v>187</v>
      </c>
      <c r="C86" s="87">
        <v>4</v>
      </c>
      <c r="D86" s="87">
        <v>11</v>
      </c>
      <c r="E86" s="12">
        <f>AVERAGE(C86:D86)</f>
        <v>7.5</v>
      </c>
      <c r="F86" s="87">
        <v>41</v>
      </c>
      <c r="G86" s="87">
        <v>25</v>
      </c>
      <c r="H86" s="12">
        <f>AVERAGE(F86:G86)</f>
        <v>33</v>
      </c>
      <c r="I86" s="87"/>
      <c r="J86" s="87"/>
      <c r="K86" s="12">
        <v>14157367</v>
      </c>
      <c r="L86" s="90">
        <v>3402</v>
      </c>
      <c r="M86" s="12">
        <f>SUM((K86/L86))</f>
        <v>4161.48353909465</v>
      </c>
      <c r="N86" s="119">
        <v>32015787</v>
      </c>
      <c r="O86" s="119">
        <v>46362957</v>
      </c>
      <c r="P86" s="12">
        <v>78378744</v>
      </c>
      <c r="Q86" s="34">
        <v>20</v>
      </c>
      <c r="R86" s="1">
        <f>SUM(((P86/1000000)/Q86))</f>
        <v>3.9189372</v>
      </c>
      <c r="S86" s="1">
        <f>SUM((K86/1000000))/Q86</f>
        <v>0.70786835</v>
      </c>
      <c r="T86" s="87"/>
      <c r="U86" s="87"/>
      <c r="V86" s="87"/>
      <c r="W86" s="68"/>
      <c r="X86" s="59"/>
      <c r="Y86" s="87"/>
      <c r="Z86" s="87"/>
      <c r="AA86" s="87"/>
      <c r="AB86" s="87"/>
      <c r="AC86" s="87"/>
      <c r="AD86" s="87"/>
    </row>
    <row r="87">
      <c r="A87" s="87" t="s">
        <v>188</v>
      </c>
      <c r="B87" s="87" t="s">
        <v>65</v>
      </c>
      <c r="C87" s="87">
        <v>13</v>
      </c>
      <c r="D87" s="87">
        <v>25</v>
      </c>
      <c r="E87" s="12">
        <f>AVERAGE(C87:D87)</f>
        <v>19</v>
      </c>
      <c r="F87" s="87">
        <v>39</v>
      </c>
      <c r="G87" s="87">
        <v>44</v>
      </c>
      <c r="H87" s="12">
        <f>AVERAGE(F87:G87)</f>
        <v>41.5</v>
      </c>
      <c r="I87" s="87"/>
      <c r="J87" s="87"/>
      <c r="K87" s="12">
        <v>12691415</v>
      </c>
      <c r="L87" s="90">
        <v>2852</v>
      </c>
      <c r="M87" s="12">
        <f>SUM((K87/L87))</f>
        <v>4450.00525946704</v>
      </c>
      <c r="N87" s="119">
        <v>33618855</v>
      </c>
      <c r="O87" s="119">
        <v>44705365</v>
      </c>
      <c r="P87" s="12">
        <v>78324220</v>
      </c>
      <c r="Q87" s="34">
        <v>130</v>
      </c>
      <c r="R87" s="1">
        <f>SUM(((P87/1000000)/Q87))</f>
        <v>0.602494</v>
      </c>
      <c r="S87" s="1">
        <f>SUM((K87/1000000))/Q87</f>
        <v>0.097626269230769</v>
      </c>
      <c r="T87" s="87"/>
      <c r="U87" s="87"/>
      <c r="V87" s="87"/>
      <c r="W87" s="68"/>
      <c r="X87" s="59"/>
      <c r="Y87" s="87"/>
      <c r="Z87" s="87"/>
      <c r="AA87" s="87"/>
      <c r="AB87" s="87"/>
      <c r="AC87" s="87"/>
      <c r="AD87" s="87"/>
    </row>
    <row r="88">
      <c r="A88" s="87" t="s">
        <v>189</v>
      </c>
      <c r="B88" s="87" t="s">
        <v>65</v>
      </c>
      <c r="C88" s="87">
        <v>67</v>
      </c>
      <c r="D88" s="87">
        <v>59</v>
      </c>
      <c r="E88" s="12">
        <f>AVERAGE(C88:D88)</f>
        <v>63</v>
      </c>
      <c r="F88" s="87">
        <v>90</v>
      </c>
      <c r="G88" s="87">
        <v>56</v>
      </c>
      <c r="H88" s="12">
        <f>AVERAGE(F88:G88)</f>
        <v>73</v>
      </c>
      <c r="I88" s="87"/>
      <c r="J88" s="87"/>
      <c r="K88" s="12">
        <v>30107555</v>
      </c>
      <c r="L88" s="90">
        <v>2041</v>
      </c>
      <c r="M88" s="12">
        <f>SUM((K88/L88))</f>
        <v>14751.3743263106</v>
      </c>
      <c r="N88" s="119">
        <v>70525195</v>
      </c>
      <c r="O88" s="119">
        <v>1100000</v>
      </c>
      <c r="P88" s="12">
        <v>71625195</v>
      </c>
      <c r="Q88" s="34">
        <v>17</v>
      </c>
      <c r="R88" s="1">
        <f>SUM(((P88/1000000)/Q88))</f>
        <v>4.21324676470588</v>
      </c>
      <c r="S88" s="1">
        <f>SUM((K88/1000000))/Q88</f>
        <v>1.77103264705882</v>
      </c>
      <c r="T88" s="87"/>
      <c r="U88" s="87"/>
      <c r="V88" s="87"/>
      <c r="W88" s="68"/>
      <c r="X88" s="59"/>
      <c r="Y88" s="87"/>
      <c r="Z88" s="87"/>
      <c r="AA88" s="87"/>
      <c r="AB88" s="87"/>
      <c r="AC88" s="87"/>
      <c r="AD88" s="87"/>
    </row>
    <row r="89">
      <c r="A89" s="87" t="s">
        <v>190</v>
      </c>
      <c r="B89" s="87" t="s">
        <v>177</v>
      </c>
      <c r="C89" s="87">
        <v>12</v>
      </c>
      <c r="D89" s="87">
        <v>34</v>
      </c>
      <c r="E89" s="12">
        <f>AVERAGE(C89:D89)</f>
        <v>23</v>
      </c>
      <c r="F89" s="87">
        <v>68</v>
      </c>
      <c r="G89" s="87">
        <v>54</v>
      </c>
      <c r="H89" s="12">
        <f>AVERAGE(F89:G89)</f>
        <v>61</v>
      </c>
      <c r="I89" s="87"/>
      <c r="J89" s="87"/>
      <c r="K89" s="12">
        <v>21401594</v>
      </c>
      <c r="L89" s="90">
        <v>3223</v>
      </c>
      <c r="M89" s="12">
        <f>SUM((K89/L89))</f>
        <v>6640.27117592305</v>
      </c>
      <c r="N89" s="119">
        <v>71349120</v>
      </c>
      <c r="O89" s="119" t="s">
        <v>102</v>
      </c>
      <c r="P89" s="12">
        <v>71349120</v>
      </c>
      <c r="Q89" s="34">
        <v>28</v>
      </c>
      <c r="R89" s="1">
        <f>SUM(((P89/1000000)/Q89))</f>
        <v>2.54818285714286</v>
      </c>
      <c r="S89" s="1">
        <f>SUM((K89/1000000))/Q89</f>
        <v>0.764342642857143</v>
      </c>
      <c r="T89" s="87"/>
      <c r="U89" s="87"/>
      <c r="V89" s="87"/>
      <c r="W89" s="68"/>
      <c r="X89" s="59"/>
      <c r="Y89" s="87"/>
      <c r="Z89" s="87"/>
      <c r="AA89" s="87"/>
      <c r="AB89" s="87"/>
      <c r="AC89" s="87"/>
      <c r="AD89" s="87"/>
    </row>
    <row r="90">
      <c r="A90" s="87" t="s">
        <v>191</v>
      </c>
      <c r="B90" s="87" t="s">
        <v>96</v>
      </c>
      <c r="C90" s="73">
        <v>34</v>
      </c>
      <c r="D90" s="73">
        <v>48</v>
      </c>
      <c r="E90" s="12">
        <f>AVERAGE(C90:D90)</f>
        <v>41</v>
      </c>
      <c r="F90" s="73">
        <v>25</v>
      </c>
      <c r="G90" s="87">
        <v>49</v>
      </c>
      <c r="H90" s="12">
        <f>AVERAGE(F90:G90)</f>
        <v>37</v>
      </c>
      <c r="I90" s="87"/>
      <c r="J90" s="87"/>
      <c r="K90" s="12">
        <v>7842930</v>
      </c>
      <c r="L90" s="90">
        <v>3044</v>
      </c>
      <c r="M90" s="12">
        <f>SUM((K90/L90))</f>
        <v>2576.52102496715</v>
      </c>
      <c r="N90" s="119">
        <v>16973715</v>
      </c>
      <c r="O90" s="119">
        <v>53263934</v>
      </c>
      <c r="P90" s="12">
        <v>70237649</v>
      </c>
      <c r="Q90" s="34">
        <v>25</v>
      </c>
      <c r="R90" s="1">
        <f>SUM(((P90/1000000)/Q90))</f>
        <v>2.80950596</v>
      </c>
      <c r="S90" s="1">
        <f>SUM((K90/1000000))/Q90</f>
        <v>0.3137172</v>
      </c>
      <c r="T90" s="87"/>
      <c r="U90" s="87"/>
      <c r="V90" s="87"/>
      <c r="W90" s="68"/>
      <c r="X90" s="59"/>
      <c r="Y90" s="87"/>
      <c r="Z90" s="87"/>
      <c r="AA90" s="87"/>
      <c r="AB90" s="87"/>
      <c r="AC90" s="87"/>
      <c r="AD90" s="87"/>
    </row>
    <row r="91">
      <c r="A91" s="87" t="s">
        <v>192</v>
      </c>
      <c r="B91" s="87" t="s">
        <v>136</v>
      </c>
      <c r="C91" s="87">
        <v>43</v>
      </c>
      <c r="D91" s="87">
        <v>51</v>
      </c>
      <c r="E91" s="12">
        <f>AVERAGE(C91:D91)</f>
        <v>47</v>
      </c>
      <c r="F91" s="87">
        <v>66</v>
      </c>
      <c r="G91" s="87">
        <v>64</v>
      </c>
      <c r="H91" s="12">
        <f>AVERAGE(F91:G91)</f>
        <v>65</v>
      </c>
      <c r="I91" s="87"/>
      <c r="J91" s="87"/>
      <c r="K91" s="12">
        <v>17118745</v>
      </c>
      <c r="L91" s="90">
        <v>2507</v>
      </c>
      <c r="M91" s="12">
        <f>SUM((K91/L91))</f>
        <v>6828.37854008775</v>
      </c>
      <c r="N91" s="119">
        <v>51872378</v>
      </c>
      <c r="O91" s="119">
        <v>16700000</v>
      </c>
      <c r="P91" s="12">
        <v>68572378</v>
      </c>
      <c r="Q91" s="34">
        <v>13</v>
      </c>
      <c r="R91" s="1">
        <f>SUM(((P91/1000000)/Q91))</f>
        <v>5.27479830769231</v>
      </c>
      <c r="S91" s="1">
        <f>SUM((K91/1000000))/Q91</f>
        <v>1.31682653846154</v>
      </c>
      <c r="T91" s="87"/>
      <c r="U91" s="87"/>
      <c r="V91" s="87"/>
      <c r="W91" s="68"/>
      <c r="X91" s="59"/>
      <c r="Y91" s="87"/>
      <c r="Z91" s="87"/>
      <c r="AA91" s="87"/>
      <c r="AB91" s="87"/>
      <c r="AC91" s="87"/>
      <c r="AD91" s="87"/>
    </row>
    <row r="92">
      <c r="A92" s="87" t="s">
        <v>193</v>
      </c>
      <c r="B92" s="87" t="s">
        <v>194</v>
      </c>
      <c r="C92" s="87">
        <v>84</v>
      </c>
      <c r="D92" s="87">
        <v>75</v>
      </c>
      <c r="E92" s="12">
        <f>AVERAGE(C92:D92)</f>
        <v>79.5</v>
      </c>
      <c r="F92" s="87">
        <v>71</v>
      </c>
      <c r="G92" s="87">
        <v>71</v>
      </c>
      <c r="H92" s="12">
        <f>AVERAGE(F92:G92)</f>
        <v>71</v>
      </c>
      <c r="I92" s="87"/>
      <c r="J92" s="87"/>
      <c r="K92" s="12">
        <v>9303145</v>
      </c>
      <c r="L92" s="90">
        <v>2605</v>
      </c>
      <c r="M92" s="12">
        <f>SUM((K92/L92))</f>
        <v>3571.26487523992</v>
      </c>
      <c r="N92" s="119">
        <v>32172757</v>
      </c>
      <c r="O92" s="119">
        <v>31200000</v>
      </c>
      <c r="P92" s="12">
        <v>63372757</v>
      </c>
      <c r="Q92" s="34">
        <v>30</v>
      </c>
      <c r="R92" s="1">
        <f>SUM(((P92/1000000)/Q92))</f>
        <v>2.11242523333333</v>
      </c>
      <c r="S92" s="1">
        <f>SUM((K92/1000000))/Q92</f>
        <v>0.310104833333333</v>
      </c>
      <c r="T92" s="87"/>
      <c r="U92" s="87"/>
      <c r="V92" s="87"/>
      <c r="W92" s="68"/>
      <c r="X92" s="59" t="s">
        <v>87</v>
      </c>
      <c r="Y92" s="20" t="s">
        <v>195</v>
      </c>
      <c r="Z92" s="87"/>
      <c r="AA92" s="87"/>
      <c r="AB92" s="87"/>
      <c r="AC92" s="87"/>
      <c r="AD92" s="87"/>
    </row>
    <row r="93">
      <c r="A93" s="87" t="s">
        <v>196</v>
      </c>
      <c r="B93" s="87" t="s">
        <v>96</v>
      </c>
      <c r="C93" s="87">
        <v>9</v>
      </c>
      <c r="D93" s="87">
        <v>36</v>
      </c>
      <c r="E93" s="12">
        <f>AVERAGE(C93:D93)</f>
        <v>22.5</v>
      </c>
      <c r="F93" s="87">
        <v>34</v>
      </c>
      <c r="G93" s="87">
        <v>46</v>
      </c>
      <c r="H93" s="12">
        <f>AVERAGE(F93:G93)</f>
        <v>40</v>
      </c>
      <c r="I93" s="87"/>
      <c r="J93" s="87"/>
      <c r="K93" s="12">
        <v>7706712</v>
      </c>
      <c r="L93" s="90">
        <v>3026</v>
      </c>
      <c r="M93" s="12">
        <f>SUM((K93/L93))</f>
        <v>2546.83146067416</v>
      </c>
      <c r="N93" s="119">
        <v>19316646</v>
      </c>
      <c r="O93" s="119">
        <v>43358449</v>
      </c>
      <c r="P93" s="12">
        <v>62675095</v>
      </c>
      <c r="Q93" s="34">
        <v>30</v>
      </c>
      <c r="R93" s="1">
        <f>SUM(((P93/1000000)/Q93))</f>
        <v>2.08916983333333</v>
      </c>
      <c r="S93" s="1">
        <f>SUM((K93/1000000))/Q93</f>
        <v>0.2568904</v>
      </c>
      <c r="T93" s="87"/>
      <c r="U93" s="87"/>
      <c r="V93" s="87"/>
      <c r="W93" s="68"/>
      <c r="X93" s="59"/>
      <c r="Y93" s="87"/>
      <c r="Z93" s="87"/>
      <c r="AA93" s="87"/>
      <c r="AB93" s="87"/>
      <c r="AC93" s="87"/>
      <c r="AD93" s="87"/>
    </row>
    <row r="94">
      <c r="A94" s="87" t="s">
        <v>197</v>
      </c>
      <c r="B94" s="87" t="s">
        <v>90</v>
      </c>
      <c r="C94" s="87">
        <v>37</v>
      </c>
      <c r="D94" s="87">
        <v>52</v>
      </c>
      <c r="E94" s="12">
        <f>AVERAGE(C94:D94)</f>
        <v>44.5</v>
      </c>
      <c r="F94" s="87">
        <v>34</v>
      </c>
      <c r="G94" s="87">
        <v>62</v>
      </c>
      <c r="H94" s="12">
        <f>AVERAGE(F94:G94)</f>
        <v>48</v>
      </c>
      <c r="I94" s="87"/>
      <c r="J94" s="87"/>
      <c r="K94" s="12">
        <v>7582595</v>
      </c>
      <c r="L94" s="90">
        <v>2950</v>
      </c>
      <c r="M94" s="12">
        <f>SUM((K94/L94))</f>
        <v>2570.37118644068</v>
      </c>
      <c r="N94" s="119">
        <v>19452138</v>
      </c>
      <c r="O94" s="119">
        <v>40600000</v>
      </c>
      <c r="P94" s="12">
        <v>60052138</v>
      </c>
      <c r="Q94" s="34">
        <v>60</v>
      </c>
      <c r="R94" s="1">
        <f>SUM(((P94/1000000)/Q94))</f>
        <v>1.00086896666667</v>
      </c>
      <c r="S94" s="1">
        <f>SUM((K94/1000000))/Q94</f>
        <v>0.126376583333333</v>
      </c>
      <c r="T94" s="87"/>
      <c r="U94" s="87"/>
      <c r="V94" s="87"/>
      <c r="W94" s="68"/>
      <c r="X94" s="59"/>
      <c r="Y94" s="87"/>
      <c r="Z94" s="87"/>
      <c r="AA94" s="87"/>
      <c r="AB94" s="87"/>
      <c r="AC94" s="87"/>
      <c r="AD94" s="87"/>
    </row>
    <row r="95">
      <c r="A95" s="87" t="s">
        <v>198</v>
      </c>
      <c r="B95" s="87" t="s">
        <v>194</v>
      </c>
      <c r="C95" s="87">
        <v>10</v>
      </c>
      <c r="D95" s="87">
        <v>20</v>
      </c>
      <c r="E95" s="12">
        <f>AVERAGE(C95:D95)</f>
        <v>15</v>
      </c>
      <c r="F95" s="87">
        <v>54</v>
      </c>
      <c r="G95" s="87">
        <v>51</v>
      </c>
      <c r="H95" s="12">
        <f>AVERAGE(F95:G95)</f>
        <v>52.5</v>
      </c>
      <c r="I95" s="87"/>
      <c r="J95" s="87"/>
      <c r="K95" s="12">
        <v>18101682</v>
      </c>
      <c r="L95" s="90">
        <v>2160</v>
      </c>
      <c r="M95" s="12">
        <f>SUM((K95/L95))</f>
        <v>8380.40833333333</v>
      </c>
      <c r="N95" s="119">
        <v>40041683</v>
      </c>
      <c r="O95" s="119">
        <v>19900000</v>
      </c>
      <c r="P95" s="12">
        <v>59941683</v>
      </c>
      <c r="Q95" s="34">
        <v>2.5</v>
      </c>
      <c r="R95" s="1">
        <f>SUM(((P95/1000000)/Q95))</f>
        <v>23.9766732</v>
      </c>
      <c r="S95" s="1">
        <f>SUM((K95/1000000))/Q95</f>
        <v>7.2406728</v>
      </c>
      <c r="T95" s="87"/>
      <c r="U95" s="87"/>
      <c r="V95" s="87"/>
      <c r="W95" s="68"/>
      <c r="X95" s="59"/>
      <c r="Y95" s="87"/>
      <c r="Z95" s="87"/>
      <c r="AA95" s="87"/>
      <c r="AB95" s="87"/>
      <c r="AC95" s="87"/>
      <c r="AD95" s="87"/>
    </row>
    <row r="96">
      <c r="A96" s="87" t="s">
        <v>199</v>
      </c>
      <c r="B96" s="87" t="s">
        <v>65</v>
      </c>
      <c r="C96" s="87">
        <v>29</v>
      </c>
      <c r="D96" s="87">
        <v>41</v>
      </c>
      <c r="E96" s="12">
        <f>AVERAGE(C96:D96)</f>
        <v>35</v>
      </c>
      <c r="F96" s="87">
        <v>62</v>
      </c>
      <c r="G96" s="87">
        <v>72</v>
      </c>
      <c r="H96" s="12">
        <f>AVERAGE(F96:G96)</f>
        <v>67</v>
      </c>
      <c r="I96" s="87"/>
      <c r="J96" s="87"/>
      <c r="K96" s="12">
        <v>13332955</v>
      </c>
      <c r="L96" s="90">
        <v>2945</v>
      </c>
      <c r="M96" s="12">
        <f>SUM((K96/L96))</f>
        <v>4527.31918505942</v>
      </c>
      <c r="N96" s="119">
        <v>28795985</v>
      </c>
      <c r="O96" s="119">
        <v>30760119</v>
      </c>
      <c r="P96" s="12">
        <v>59556104</v>
      </c>
      <c r="Q96" s="34">
        <v>28</v>
      </c>
      <c r="R96" s="1">
        <f>SUM(((P96/1000000)/Q96))</f>
        <v>2.12700371428571</v>
      </c>
      <c r="S96" s="1">
        <f>SUM((K96/1000000))/Q96</f>
        <v>0.476176964285714</v>
      </c>
      <c r="T96" s="87"/>
      <c r="U96" s="87"/>
      <c r="V96" s="87"/>
      <c r="W96" s="68"/>
      <c r="X96" s="59"/>
      <c r="Y96" s="87"/>
      <c r="Z96" s="87"/>
      <c r="AA96" s="87"/>
      <c r="AB96" s="87"/>
      <c r="AC96" s="87"/>
      <c r="AD96" s="87"/>
    </row>
    <row r="97">
      <c r="A97" s="87" t="s">
        <v>200</v>
      </c>
      <c r="B97" s="87" t="s">
        <v>152</v>
      </c>
      <c r="C97" s="87">
        <v>80</v>
      </c>
      <c r="D97" s="87">
        <v>64</v>
      </c>
      <c r="E97" s="12">
        <f>AVERAGE(C97:D97)</f>
        <v>72</v>
      </c>
      <c r="F97" s="87">
        <v>65</v>
      </c>
      <c r="G97" s="87">
        <v>62</v>
      </c>
      <c r="H97" s="12">
        <f>AVERAGE(F97:G97)</f>
        <v>63.5</v>
      </c>
      <c r="I97" s="87"/>
      <c r="J97" s="87"/>
      <c r="K97" s="12">
        <v>47122</v>
      </c>
      <c r="L97" s="90">
        <v>725</v>
      </c>
      <c r="M97" s="12">
        <f>SUM((K97/L97))</f>
        <v>64.9958620689655</v>
      </c>
      <c r="N97" s="119">
        <v>18390117</v>
      </c>
      <c r="O97" s="119">
        <v>41130181</v>
      </c>
      <c r="P97" s="12">
        <v>59520298</v>
      </c>
      <c r="Q97" s="34">
        <v>11</v>
      </c>
      <c r="R97" s="1">
        <f>SUM(((P97/1000000)/Q97))</f>
        <v>5.41093618181818</v>
      </c>
      <c r="S97" s="28">
        <f>SUM((K97/1000000))/Q97</f>
        <v>0.004283818181818</v>
      </c>
      <c r="T97" s="87"/>
      <c r="U97" s="87"/>
      <c r="V97" s="87"/>
      <c r="W97" s="68"/>
      <c r="X97" s="59" t="s">
        <v>87</v>
      </c>
      <c r="Y97" s="20" t="s">
        <v>201</v>
      </c>
      <c r="Z97" s="87"/>
      <c r="AA97" s="87"/>
      <c r="AB97" s="87"/>
      <c r="AC97" s="87"/>
      <c r="AD97" s="87"/>
    </row>
    <row r="98">
      <c r="A98" s="87" t="s">
        <v>202</v>
      </c>
      <c r="B98" s="87" t="s">
        <v>107</v>
      </c>
      <c r="C98" s="73">
        <v>60</v>
      </c>
      <c r="D98" s="73">
        <v>54</v>
      </c>
      <c r="E98" s="12">
        <f>AVERAGE(C98:D98)</f>
        <v>57</v>
      </c>
      <c r="F98" s="73">
        <v>55</v>
      </c>
      <c r="G98" s="87">
        <v>66</v>
      </c>
      <c r="H98" s="12">
        <f>AVERAGE(F98:G98)</f>
        <v>60.5</v>
      </c>
      <c r="I98" s="87"/>
      <c r="J98" s="87"/>
      <c r="K98" s="12">
        <v>6281433</v>
      </c>
      <c r="L98" s="90">
        <v>2913</v>
      </c>
      <c r="M98" s="12">
        <f>SUM((K98/L98))</f>
        <v>2156.34500514933</v>
      </c>
      <c r="N98" s="119">
        <v>12050299</v>
      </c>
      <c r="O98" s="119">
        <v>36280458</v>
      </c>
      <c r="P98" s="12">
        <v>48330757</v>
      </c>
      <c r="Q98" s="34">
        <v>45</v>
      </c>
      <c r="R98" s="1">
        <f>SUM(((P98/1000000)/Q98))</f>
        <v>1.07401682222222</v>
      </c>
      <c r="S98" s="1">
        <f>SUM((K98/1000000))/Q98</f>
        <v>0.1395874</v>
      </c>
      <c r="T98" s="87"/>
      <c r="U98" s="87"/>
      <c r="V98" s="87"/>
      <c r="W98" s="68"/>
      <c r="X98" s="59"/>
      <c r="Y98" s="87"/>
      <c r="Z98" s="87"/>
      <c r="AA98" s="87"/>
      <c r="AB98" s="87"/>
      <c r="AC98" s="87"/>
      <c r="AD98" s="87"/>
    </row>
    <row r="99">
      <c r="A99" s="87" t="s">
        <v>203</v>
      </c>
      <c r="B99" s="87" t="s">
        <v>194</v>
      </c>
      <c r="C99" s="87">
        <v>8</v>
      </c>
      <c r="D99" s="87">
        <v>35</v>
      </c>
      <c r="E99" s="12">
        <f>AVERAGE(C99:D99)</f>
        <v>21.5</v>
      </c>
      <c r="F99" s="87">
        <v>50</v>
      </c>
      <c r="G99" s="87">
        <v>47</v>
      </c>
      <c r="H99" s="12">
        <f>AVERAGE(F99:G99)</f>
        <v>48.5</v>
      </c>
      <c r="I99" s="87"/>
      <c r="J99" s="87"/>
      <c r="K99" s="12">
        <v>10600112</v>
      </c>
      <c r="L99" s="90">
        <v>3202</v>
      </c>
      <c r="M99" s="12">
        <f>SUM((K99/L99))</f>
        <v>3310.46595877576</v>
      </c>
      <c r="N99" s="119">
        <v>26627201</v>
      </c>
      <c r="O99" s="119">
        <v>21600000</v>
      </c>
      <c r="P99" s="12">
        <v>48227201</v>
      </c>
      <c r="Q99" s="34">
        <v>40</v>
      </c>
      <c r="R99" s="1">
        <f>SUM(((P99/1000000)/Q99))</f>
        <v>1.205680025</v>
      </c>
      <c r="S99" s="1">
        <f>SUM((K99/1000000))/Q99</f>
        <v>0.2650028</v>
      </c>
      <c r="T99" s="87"/>
      <c r="U99" s="87"/>
      <c r="V99" s="87"/>
      <c r="W99" s="68"/>
      <c r="X99" s="59"/>
      <c r="Y99" s="87"/>
      <c r="Z99" s="87"/>
      <c r="AA99" s="87"/>
      <c r="AB99" s="87"/>
      <c r="AC99" s="87"/>
      <c r="AD99" s="87"/>
    </row>
    <row r="100">
      <c r="A100" s="87" t="s">
        <v>204</v>
      </c>
      <c r="B100" s="87" t="s">
        <v>205</v>
      </c>
      <c r="C100" s="87">
        <v>89</v>
      </c>
      <c r="D100" s="87">
        <v>81</v>
      </c>
      <c r="E100" s="12">
        <f>AVERAGE(C100:D100)</f>
        <v>85</v>
      </c>
      <c r="F100" s="87">
        <v>73</v>
      </c>
      <c r="G100" s="87">
        <v>76</v>
      </c>
      <c r="H100" s="12">
        <f>AVERAGE(F100:G100)</f>
        <v>74.5</v>
      </c>
      <c r="I100" s="87"/>
      <c r="J100" s="87"/>
      <c r="K100" s="12">
        <v>8811790</v>
      </c>
      <c r="L100" s="90">
        <v>1553</v>
      </c>
      <c r="M100" s="12">
        <f>SUM((K100/L100))</f>
        <v>5674.04378622022</v>
      </c>
      <c r="N100" s="119">
        <v>26004851</v>
      </c>
      <c r="O100" s="119">
        <v>20084436</v>
      </c>
      <c r="P100" s="12">
        <v>46089287</v>
      </c>
      <c r="Q100" s="34">
        <v>20</v>
      </c>
      <c r="R100" s="1">
        <f>SUM(((P100/1000000)/Q100))</f>
        <v>2.30446435</v>
      </c>
      <c r="S100" s="1">
        <f>SUM((K100/1000000))/Q100</f>
        <v>0.4405895</v>
      </c>
      <c r="T100" s="87"/>
      <c r="U100" s="87"/>
      <c r="V100" s="87"/>
      <c r="W100" s="68"/>
      <c r="X100" s="59"/>
      <c r="Y100" s="87"/>
      <c r="Z100" s="87"/>
      <c r="AA100" s="87"/>
      <c r="AB100" s="87"/>
      <c r="AC100" s="87"/>
      <c r="AD100" s="87"/>
    </row>
    <row r="101">
      <c r="A101" s="87" t="s">
        <v>206</v>
      </c>
      <c r="B101" s="87" t="s">
        <v>177</v>
      </c>
      <c r="C101" s="87">
        <v>28</v>
      </c>
      <c r="D101" s="87">
        <v>34</v>
      </c>
      <c r="E101" s="12">
        <f>AVERAGE(C101:D101)</f>
        <v>31</v>
      </c>
      <c r="F101" s="87">
        <v>49</v>
      </c>
      <c r="G101" s="87">
        <v>53</v>
      </c>
      <c r="H101" s="12">
        <f>AVERAGE(F101:G101)</f>
        <v>51</v>
      </c>
      <c r="I101" s="87"/>
      <c r="J101" s="87"/>
      <c r="K101" s="12">
        <v>8754168</v>
      </c>
      <c r="L101" s="90">
        <v>2771</v>
      </c>
      <c r="M101" s="12">
        <f>SUM((K101/L101))</f>
        <v>3159.2089498376</v>
      </c>
      <c r="N101" s="119">
        <v>25682380</v>
      </c>
      <c r="O101" s="119">
        <v>19900000</v>
      </c>
      <c r="P101" s="12">
        <v>45582380</v>
      </c>
      <c r="Q101" s="34">
        <v>13</v>
      </c>
      <c r="R101" s="1">
        <f>SUM(((P101/1000000)/Q101))</f>
        <v>3.50633692307692</v>
      </c>
      <c r="S101" s="1">
        <f>SUM((K101/1000000))/Q101</f>
        <v>0.673397538461538</v>
      </c>
      <c r="T101" s="87"/>
      <c r="U101" s="87"/>
      <c r="V101" s="87"/>
      <c r="W101" s="68"/>
      <c r="X101" s="59"/>
      <c r="Y101" s="87"/>
      <c r="Z101" s="87"/>
      <c r="AA101" s="87"/>
      <c r="AB101" s="87"/>
      <c r="AC101" s="87"/>
      <c r="AD101" s="87"/>
    </row>
    <row r="102">
      <c r="A102" s="87" t="s">
        <v>207</v>
      </c>
      <c r="B102" s="87" t="s">
        <v>85</v>
      </c>
      <c r="C102" s="87">
        <v>56</v>
      </c>
      <c r="D102" s="87">
        <v>51</v>
      </c>
      <c r="E102" s="12">
        <f>AVERAGE(C102:D102)</f>
        <v>53.5</v>
      </c>
      <c r="F102" s="87">
        <v>63</v>
      </c>
      <c r="G102" s="87">
        <v>59</v>
      </c>
      <c r="H102" s="12">
        <f>AVERAGE(F102:G102)</f>
        <v>61</v>
      </c>
      <c r="I102" s="87"/>
      <c r="J102" s="87"/>
      <c r="K102" s="12">
        <v>13167607</v>
      </c>
      <c r="L102" s="90">
        <v>2511</v>
      </c>
      <c r="M102" s="12">
        <f>SUM((K102/L102))</f>
        <v>5243.96933492632</v>
      </c>
      <c r="N102" s="119">
        <v>42930462</v>
      </c>
      <c r="O102" s="119" t="s">
        <v>102</v>
      </c>
      <c r="P102" s="12">
        <v>42930462</v>
      </c>
      <c r="Q102" s="34">
        <v>15</v>
      </c>
      <c r="R102" s="1">
        <f>SUM(((P102/1000000)/Q102))</f>
        <v>2.8620308</v>
      </c>
      <c r="S102" s="1">
        <f>SUM((K102/1000000))/Q102</f>
        <v>0.877840466666667</v>
      </c>
      <c r="T102" s="87"/>
      <c r="U102" s="87"/>
      <c r="V102" s="87"/>
      <c r="W102" s="68"/>
      <c r="X102" s="59" t="s">
        <v>87</v>
      </c>
      <c r="Y102" s="20" t="s">
        <v>208</v>
      </c>
      <c r="Z102" s="87"/>
      <c r="AA102" s="87"/>
      <c r="AB102" s="87"/>
      <c r="AC102" s="87"/>
      <c r="AD102" s="87"/>
    </row>
    <row r="103">
      <c r="A103" s="87" t="s">
        <v>209</v>
      </c>
      <c r="B103" s="87" t="s">
        <v>194</v>
      </c>
      <c r="C103" s="73">
        <v>27</v>
      </c>
      <c r="D103" s="73">
        <v>44</v>
      </c>
      <c r="E103" s="12">
        <f>AVERAGE(C103:D103)</f>
        <v>35.5</v>
      </c>
      <c r="F103" s="73">
        <v>85</v>
      </c>
      <c r="G103" s="87">
        <v>49</v>
      </c>
      <c r="H103" s="12">
        <f>AVERAGE(F103:G103)</f>
        <v>67</v>
      </c>
      <c r="I103" s="87"/>
      <c r="J103" s="87"/>
      <c r="K103" s="12">
        <v>6713900</v>
      </c>
      <c r="L103" s="90">
        <v>2381</v>
      </c>
      <c r="M103" s="12">
        <f>SUM((K103/L103))</f>
        <v>2819.78160436791</v>
      </c>
      <c r="N103" s="119">
        <v>16131410</v>
      </c>
      <c r="O103" s="119">
        <v>19800000</v>
      </c>
      <c r="P103" s="12">
        <v>35931410</v>
      </c>
      <c r="Q103" s="34">
        <v>12</v>
      </c>
      <c r="R103" s="1">
        <f>SUM(((P103/1000000)/Q103))</f>
        <v>2.99428416666667</v>
      </c>
      <c r="S103" s="1">
        <f>SUM((K103/1000000))/Q103</f>
        <v>0.559491666666667</v>
      </c>
      <c r="T103" s="87"/>
      <c r="U103" s="87"/>
      <c r="V103" s="87"/>
      <c r="W103" s="68"/>
      <c r="X103" s="59"/>
      <c r="Y103" s="87"/>
      <c r="Z103" s="87"/>
      <c r="AA103" s="87"/>
      <c r="AB103" s="87"/>
      <c r="AC103" s="87"/>
      <c r="AD103" s="87"/>
    </row>
    <row r="104">
      <c r="A104" s="87" t="s">
        <v>210</v>
      </c>
      <c r="B104" s="87" t="s">
        <v>205</v>
      </c>
      <c r="C104" s="87">
        <v>81</v>
      </c>
      <c r="D104" s="87">
        <v>68</v>
      </c>
      <c r="E104" s="12">
        <f>AVERAGE(C104:D104)</f>
        <v>74.5</v>
      </c>
      <c r="F104" s="87">
        <v>75</v>
      </c>
      <c r="G104" s="87">
        <v>78</v>
      </c>
      <c r="H104" s="12">
        <f>AVERAGE(F104:G104)</f>
        <v>76.5</v>
      </c>
      <c r="I104" s="87"/>
      <c r="J104" s="87"/>
      <c r="K104" s="12">
        <v>279457</v>
      </c>
      <c r="L104" s="90">
        <v>1584</v>
      </c>
      <c r="M104" s="12">
        <f>SUM((K104/L104))</f>
        <v>176.424873737374</v>
      </c>
      <c r="N104" s="119">
        <v>21403519</v>
      </c>
      <c r="O104" s="119">
        <v>14082089</v>
      </c>
      <c r="P104" s="12">
        <v>35485608</v>
      </c>
      <c r="Q104" s="34">
        <v>15</v>
      </c>
      <c r="R104" s="1">
        <f>SUM(((P104/1000000)/Q104))</f>
        <v>2.3657072</v>
      </c>
      <c r="S104" s="28">
        <f>SUM((K104/1000000))/Q104</f>
        <v>0.018630466666667</v>
      </c>
      <c r="T104" s="87"/>
      <c r="U104" s="87"/>
      <c r="V104" s="87"/>
      <c r="W104" s="68"/>
      <c r="X104" s="59"/>
      <c r="Y104" s="87"/>
      <c r="Z104" s="87"/>
      <c r="AA104" s="87"/>
      <c r="AB104" s="87"/>
      <c r="AC104" s="87"/>
      <c r="AD104" s="87"/>
    </row>
    <row r="105">
      <c r="A105" s="87" t="s">
        <v>211</v>
      </c>
      <c r="B105" s="87" t="s">
        <v>152</v>
      </c>
      <c r="C105" s="87">
        <v>65</v>
      </c>
      <c r="D105" s="87">
        <v>58</v>
      </c>
      <c r="E105" s="12">
        <f>AVERAGE(C105:D105)</f>
        <v>61.5</v>
      </c>
      <c r="F105" s="87">
        <v>72</v>
      </c>
      <c r="G105" s="87">
        <v>70</v>
      </c>
      <c r="H105" s="12">
        <f>AVERAGE(F105:G105)</f>
        <v>71</v>
      </c>
      <c r="I105" s="87"/>
      <c r="J105" s="87"/>
      <c r="K105" s="12">
        <v>179302</v>
      </c>
      <c r="L105" s="90">
        <v>2411</v>
      </c>
      <c r="M105" s="12">
        <f>SUM((K105/L105))</f>
        <v>74.3683119037744</v>
      </c>
      <c r="N105" s="119">
        <v>26514531</v>
      </c>
      <c r="O105" s="119">
        <v>8940890</v>
      </c>
      <c r="P105" s="12">
        <v>35455421</v>
      </c>
      <c r="Q105" s="34">
        <v>25</v>
      </c>
      <c r="R105" s="1">
        <f>SUM(((P105/1000000)/Q105))</f>
        <v>1.41821684</v>
      </c>
      <c r="S105" s="28">
        <f>SUM((K105/1000000))/Q105</f>
        <v>0.00717208</v>
      </c>
      <c r="T105" s="87"/>
      <c r="U105" s="87"/>
      <c r="V105" s="87"/>
      <c r="W105" s="68"/>
      <c r="X105" s="59" t="s">
        <v>87</v>
      </c>
      <c r="Y105" s="20" t="s">
        <v>212</v>
      </c>
      <c r="Z105" s="87"/>
      <c r="AA105" s="87"/>
      <c r="AB105" s="87"/>
      <c r="AC105" s="87"/>
      <c r="AD105" s="87"/>
    </row>
    <row r="106">
      <c r="A106" s="87" t="s">
        <v>213</v>
      </c>
      <c r="B106" s="87" t="s">
        <v>214</v>
      </c>
      <c r="C106" s="87">
        <v>65</v>
      </c>
      <c r="D106" s="87">
        <v>63</v>
      </c>
      <c r="E106" s="12">
        <f>AVERAGE(C106:D106)</f>
        <v>64</v>
      </c>
      <c r="F106" s="87">
        <v>39</v>
      </c>
      <c r="G106" s="87">
        <v>56</v>
      </c>
      <c r="H106" s="12">
        <f>AVERAGE(F106:G106)</f>
        <v>47.5</v>
      </c>
      <c r="I106" s="87"/>
      <c r="J106" s="87"/>
      <c r="K106" s="12">
        <v>263002</v>
      </c>
      <c r="L106" s="90">
        <v>1379</v>
      </c>
      <c r="M106" s="12">
        <f>SUM((K106/L106))</f>
        <v>190.719361856418</v>
      </c>
      <c r="N106" s="119">
        <v>14124284</v>
      </c>
      <c r="O106" s="119">
        <v>17600000</v>
      </c>
      <c r="P106" s="12">
        <v>31724284</v>
      </c>
      <c r="Q106" s="34">
        <v>5</v>
      </c>
      <c r="R106" s="1">
        <f>SUM(((P106/1000000)/Q106))</f>
        <v>6.3448568</v>
      </c>
      <c r="S106" s="1">
        <f>SUM((K106/1000000))/Q106</f>
        <v>0.0526004</v>
      </c>
      <c r="T106" s="87"/>
      <c r="U106" s="87"/>
      <c r="V106" s="87"/>
      <c r="W106" s="68"/>
      <c r="X106" s="59"/>
      <c r="Y106" s="87"/>
      <c r="Z106" s="87"/>
      <c r="AA106" s="87"/>
      <c r="AB106" s="87"/>
      <c r="AC106" s="87"/>
      <c r="AD106" s="87"/>
    </row>
    <row r="107">
      <c r="A107" s="87" t="s">
        <v>215</v>
      </c>
      <c r="B107" s="87" t="s">
        <v>194</v>
      </c>
      <c r="C107" s="87">
        <v>40</v>
      </c>
      <c r="D107" s="87">
        <v>39</v>
      </c>
      <c r="E107" s="12">
        <f>AVERAGE(C107:D107)</f>
        <v>39.5</v>
      </c>
      <c r="F107" s="87">
        <v>66</v>
      </c>
      <c r="G107" s="87">
        <v>57</v>
      </c>
      <c r="H107" s="12">
        <f>AVERAGE(F107:G107)</f>
        <v>61.5</v>
      </c>
      <c r="I107" s="87"/>
      <c r="J107" s="87"/>
      <c r="K107" s="12">
        <v>6915241</v>
      </c>
      <c r="L107" s="90">
        <v>2570</v>
      </c>
      <c r="M107" s="12">
        <f>SUM((K107/L107))</f>
        <v>2690.75525291829</v>
      </c>
      <c r="N107" s="119">
        <v>20158898</v>
      </c>
      <c r="O107" s="119">
        <v>11200000</v>
      </c>
      <c r="P107" s="12">
        <v>31358898</v>
      </c>
      <c r="Q107" s="34">
        <v>22</v>
      </c>
      <c r="R107" s="1">
        <f>SUM(((P107/1000000)/Q107))</f>
        <v>1.42540445454545</v>
      </c>
      <c r="S107" s="1">
        <f>SUM((K107/1000000))/Q107</f>
        <v>0.314329136363636</v>
      </c>
      <c r="T107" s="87"/>
      <c r="U107" s="87"/>
      <c r="V107" s="87"/>
      <c r="W107" s="68"/>
      <c r="X107" s="59"/>
      <c r="Y107" s="87"/>
      <c r="Z107" s="87"/>
      <c r="AA107" s="87"/>
      <c r="AB107" s="87"/>
      <c r="AC107" s="87"/>
      <c r="AD107" s="87"/>
    </row>
    <row r="108">
      <c r="A108" s="87" t="s">
        <v>216</v>
      </c>
      <c r="B108" s="87" t="s">
        <v>69</v>
      </c>
      <c r="C108" s="87">
        <v>38</v>
      </c>
      <c r="D108" s="87">
        <v>44</v>
      </c>
      <c r="E108" s="12">
        <f>AVERAGE(C108:D108)</f>
        <v>41</v>
      </c>
      <c r="F108" s="87">
        <v>52</v>
      </c>
      <c r="G108" s="87">
        <v>60</v>
      </c>
      <c r="H108" s="12">
        <f>AVERAGE(F108:G108)</f>
        <v>56</v>
      </c>
      <c r="I108" s="87"/>
      <c r="J108" s="87"/>
      <c r="K108" s="12">
        <v>7944977</v>
      </c>
      <c r="L108" s="90">
        <v>3036</v>
      </c>
      <c r="M108" s="12">
        <f>SUM((K108/L108))</f>
        <v>2616.92259552042</v>
      </c>
      <c r="N108" s="119">
        <v>30131216</v>
      </c>
      <c r="O108" s="119">
        <v>1200000</v>
      </c>
      <c r="P108" s="12">
        <v>31331216</v>
      </c>
      <c r="Q108" s="34">
        <v>26</v>
      </c>
      <c r="R108" s="1">
        <f>SUM(((P108/1000000)/Q108))</f>
        <v>1.20504676923077</v>
      </c>
      <c r="S108" s="1">
        <f>SUM((K108/1000000))/Q108</f>
        <v>0.305576038461538</v>
      </c>
      <c r="T108" s="87"/>
      <c r="U108" s="87"/>
      <c r="V108" s="87"/>
      <c r="W108" s="68"/>
      <c r="X108" s="59"/>
      <c r="Y108" s="87"/>
      <c r="Z108" s="87"/>
      <c r="AA108" s="87"/>
      <c r="AB108" s="87"/>
      <c r="AC108" s="87"/>
      <c r="AD108" s="87"/>
    </row>
    <row r="109">
      <c r="A109" s="87" t="s">
        <v>217</v>
      </c>
      <c r="B109" s="87" t="s">
        <v>205</v>
      </c>
      <c r="C109" s="87">
        <v>94</v>
      </c>
      <c r="D109" s="87">
        <v>84</v>
      </c>
      <c r="E109" s="12">
        <f>AVERAGE(C109:D109)</f>
        <v>89</v>
      </c>
      <c r="F109" s="87">
        <v>92</v>
      </c>
      <c r="G109" s="87">
        <v>82</v>
      </c>
      <c r="H109" s="12">
        <f>AVERAGE(F109:G109)</f>
        <v>87</v>
      </c>
      <c r="I109" s="87"/>
      <c r="J109" s="87" t="s">
        <v>162</v>
      </c>
      <c r="K109" s="12">
        <v>260865</v>
      </c>
      <c r="L109" s="90">
        <v>1110</v>
      </c>
      <c r="M109" s="12">
        <f>SUM((K109/L109))</f>
        <v>235.013513513514</v>
      </c>
      <c r="N109" s="119">
        <v>24845161</v>
      </c>
      <c r="O109" s="119">
        <v>6000000</v>
      </c>
      <c r="P109" s="12">
        <v>30845161</v>
      </c>
      <c r="Q109" s="34">
        <v>5</v>
      </c>
      <c r="R109" s="1">
        <f>SUM(((P109/1000000)/Q109))</f>
        <v>6.1690322</v>
      </c>
      <c r="S109" s="1">
        <f>SUM((K109/1000000))/Q109</f>
        <v>0.052173</v>
      </c>
      <c r="T109" s="87"/>
      <c r="U109" s="87"/>
      <c r="V109" s="87"/>
      <c r="W109" s="68"/>
      <c r="X109" s="59"/>
      <c r="Y109" s="87"/>
      <c r="Z109" s="87"/>
      <c r="AA109" s="87"/>
      <c r="AB109" s="87"/>
      <c r="AC109" s="87"/>
      <c r="AD109" s="87"/>
    </row>
    <row r="110">
      <c r="A110" s="87" t="s">
        <v>218</v>
      </c>
      <c r="B110" s="87" t="s">
        <v>177</v>
      </c>
      <c r="C110" s="87">
        <v>81</v>
      </c>
      <c r="D110" s="87">
        <v>66</v>
      </c>
      <c r="E110" s="12">
        <f>AVERAGE(C110:D110)</f>
        <v>73.5</v>
      </c>
      <c r="F110" s="87">
        <v>64</v>
      </c>
      <c r="G110" s="87">
        <v>72</v>
      </c>
      <c r="H110" s="12">
        <f>AVERAGE(F110:G110)</f>
        <v>68</v>
      </c>
      <c r="I110" s="87"/>
      <c r="J110" s="87"/>
      <c r="K110" s="12">
        <v>8677009</v>
      </c>
      <c r="L110" s="90">
        <v>2422</v>
      </c>
      <c r="M110" s="12">
        <f>SUM((K110/L110))</f>
        <v>3582.58009909166</v>
      </c>
      <c r="N110" s="119">
        <v>24477704</v>
      </c>
      <c r="O110" s="119">
        <v>5973052</v>
      </c>
      <c r="P110" s="12">
        <v>30450756</v>
      </c>
      <c r="Q110" s="34">
        <v>6</v>
      </c>
      <c r="R110" s="1">
        <f>SUM(((P110/1000000)/Q110))</f>
        <v>5.075126</v>
      </c>
      <c r="S110" s="1">
        <f>SUM((K110/1000000))/Q110</f>
        <v>1.44616816666667</v>
      </c>
      <c r="T110" s="87"/>
      <c r="U110" s="87"/>
      <c r="V110" s="87"/>
      <c r="W110" s="68"/>
      <c r="X110" s="59"/>
      <c r="Y110" s="87"/>
      <c r="Z110" s="87"/>
      <c r="AA110" s="87"/>
      <c r="AB110" s="87"/>
      <c r="AC110" s="87"/>
      <c r="AD110" s="87"/>
    </row>
    <row r="111">
      <c r="A111" s="87" t="s">
        <v>219</v>
      </c>
      <c r="B111" s="87" t="s">
        <v>90</v>
      </c>
      <c r="C111" s="87">
        <v>94</v>
      </c>
      <c r="D111" s="87">
        <v>90</v>
      </c>
      <c r="E111" s="12">
        <f>AVERAGE(C111:D111)</f>
        <v>92</v>
      </c>
      <c r="F111" s="87">
        <v>85</v>
      </c>
      <c r="G111" s="87">
        <v>84</v>
      </c>
      <c r="H111" s="12">
        <f>AVERAGE(F111:G111)</f>
        <v>84.5</v>
      </c>
      <c r="I111" s="87"/>
      <c r="J111" s="87" t="s">
        <v>162</v>
      </c>
      <c r="K111" s="87">
        <v>260382</v>
      </c>
      <c r="L111" s="90">
        <v>1729</v>
      </c>
      <c r="M111" s="12">
        <f>SUM((K111/L111))</f>
        <v>150.596876807403</v>
      </c>
      <c r="N111" s="119">
        <v>24124034</v>
      </c>
      <c r="O111" s="34">
        <v>6241342</v>
      </c>
      <c r="P111" s="12">
        <v>30365376</v>
      </c>
      <c r="Q111" s="34">
        <v>23</v>
      </c>
      <c r="R111" s="1">
        <f>SUM(((P111/1000000)/Q111))</f>
        <v>1.32023373913043</v>
      </c>
      <c r="S111" s="1">
        <f>SUM((K111/1000000))/Q111</f>
        <v>0.011320956521739</v>
      </c>
      <c r="T111" s="87"/>
      <c r="U111" s="87"/>
      <c r="V111" s="87"/>
      <c r="W111" s="68"/>
      <c r="X111" s="59"/>
      <c r="Y111" s="87"/>
      <c r="Z111" s="87"/>
      <c r="AA111" s="87"/>
      <c r="AB111" s="87"/>
      <c r="AC111" s="87"/>
      <c r="AD111" s="87"/>
    </row>
    <row r="112">
      <c r="A112" s="87" t="s">
        <v>220</v>
      </c>
      <c r="B112" s="87" t="s">
        <v>177</v>
      </c>
      <c r="C112" s="73">
        <v>4</v>
      </c>
      <c r="D112" s="73">
        <v>18</v>
      </c>
      <c r="E112" s="12">
        <f>AVERAGE(C112:D112)</f>
        <v>11</v>
      </c>
      <c r="F112" s="73">
        <v>25</v>
      </c>
      <c r="G112" s="87">
        <v>31</v>
      </c>
      <c r="H112" s="12">
        <f>AVERAGE(F112:G112)</f>
        <v>28</v>
      </c>
      <c r="I112" s="87"/>
      <c r="J112" s="87"/>
      <c r="K112" s="12">
        <v>4805878</v>
      </c>
      <c r="L112" s="90">
        <v>2023</v>
      </c>
      <c r="M112" s="12">
        <f>SUM((K112/L112))</f>
        <v>2375.61937716263</v>
      </c>
      <c r="N112" s="119">
        <v>8840453</v>
      </c>
      <c r="O112" s="119">
        <v>21085935</v>
      </c>
      <c r="P112" s="12">
        <v>29926388</v>
      </c>
      <c r="Q112" s="34">
        <v>6</v>
      </c>
      <c r="R112" s="1">
        <f>SUM(((P112/1000000)/Q112))</f>
        <v>4.98773133333333</v>
      </c>
      <c r="S112" s="1">
        <f>SUM((K112/1000000))/Q112</f>
        <v>0.800979666666667</v>
      </c>
      <c r="T112" s="87"/>
      <c r="U112" s="87"/>
      <c r="V112" s="87"/>
      <c r="W112" s="68"/>
      <c r="X112" s="59"/>
      <c r="Y112" s="87"/>
      <c r="Z112" s="87"/>
      <c r="AA112" s="87"/>
      <c r="AB112" s="87"/>
      <c r="AC112" s="87"/>
      <c r="AD112" s="87"/>
    </row>
    <row r="113">
      <c r="A113" s="87" t="s">
        <v>221</v>
      </c>
      <c r="B113" s="87" t="s">
        <v>90</v>
      </c>
      <c r="C113" s="87">
        <v>28</v>
      </c>
      <c r="D113" s="87">
        <v>35</v>
      </c>
      <c r="E113" s="12">
        <f>AVERAGE(C113:D113)</f>
        <v>31.5</v>
      </c>
      <c r="F113" s="87">
        <v>57</v>
      </c>
      <c r="G113" s="87">
        <v>63</v>
      </c>
      <c r="H113" s="12">
        <f>AVERAGE(F113:G113)</f>
        <v>60</v>
      </c>
      <c r="I113" s="87"/>
      <c r="J113" s="87"/>
      <c r="K113" s="12">
        <v>7021993</v>
      </c>
      <c r="L113" s="90">
        <v>2856</v>
      </c>
      <c r="M113" s="12">
        <f>SUM((K113/L113))</f>
        <v>2458.68102240896</v>
      </c>
      <c r="N113" s="119">
        <v>29236293</v>
      </c>
      <c r="O113" s="119" t="s">
        <v>102</v>
      </c>
      <c r="P113" s="12">
        <v>29236293</v>
      </c>
      <c r="Q113" s="34">
        <v>40</v>
      </c>
      <c r="R113" s="1">
        <f>SUM(((P113/1000000)/Q113))</f>
        <v>0.730907325</v>
      </c>
      <c r="S113" s="1">
        <f>SUM((K113/1000000))/Q113</f>
        <v>0.175549825</v>
      </c>
      <c r="T113" s="87"/>
      <c r="U113" s="87"/>
      <c r="V113" s="87"/>
      <c r="W113" s="68"/>
      <c r="X113" s="59"/>
      <c r="Y113" s="87"/>
      <c r="Z113" s="87"/>
      <c r="AA113" s="87"/>
      <c r="AB113" s="87"/>
      <c r="AC113" s="87"/>
      <c r="AD113" s="87"/>
    </row>
    <row r="114">
      <c r="A114" s="87" t="s">
        <v>222</v>
      </c>
      <c r="B114" s="87" t="s">
        <v>152</v>
      </c>
      <c r="C114" s="87">
        <v>58</v>
      </c>
      <c r="D114" s="87">
        <v>60</v>
      </c>
      <c r="E114" s="12">
        <f>AVERAGE(C114:D114)</f>
        <v>59</v>
      </c>
      <c r="F114" s="87">
        <v>73</v>
      </c>
      <c r="G114" s="87">
        <v>57</v>
      </c>
      <c r="H114" s="12">
        <f>AVERAGE(F114:G114)</f>
        <v>65</v>
      </c>
      <c r="I114" s="87"/>
      <c r="J114" s="87"/>
      <c r="K114" s="12">
        <v>84283</v>
      </c>
      <c r="L114" s="90">
        <v>1010</v>
      </c>
      <c r="M114" s="12">
        <f>SUM((K114/L114))</f>
        <v>83.4485148514851</v>
      </c>
      <c r="N114" s="119">
        <v>8079871</v>
      </c>
      <c r="O114" s="119">
        <v>19010750</v>
      </c>
      <c r="P114" s="12">
        <v>27262070</v>
      </c>
      <c r="Q114" s="34">
        <v>35</v>
      </c>
      <c r="R114" s="1">
        <f>SUM(((P114/1000000)/Q114))</f>
        <v>0.778916285714286</v>
      </c>
      <c r="S114" s="1">
        <f>SUM((K114/1000000))/Q114</f>
        <v>0.002408085714286</v>
      </c>
      <c r="T114" s="87"/>
      <c r="U114" s="87"/>
      <c r="V114" s="87"/>
      <c r="W114" s="68"/>
      <c r="X114" s="59"/>
      <c r="Y114" s="87" t="s">
        <v>223</v>
      </c>
      <c r="Z114" s="87"/>
      <c r="AA114" s="87"/>
      <c r="AB114" s="87"/>
      <c r="AC114" s="87"/>
      <c r="AD114" s="87"/>
    </row>
    <row r="115">
      <c r="A115" s="87" t="s">
        <v>224</v>
      </c>
      <c r="B115" s="87" t="s">
        <v>187</v>
      </c>
      <c r="C115" s="73">
        <v>39</v>
      </c>
      <c r="D115" s="73">
        <v>51</v>
      </c>
      <c r="E115" s="12">
        <f>AVERAGE(C115:D115)</f>
        <v>45</v>
      </c>
      <c r="F115" s="73">
        <v>50</v>
      </c>
      <c r="G115" s="87">
        <v>61</v>
      </c>
      <c r="H115" s="12">
        <f>AVERAGE(F115:G115)</f>
        <v>55.5</v>
      </c>
      <c r="I115" s="87"/>
      <c r="J115" s="87"/>
      <c r="K115" s="12">
        <v>8189166</v>
      </c>
      <c r="L115" s="90">
        <v>2313</v>
      </c>
      <c r="M115" s="12">
        <f>SUM((K115/L115))</f>
        <v>3540.49546044099</v>
      </c>
      <c r="N115" s="119">
        <v>17418667</v>
      </c>
      <c r="O115" s="119">
        <v>9003080</v>
      </c>
      <c r="P115" s="12">
        <v>26421747</v>
      </c>
      <c r="Q115" s="34">
        <v>3.5</v>
      </c>
      <c r="R115" s="1">
        <f>SUM(((P115/1000000)/Q115))</f>
        <v>7.54907057142857</v>
      </c>
      <c r="S115" s="1">
        <f>SUM((K115/1000000))/Q115</f>
        <v>2.33976171428571</v>
      </c>
      <c r="T115" s="87"/>
      <c r="U115" s="87"/>
      <c r="V115" s="87"/>
      <c r="W115" s="68"/>
      <c r="X115" s="59"/>
      <c r="Y115" s="87"/>
      <c r="Z115" s="87"/>
      <c r="AA115" s="87"/>
      <c r="AB115" s="87"/>
      <c r="AC115" s="87"/>
      <c r="AD115" s="87"/>
    </row>
    <row r="116">
      <c r="A116" s="87" t="s">
        <v>225</v>
      </c>
      <c r="B116" s="87" t="s">
        <v>93</v>
      </c>
      <c r="C116" s="87">
        <v>96</v>
      </c>
      <c r="D116" s="87">
        <v>79</v>
      </c>
      <c r="E116" s="12">
        <f>AVERAGE(C116:D116)</f>
        <v>87.5</v>
      </c>
      <c r="F116" s="87">
        <v>78</v>
      </c>
      <c r="G116" s="87">
        <v>79</v>
      </c>
      <c r="H116" s="12">
        <f>AVERAGE(F116:G116)</f>
        <v>78.5</v>
      </c>
      <c r="I116" s="87"/>
      <c r="J116" s="87"/>
      <c r="K116" s="12">
        <v>232800</v>
      </c>
      <c r="L116" s="90">
        <v>835</v>
      </c>
      <c r="M116" s="12">
        <f>SUM((K116/L116))</f>
        <v>278.802395209581</v>
      </c>
      <c r="N116" s="119">
        <v>17550872</v>
      </c>
      <c r="O116" s="119">
        <v>6867213</v>
      </c>
      <c r="P116" s="12">
        <v>24418085</v>
      </c>
      <c r="Q116" s="34">
        <v>8</v>
      </c>
      <c r="R116" s="1">
        <f>SUM(((P116/1000000)/Q116))</f>
        <v>3.052260625</v>
      </c>
      <c r="S116" s="1">
        <f>SUM((K116/1000000))/Q116</f>
        <v>0.0291</v>
      </c>
      <c r="T116" s="87"/>
      <c r="U116" s="87"/>
      <c r="V116" s="87"/>
      <c r="W116" s="68"/>
      <c r="X116" s="59"/>
      <c r="Y116" s="87"/>
      <c r="Z116" s="87"/>
      <c r="AA116" s="87"/>
      <c r="AB116" s="87"/>
      <c r="AC116" s="87"/>
      <c r="AD116" s="87"/>
    </row>
    <row r="117">
      <c r="A117" s="87" t="s">
        <v>226</v>
      </c>
      <c r="B117" s="87" t="s">
        <v>93</v>
      </c>
      <c r="C117" s="87">
        <v>68</v>
      </c>
      <c r="D117" s="87">
        <v>61</v>
      </c>
      <c r="E117" s="12">
        <f>AVERAGE(C117:D117)</f>
        <v>64.5</v>
      </c>
      <c r="F117" s="87">
        <v>64</v>
      </c>
      <c r="G117" s="87">
        <v>70</v>
      </c>
      <c r="H117" s="12">
        <f>AVERAGE(F117:G117)</f>
        <v>67</v>
      </c>
      <c r="I117" s="87"/>
      <c r="J117" s="87"/>
      <c r="K117" s="12">
        <v>131145</v>
      </c>
      <c r="L117" s="90">
        <v>443</v>
      </c>
      <c r="M117" s="12">
        <f>SUM((K117/L117))</f>
        <v>296.038374717833</v>
      </c>
      <c r="N117" s="119">
        <v>2328743</v>
      </c>
      <c r="O117" s="119">
        <v>21932826</v>
      </c>
      <c r="P117" s="12">
        <v>24261569</v>
      </c>
      <c r="Q117" s="34">
        <v>20</v>
      </c>
      <c r="R117" s="1">
        <f>SUM(((P117/1000000)/Q117))</f>
        <v>1.21307845</v>
      </c>
      <c r="S117" s="1">
        <f>SUM((K117/1000000))/Q117</f>
        <v>0.00655725</v>
      </c>
      <c r="T117" s="87"/>
      <c r="U117" s="87"/>
      <c r="V117" s="87"/>
      <c r="W117" s="68"/>
      <c r="X117" s="59"/>
      <c r="Y117" s="87"/>
      <c r="Z117" s="87"/>
      <c r="AA117" s="87"/>
      <c r="AB117" s="87"/>
      <c r="AC117" s="87"/>
      <c r="AD117" s="87"/>
    </row>
    <row r="118">
      <c r="A118" s="87" t="s">
        <v>227</v>
      </c>
      <c r="B118" s="87" t="s">
        <v>75</v>
      </c>
      <c r="C118" s="87">
        <v>94</v>
      </c>
      <c r="D118" s="87">
        <v>92</v>
      </c>
      <c r="E118" s="12">
        <f>AVERAGE(C118:D118)</f>
        <v>93</v>
      </c>
      <c r="F118" s="87">
        <v>76</v>
      </c>
      <c r="G118" s="87">
        <v>75</v>
      </c>
      <c r="H118" s="12">
        <f>AVERAGE(F118:G118)</f>
        <v>75.5</v>
      </c>
      <c r="I118" s="87"/>
      <c r="J118" s="87"/>
      <c r="K118" s="12">
        <v>405411</v>
      </c>
      <c r="L118" s="90">
        <v>729</v>
      </c>
      <c r="M118" s="12">
        <f>SUM((K118/L118))</f>
        <v>556.119341563786</v>
      </c>
      <c r="N118" s="119">
        <v>11995990</v>
      </c>
      <c r="O118" s="119">
        <v>10100000</v>
      </c>
      <c r="P118" s="12">
        <v>23206948</v>
      </c>
      <c r="Q118" s="34">
        <v>11</v>
      </c>
      <c r="R118" s="1">
        <f>SUM(((P118/1000000)/Q118))</f>
        <v>2.10972254545455</v>
      </c>
      <c r="S118" s="1">
        <f>SUM((K118/1000000))/Q118</f>
        <v>0.036855545454546</v>
      </c>
      <c r="T118" s="87"/>
      <c r="U118" s="87"/>
      <c r="V118" s="87"/>
      <c r="W118" s="68"/>
      <c r="X118" s="59" t="s">
        <v>228</v>
      </c>
      <c r="Y118" s="87"/>
      <c r="Z118" s="87"/>
      <c r="AA118" s="87"/>
      <c r="AB118" s="87"/>
      <c r="AC118" s="87"/>
      <c r="AD118" s="87"/>
    </row>
    <row r="119">
      <c r="A119" s="87" t="s">
        <v>229</v>
      </c>
      <c r="B119" s="87" t="s">
        <v>93</v>
      </c>
      <c r="C119" s="87">
        <v>85</v>
      </c>
      <c r="D119" s="87">
        <v>68</v>
      </c>
      <c r="E119" s="12">
        <f>AVERAGE(C119:D119)</f>
        <v>76.5</v>
      </c>
      <c r="F119" s="87">
        <v>85</v>
      </c>
      <c r="G119" s="87">
        <v>79</v>
      </c>
      <c r="H119" s="12">
        <f>AVERAGE(F119:G119)</f>
        <v>82</v>
      </c>
      <c r="I119" s="87"/>
      <c r="J119" s="87"/>
      <c r="K119" s="12">
        <v>552788</v>
      </c>
      <c r="L119" s="90">
        <v>1001</v>
      </c>
      <c r="M119" s="12">
        <f>SUM((K119/L119))</f>
        <v>552.235764235764</v>
      </c>
      <c r="N119" s="119">
        <v>21506546</v>
      </c>
      <c r="O119" s="119">
        <v>1692106</v>
      </c>
      <c r="P119" s="12">
        <v>23198652</v>
      </c>
      <c r="Q119" s="34">
        <v>4.6</v>
      </c>
      <c r="R119" s="1">
        <f>SUM(((P119/1000000)/Q119))</f>
        <v>5.0431852173913</v>
      </c>
      <c r="S119" s="1">
        <f>SUM((K119/1000000))/Q119</f>
        <v>0.120171304347826</v>
      </c>
      <c r="T119" s="87"/>
      <c r="U119" s="87"/>
      <c r="V119" s="87"/>
      <c r="W119" s="68"/>
      <c r="X119" s="59" t="s">
        <v>87</v>
      </c>
      <c r="Y119" s="20" t="s">
        <v>230</v>
      </c>
      <c r="Z119" s="87"/>
      <c r="AA119" s="87"/>
      <c r="AB119" s="87"/>
      <c r="AC119" s="87"/>
      <c r="AD119" s="87"/>
    </row>
    <row r="120">
      <c r="A120" s="87" t="s">
        <v>231</v>
      </c>
      <c r="B120" s="87" t="s">
        <v>93</v>
      </c>
      <c r="C120" s="87">
        <v>14</v>
      </c>
      <c r="D120" s="87">
        <v>34</v>
      </c>
      <c r="E120" s="12">
        <f>AVERAGE(C120:D120)</f>
        <v>24</v>
      </c>
      <c r="F120" s="87">
        <v>56</v>
      </c>
      <c r="G120" s="87">
        <v>27</v>
      </c>
      <c r="H120" s="12">
        <f>AVERAGE(F120:G120)</f>
        <v>41.5</v>
      </c>
      <c r="I120" s="87"/>
      <c r="J120" s="87"/>
      <c r="K120" s="12">
        <v>9031102</v>
      </c>
      <c r="L120" s="90">
        <v>2230</v>
      </c>
      <c r="M120" s="12">
        <f>SUM((K120/L120))</f>
        <v>4049.82152466368</v>
      </c>
      <c r="N120" s="119">
        <v>21569509</v>
      </c>
      <c r="O120" s="119">
        <v>887000</v>
      </c>
      <c r="P120" s="12">
        <v>22456509</v>
      </c>
      <c r="Q120" s="34">
        <v>8.5</v>
      </c>
      <c r="R120" s="1">
        <f>SUM(((P120/1000000)/Q120))</f>
        <v>2.64194223529412</v>
      </c>
      <c r="S120" s="1">
        <f>SUM((K120/1000000))/Q120</f>
        <v>1.06248258823529</v>
      </c>
      <c r="T120" s="87"/>
      <c r="U120" s="87"/>
      <c r="V120" s="87"/>
      <c r="W120" s="68"/>
      <c r="X120" s="59" t="s">
        <v>87</v>
      </c>
      <c r="Y120" s="20" t="s">
        <v>232</v>
      </c>
      <c r="Z120" s="87"/>
      <c r="AA120" s="87"/>
      <c r="AB120" s="87"/>
      <c r="AC120" s="87"/>
      <c r="AD120" s="87"/>
    </row>
    <row r="121">
      <c r="A121" s="87" t="s">
        <v>233</v>
      </c>
      <c r="B121" s="87" t="s">
        <v>107</v>
      </c>
      <c r="C121" s="87">
        <v>7</v>
      </c>
      <c r="D121" s="87">
        <v>28</v>
      </c>
      <c r="E121" s="12">
        <f>AVERAGE(C121:D121)</f>
        <v>17.5</v>
      </c>
      <c r="F121" s="87">
        <v>42</v>
      </c>
      <c r="G121" s="87">
        <v>42</v>
      </c>
      <c r="H121" s="12">
        <f>AVERAGE(F121:G121)</f>
        <v>42</v>
      </c>
      <c r="I121" s="87"/>
      <c r="J121" s="87"/>
      <c r="K121" s="12">
        <v>7591663</v>
      </c>
      <c r="L121" s="90">
        <v>2633</v>
      </c>
      <c r="M121" s="12">
        <f>SUM((K121/L121))</f>
        <v>2883.27497151538</v>
      </c>
      <c r="N121" s="119">
        <v>21819348</v>
      </c>
      <c r="O121" s="119" t="s">
        <v>102</v>
      </c>
      <c r="P121" s="12">
        <v>21819348</v>
      </c>
      <c r="Q121" s="34">
        <v>35</v>
      </c>
      <c r="R121" s="1">
        <f>SUM(((P121/1000000)/Q121))</f>
        <v>0.623409942857143</v>
      </c>
      <c r="S121" s="1">
        <f>SUM((K121/1000000))/Q121</f>
        <v>0.216904657142857</v>
      </c>
      <c r="T121" s="87"/>
      <c r="U121" s="87"/>
      <c r="V121" s="87"/>
      <c r="W121" s="68"/>
      <c r="X121" s="59"/>
      <c r="Y121" s="87"/>
      <c r="Z121" s="87"/>
      <c r="AA121" s="87"/>
      <c r="AB121" s="87"/>
      <c r="AC121" s="87"/>
      <c r="AD121" s="87"/>
    </row>
    <row r="122">
      <c r="A122" s="87" t="s">
        <v>234</v>
      </c>
      <c r="B122" s="87" t="s">
        <v>152</v>
      </c>
      <c r="C122" s="87">
        <v>91</v>
      </c>
      <c r="D122" s="87">
        <v>67</v>
      </c>
      <c r="E122" s="12">
        <f>AVERAGE(C122:D122)</f>
        <v>79</v>
      </c>
      <c r="F122" s="87">
        <v>76</v>
      </c>
      <c r="G122" s="87">
        <v>79</v>
      </c>
      <c r="H122" s="12">
        <f>AVERAGE(F122:G122)</f>
        <v>77.5</v>
      </c>
      <c r="I122" s="87"/>
      <c r="J122" s="87"/>
      <c r="K122" s="12">
        <v>38372</v>
      </c>
      <c r="L122" s="90">
        <v>126</v>
      </c>
      <c r="M122" s="12">
        <f>SUM((K122/L122))</f>
        <v>304.539682539682</v>
      </c>
      <c r="N122" s="119">
        <v>2450867</v>
      </c>
      <c r="O122" s="119">
        <v>17972761</v>
      </c>
      <c r="P122" s="12">
        <v>20423628</v>
      </c>
      <c r="Q122" s="34">
        <v>9</v>
      </c>
      <c r="R122" s="1">
        <f>SUM(((P122/1000000)/Q122))</f>
        <v>2.269292</v>
      </c>
      <c r="S122" s="28">
        <f>SUM((K122/1000000))/Q122</f>
        <v>0.004263555555556</v>
      </c>
      <c r="T122" s="87"/>
      <c r="U122" s="87"/>
      <c r="V122" s="87"/>
      <c r="W122" s="68"/>
      <c r="X122" s="59"/>
      <c r="Y122" s="87"/>
      <c r="Z122" s="87"/>
      <c r="AA122" s="87"/>
      <c r="AB122" s="87"/>
      <c r="AC122" s="87"/>
      <c r="AD122" s="87"/>
    </row>
    <row r="123">
      <c r="A123" s="87" t="s">
        <v>235</v>
      </c>
      <c r="B123" s="87" t="s">
        <v>96</v>
      </c>
      <c r="C123" s="87">
        <v>28</v>
      </c>
      <c r="D123" s="87">
        <v>49</v>
      </c>
      <c r="E123" s="12">
        <f>AVERAGE(C123:D123)</f>
        <v>38.5</v>
      </c>
      <c r="F123" s="87">
        <v>42</v>
      </c>
      <c r="G123" s="87">
        <v>55</v>
      </c>
      <c r="H123" s="12">
        <f>AVERAGE(F123:G123)</f>
        <v>48.5</v>
      </c>
      <c r="I123" s="87"/>
      <c r="J123" s="87"/>
      <c r="K123" s="12">
        <v>8268908</v>
      </c>
      <c r="L123" s="90">
        <v>2622</v>
      </c>
      <c r="M123" s="12">
        <f>SUM((K123/L123))</f>
        <v>3153.66437833715</v>
      </c>
      <c r="N123" s="119">
        <v>19701164</v>
      </c>
      <c r="O123" s="119" t="s">
        <v>102</v>
      </c>
      <c r="P123" s="12">
        <v>19701164</v>
      </c>
      <c r="Q123" s="34">
        <v>35</v>
      </c>
      <c r="R123" s="1">
        <f>SUM(((P123/1000000)/Q123))</f>
        <v>0.5628904</v>
      </c>
      <c r="S123" s="1">
        <f>SUM((K123/1000000))/Q123</f>
        <v>0.236254514285714</v>
      </c>
      <c r="T123" s="87"/>
      <c r="U123" s="87"/>
      <c r="V123" s="87"/>
      <c r="W123" s="68"/>
      <c r="X123" s="59"/>
      <c r="Y123" s="87"/>
      <c r="Z123" s="87"/>
      <c r="AA123" s="87"/>
      <c r="AB123" s="87"/>
      <c r="AC123" s="87"/>
      <c r="AD123" s="87"/>
    </row>
    <row r="124">
      <c r="A124" s="87" t="s">
        <v>236</v>
      </c>
      <c r="B124" s="87" t="s">
        <v>214</v>
      </c>
      <c r="C124" s="87">
        <v>60</v>
      </c>
      <c r="D124" s="87">
        <v>66</v>
      </c>
      <c r="E124" s="12">
        <f>AVERAGE(C124:D124)</f>
        <v>63</v>
      </c>
      <c r="F124" s="87">
        <v>34</v>
      </c>
      <c r="G124" s="87">
        <v>64</v>
      </c>
      <c r="H124" s="12">
        <f>AVERAGE(F124:G124)</f>
        <v>49</v>
      </c>
      <c r="I124" s="87"/>
      <c r="J124" s="87"/>
      <c r="K124" s="12">
        <v>214395</v>
      </c>
      <c r="L124" s="90">
        <v>650</v>
      </c>
      <c r="M124" s="12">
        <f>SUM((K124/L124))</f>
        <v>329.838461538462</v>
      </c>
      <c r="N124" s="119">
        <v>5845732</v>
      </c>
      <c r="O124" s="119">
        <v>13300000</v>
      </c>
      <c r="P124" s="12">
        <v>19145732</v>
      </c>
      <c r="Q124" s="34">
        <v>8</v>
      </c>
      <c r="R124" s="1">
        <f>SUM(((P124/1000000)/Q124))</f>
        <v>2.3932165</v>
      </c>
      <c r="S124" s="1">
        <f>SUM((K124/1000000))/Q124</f>
        <v>0.026799375</v>
      </c>
      <c r="T124" s="87"/>
      <c r="U124" s="87"/>
      <c r="V124" s="87"/>
      <c r="W124" s="68"/>
      <c r="X124" s="59"/>
      <c r="Y124" s="87"/>
      <c r="Z124" s="87"/>
      <c r="AA124" s="87"/>
      <c r="AB124" s="87"/>
      <c r="AC124" s="87"/>
      <c r="AD124" s="87"/>
    </row>
    <row r="125">
      <c r="A125" s="87" t="s">
        <v>237</v>
      </c>
      <c r="B125" s="87" t="s">
        <v>72</v>
      </c>
      <c r="C125" s="73">
        <v>38</v>
      </c>
      <c r="D125" s="73">
        <v>39</v>
      </c>
      <c r="E125" s="12">
        <f>AVERAGE(C125:D125)</f>
        <v>38.5</v>
      </c>
      <c r="F125" s="73">
        <v>48</v>
      </c>
      <c r="G125" s="87">
        <v>67</v>
      </c>
      <c r="H125" s="12">
        <f>AVERAGE(F125:G125)</f>
        <v>57.5</v>
      </c>
      <c r="I125" s="87"/>
      <c r="J125" s="87"/>
      <c r="K125" s="12">
        <v>5345250</v>
      </c>
      <c r="L125" s="90">
        <v>2188</v>
      </c>
      <c r="M125" s="12">
        <f>SUM((K125/L125))</f>
        <v>2442.9844606947</v>
      </c>
      <c r="N125" s="119">
        <v>10895295</v>
      </c>
      <c r="O125" s="119">
        <v>7179244</v>
      </c>
      <c r="P125" s="12">
        <v>18074539</v>
      </c>
      <c r="Q125" s="34" t="s">
        <v>67</v>
      </c>
      <c r="R125" s="1"/>
      <c r="S125" s="1"/>
      <c r="T125" s="87"/>
      <c r="U125" s="87"/>
      <c r="V125" s="87"/>
      <c r="W125" s="68"/>
      <c r="X125" s="59"/>
      <c r="Y125" s="87"/>
      <c r="Z125" s="87"/>
      <c r="AA125" s="87"/>
      <c r="AB125" s="87"/>
      <c r="AC125" s="87"/>
      <c r="AD125" s="87"/>
    </row>
    <row r="126">
      <c r="A126" s="87" t="s">
        <v>238</v>
      </c>
      <c r="B126" s="87" t="s">
        <v>205</v>
      </c>
      <c r="C126" s="87">
        <v>38</v>
      </c>
      <c r="D126" s="87">
        <v>48</v>
      </c>
      <c r="E126" s="12">
        <f>AVERAGE(C126:D126)</f>
        <v>43</v>
      </c>
      <c r="F126" s="87">
        <v>34</v>
      </c>
      <c r="G126" s="87">
        <v>62</v>
      </c>
      <c r="H126" s="12">
        <f>AVERAGE(F126:G126)</f>
        <v>48</v>
      </c>
      <c r="I126" s="87"/>
      <c r="J126" s="87"/>
      <c r="K126" s="12">
        <v>6154984</v>
      </c>
      <c r="L126" s="90">
        <v>2161</v>
      </c>
      <c r="M126" s="12">
        <f>SUM((K126/L126))</f>
        <v>2848.21101341971</v>
      </c>
      <c r="N126" s="119">
        <v>18007317</v>
      </c>
      <c r="O126" s="119" t="s">
        <v>102</v>
      </c>
      <c r="P126" s="12">
        <v>18007317</v>
      </c>
      <c r="Q126" s="34">
        <v>13</v>
      </c>
      <c r="R126" s="1">
        <f>SUM(((P126/1000000)/Q126))</f>
        <v>1.38517823076923</v>
      </c>
      <c r="S126" s="1">
        <f>SUM((K126/1000000))/Q126</f>
        <v>0.473460307692308</v>
      </c>
      <c r="T126" s="87"/>
      <c r="U126" s="87"/>
      <c r="V126" s="87"/>
      <c r="W126" s="68"/>
      <c r="X126" s="59"/>
      <c r="Y126" s="87"/>
      <c r="Z126" s="87"/>
      <c r="AA126" s="87"/>
      <c r="AB126" s="87"/>
      <c r="AC126" s="87"/>
      <c r="AD126" s="87"/>
    </row>
    <row r="127">
      <c r="A127" s="87" t="s">
        <v>239</v>
      </c>
      <c r="B127" s="87" t="s">
        <v>152</v>
      </c>
      <c r="C127" s="87">
        <v>94</v>
      </c>
      <c r="D127" s="87">
        <v>85</v>
      </c>
      <c r="E127" s="12">
        <f>AVERAGE(C127:D127)</f>
        <v>89.5</v>
      </c>
      <c r="F127" s="87">
        <v>92</v>
      </c>
      <c r="G127" s="87">
        <v>78</v>
      </c>
      <c r="H127" s="12">
        <f>AVERAGE(F127:G127)</f>
        <v>85</v>
      </c>
      <c r="I127" s="87"/>
      <c r="J127" s="87"/>
      <c r="K127" s="12">
        <v>386291</v>
      </c>
      <c r="L127" s="90">
        <v>1086</v>
      </c>
      <c r="M127" s="12">
        <f>SUM((K127/L127))</f>
        <v>355.70073664825</v>
      </c>
      <c r="N127" s="119">
        <v>16101339</v>
      </c>
      <c r="O127" s="119">
        <v>924654</v>
      </c>
      <c r="P127" s="12">
        <v>17025993</v>
      </c>
      <c r="Q127" s="34">
        <v>1</v>
      </c>
      <c r="R127" s="1">
        <f>SUM(((P127/1000000)/Q127))</f>
        <v>17.025993</v>
      </c>
      <c r="S127" s="1">
        <f>SUM((K127/1000000))/Q127</f>
        <v>0.386291</v>
      </c>
      <c r="T127" s="87"/>
      <c r="U127" s="87"/>
      <c r="V127" s="87"/>
      <c r="W127" s="68"/>
      <c r="X127" s="59"/>
      <c r="Y127" s="87"/>
      <c r="Z127" s="87"/>
      <c r="AA127" s="87"/>
      <c r="AB127" s="87"/>
      <c r="AC127" s="87"/>
      <c r="AD127" s="87"/>
    </row>
    <row r="128">
      <c r="A128" s="87" t="s">
        <v>240</v>
      </c>
      <c r="B128" s="87" t="s">
        <v>179</v>
      </c>
      <c r="C128" s="73">
        <v>6</v>
      </c>
      <c r="D128" s="73">
        <v>29</v>
      </c>
      <c r="E128" s="12">
        <f>AVERAGE(C128:D128)</f>
        <v>17.5</v>
      </c>
      <c r="F128" s="73">
        <v>52</v>
      </c>
      <c r="G128" s="87">
        <v>27</v>
      </c>
      <c r="H128" s="12">
        <f>AVERAGE(F128:G128)</f>
        <v>39.5</v>
      </c>
      <c r="I128" s="87"/>
      <c r="J128" s="87"/>
      <c r="K128" s="12">
        <v>4603177</v>
      </c>
      <c r="L128" s="90">
        <v>2008</v>
      </c>
      <c r="M128" s="12">
        <f>SUM((K128/L128))</f>
        <v>2292.4188247012</v>
      </c>
      <c r="N128" s="119">
        <v>8888355</v>
      </c>
      <c r="O128" s="119">
        <v>7661122</v>
      </c>
      <c r="P128" s="12">
        <v>16549477</v>
      </c>
      <c r="Q128" s="34">
        <v>20</v>
      </c>
      <c r="R128" s="1">
        <f>SUM(((P128/1000000)/Q128))</f>
        <v>0.82747385</v>
      </c>
      <c r="S128" s="1">
        <f>SUM((K128/1000000))/Q128</f>
        <v>0.23015885</v>
      </c>
      <c r="T128" s="87"/>
      <c r="U128" s="87"/>
      <c r="V128" s="87"/>
      <c r="W128" s="68"/>
      <c r="X128" s="59"/>
      <c r="Y128" s="87"/>
      <c r="Z128" s="87"/>
      <c r="AA128" s="87"/>
      <c r="AB128" s="87"/>
      <c r="AC128" s="87"/>
      <c r="AD128" s="87"/>
    </row>
    <row r="129">
      <c r="A129" s="87" t="s">
        <v>241</v>
      </c>
      <c r="B129" s="87" t="s">
        <v>75</v>
      </c>
      <c r="C129" s="73">
        <v>16</v>
      </c>
      <c r="D129" s="73">
        <v>35</v>
      </c>
      <c r="E129" s="12">
        <f>AVERAGE(C129:D129)</f>
        <v>25.5</v>
      </c>
      <c r="F129" s="73">
        <v>27</v>
      </c>
      <c r="G129" s="87">
        <v>29</v>
      </c>
      <c r="H129" s="12">
        <f>AVERAGE(F129:G129)</f>
        <v>28</v>
      </c>
      <c r="I129" s="87"/>
      <c r="J129" s="87"/>
      <c r="K129" s="12">
        <v>7728354</v>
      </c>
      <c r="L129" s="90">
        <v>2700</v>
      </c>
      <c r="M129" s="12">
        <f>SUM((K129/L129))</f>
        <v>2862.35333333333</v>
      </c>
      <c r="N129" s="119">
        <v>15179302</v>
      </c>
      <c r="O129" s="119" t="s">
        <v>102</v>
      </c>
      <c r="P129" s="12">
        <v>15179302</v>
      </c>
      <c r="Q129" s="34">
        <v>5</v>
      </c>
      <c r="R129" s="1">
        <f>SUM(((P129/1000000)/Q129))</f>
        <v>3.0358604</v>
      </c>
      <c r="S129" s="1">
        <f>SUM((K129/1000000))/Q129</f>
        <v>1.5456708</v>
      </c>
      <c r="T129" s="87"/>
      <c r="U129" s="87"/>
      <c r="V129" s="87"/>
      <c r="W129" s="68"/>
      <c r="X129" s="59"/>
      <c r="Y129" s="87"/>
      <c r="Z129" s="87"/>
      <c r="AA129" s="87"/>
      <c r="AB129" s="87"/>
      <c r="AC129" s="87"/>
      <c r="AD129" s="87"/>
    </row>
    <row r="130">
      <c r="A130" s="87" t="s">
        <v>242</v>
      </c>
      <c r="B130" s="87" t="s">
        <v>194</v>
      </c>
      <c r="C130" s="73">
        <v>29</v>
      </c>
      <c r="D130" s="73">
        <v>41</v>
      </c>
      <c r="E130" s="12">
        <f>AVERAGE(C130:D130)</f>
        <v>35</v>
      </c>
      <c r="F130" s="73">
        <v>39</v>
      </c>
      <c r="G130" s="87">
        <v>61</v>
      </c>
      <c r="H130" s="12">
        <f>AVERAGE(F130:G130)</f>
        <v>50</v>
      </c>
      <c r="I130" s="87"/>
      <c r="J130" s="87"/>
      <c r="K130" s="12">
        <v>3837183</v>
      </c>
      <c r="L130" s="90">
        <v>2538</v>
      </c>
      <c r="M130" s="12">
        <f>SUM((K130/L130))</f>
        <v>1511.89243498818</v>
      </c>
      <c r="N130" s="119">
        <v>8008161</v>
      </c>
      <c r="O130" s="119">
        <v>7000000</v>
      </c>
      <c r="P130" s="12">
        <v>15008161</v>
      </c>
      <c r="Q130" s="34">
        <v>12</v>
      </c>
      <c r="R130" s="87"/>
      <c r="S130" s="87"/>
      <c r="T130" s="87"/>
      <c r="U130" s="87"/>
      <c r="V130" s="87"/>
      <c r="W130" s="68"/>
      <c r="X130" s="59"/>
      <c r="Y130" s="87" t="s">
        <v>243</v>
      </c>
      <c r="Z130" s="87"/>
      <c r="AA130" s="87"/>
      <c r="AB130" s="87"/>
      <c r="AC130" s="87"/>
      <c r="AD130" s="87"/>
    </row>
    <row r="131">
      <c r="A131" s="87" t="s">
        <v>244</v>
      </c>
      <c r="B131" s="87" t="s">
        <v>177</v>
      </c>
      <c r="C131" s="73">
        <v>4</v>
      </c>
      <c r="D131" s="73">
        <v>32</v>
      </c>
      <c r="E131" s="12">
        <f>AVERAGE(C131:D131)</f>
        <v>18</v>
      </c>
      <c r="F131" s="73" t="s">
        <v>67</v>
      </c>
      <c r="G131" s="87">
        <v>34</v>
      </c>
      <c r="H131" s="12">
        <f>AVERAGE(F131:G131)</f>
        <v>34</v>
      </c>
      <c r="I131" s="87"/>
      <c r="J131" s="87"/>
      <c r="K131" s="12">
        <v>3528376</v>
      </c>
      <c r="L131" s="90">
        <v>2459</v>
      </c>
      <c r="M131" s="12">
        <f>SUM((K131/L131))</f>
        <v>1434.88247254982</v>
      </c>
      <c r="N131" s="119">
        <v>7385015</v>
      </c>
      <c r="O131" s="119">
        <v>6400000</v>
      </c>
      <c r="P131" s="12">
        <v>13785015</v>
      </c>
      <c r="Q131" s="34">
        <v>35</v>
      </c>
      <c r="R131" s="1">
        <f>SUM(((P131/1000000)/Q131))</f>
        <v>0.393857571428571</v>
      </c>
      <c r="S131" s="1">
        <f>SUM((K131/1000000))/Q131</f>
        <v>0.100810742857143</v>
      </c>
      <c r="T131" s="87"/>
      <c r="U131" s="87"/>
      <c r="V131" s="87"/>
      <c r="W131" s="68"/>
      <c r="X131" s="59"/>
      <c r="Y131" s="87"/>
      <c r="Z131" s="87"/>
      <c r="AA131" s="87"/>
      <c r="AB131" s="87"/>
      <c r="AC131" s="87"/>
      <c r="AD131" s="87"/>
    </row>
    <row r="132">
      <c r="A132" s="87" t="s">
        <v>245</v>
      </c>
      <c r="B132" s="87" t="s">
        <v>99</v>
      </c>
      <c r="C132" s="87">
        <v>47</v>
      </c>
      <c r="D132" s="87">
        <v>55</v>
      </c>
      <c r="E132" s="12">
        <f>AVERAGE(C132:D132)</f>
        <v>51</v>
      </c>
      <c r="F132" s="87">
        <v>38</v>
      </c>
      <c r="G132" s="87">
        <v>49</v>
      </c>
      <c r="H132" s="12">
        <f>AVERAGE(F132:G132)</f>
        <v>43.5</v>
      </c>
      <c r="I132" s="87"/>
      <c r="J132" s="87"/>
      <c r="K132" s="12">
        <v>97328</v>
      </c>
      <c r="L132" s="90">
        <v>99</v>
      </c>
      <c r="M132" s="12">
        <f>SUM((K132/L132))</f>
        <v>983.111111111111</v>
      </c>
      <c r="N132" s="119">
        <v>1368119</v>
      </c>
      <c r="O132" s="119">
        <v>10356000</v>
      </c>
      <c r="P132" s="12">
        <v>11724119</v>
      </c>
      <c r="Q132" s="34" t="s">
        <v>67</v>
      </c>
      <c r="R132" s="87"/>
      <c r="S132" s="87"/>
      <c r="T132" s="87"/>
      <c r="U132" s="87"/>
      <c r="V132" s="87"/>
      <c r="W132" s="68"/>
      <c r="X132" s="59" t="s">
        <v>246</v>
      </c>
      <c r="Y132" s="87"/>
      <c r="Z132" s="87"/>
      <c r="AA132" s="87"/>
      <c r="AB132" s="87"/>
      <c r="AC132" s="87"/>
      <c r="AD132" s="87"/>
    </row>
    <row r="133">
      <c r="A133" s="87" t="s">
        <v>247</v>
      </c>
      <c r="B133" s="87" t="s">
        <v>121</v>
      </c>
      <c r="C133" s="87">
        <v>92</v>
      </c>
      <c r="D133" s="87">
        <v>86</v>
      </c>
      <c r="E133" s="12">
        <f>AVERAGE(C133:D133)</f>
        <v>89</v>
      </c>
      <c r="F133" s="87">
        <v>86</v>
      </c>
      <c r="G133" s="87">
        <v>80</v>
      </c>
      <c r="H133" s="12">
        <f>AVERAGE(F133:G133)</f>
        <v>83</v>
      </c>
      <c r="I133" s="87"/>
      <c r="J133" s="87"/>
      <c r="K133" s="12">
        <v>140401</v>
      </c>
      <c r="L133" s="90">
        <v>968</v>
      </c>
      <c r="M133" s="12">
        <f>SUM((K133/L133))</f>
        <v>145.042355371901</v>
      </c>
      <c r="N133" s="119">
        <v>11720400</v>
      </c>
      <c r="O133" s="119" t="s">
        <v>102</v>
      </c>
      <c r="P133" s="119">
        <v>11720400</v>
      </c>
      <c r="Q133" s="34">
        <v>12</v>
      </c>
      <c r="R133" s="1">
        <f>SUM(((P133/1000000)/Q133))</f>
        <v>0.9767</v>
      </c>
      <c r="S133" s="1">
        <f>SUM((K133/1000000))/Q133</f>
        <v>0.011700083333333</v>
      </c>
      <c r="T133" s="87"/>
      <c r="U133" s="87"/>
      <c r="V133" s="87"/>
      <c r="W133" s="68"/>
      <c r="X133" s="59"/>
      <c r="Y133" s="87"/>
      <c r="Z133" s="87"/>
      <c r="AA133" s="87"/>
      <c r="AB133" s="87"/>
      <c r="AC133" s="87"/>
      <c r="AD133" s="87"/>
    </row>
    <row r="134">
      <c r="A134" s="87" t="s">
        <v>248</v>
      </c>
      <c r="B134" s="87" t="s">
        <v>177</v>
      </c>
      <c r="C134" s="73">
        <v>52</v>
      </c>
      <c r="D134" s="73">
        <v>63</v>
      </c>
      <c r="E134" s="12">
        <f>AVERAGE(C134:D134)</f>
        <v>57.5</v>
      </c>
      <c r="F134" s="73">
        <v>53</v>
      </c>
      <c r="G134" s="87">
        <v>73</v>
      </c>
      <c r="H134" s="12">
        <f>AVERAGE(F134:G134)</f>
        <v>63</v>
      </c>
      <c r="I134" s="87"/>
      <c r="J134" s="87"/>
      <c r="K134" s="12">
        <v>5220288</v>
      </c>
      <c r="L134" s="90">
        <v>2101</v>
      </c>
      <c r="M134" s="12">
        <f>SUM((K134/L134))</f>
        <v>2484.66825321276</v>
      </c>
      <c r="N134" s="119">
        <v>11308901</v>
      </c>
      <c r="O134" s="119" t="s">
        <v>102</v>
      </c>
      <c r="P134" s="12">
        <v>11330849</v>
      </c>
      <c r="Q134" s="34">
        <v>22</v>
      </c>
      <c r="R134" s="1">
        <f>SUM(((P134/1000000)/Q134))</f>
        <v>0.515038590909091</v>
      </c>
      <c r="S134" s="1">
        <f>SUM((K134/1000000))/Q134</f>
        <v>0.237285818181818</v>
      </c>
      <c r="T134" s="87"/>
      <c r="U134" s="87"/>
      <c r="V134" s="87"/>
      <c r="W134" s="68"/>
      <c r="X134" s="59"/>
      <c r="Y134" s="87"/>
      <c r="Z134" s="87"/>
      <c r="AA134" s="87"/>
      <c r="AB134" s="87"/>
      <c r="AC134" s="87"/>
      <c r="AD134" s="87"/>
    </row>
    <row r="135">
      <c r="A135" s="87" t="s">
        <v>249</v>
      </c>
      <c r="B135" s="87" t="s">
        <v>99</v>
      </c>
      <c r="C135" s="87">
        <v>98</v>
      </c>
      <c r="D135" s="87">
        <v>94</v>
      </c>
      <c r="E135" s="12">
        <f>AVERAGE(C135:D135)</f>
        <v>96</v>
      </c>
      <c r="F135" s="87">
        <v>82</v>
      </c>
      <c r="G135" s="87">
        <v>80</v>
      </c>
      <c r="H135" s="12">
        <f>AVERAGE(F135:G135)</f>
        <v>81</v>
      </c>
      <c r="I135" s="87"/>
      <c r="J135" s="87"/>
      <c r="K135" s="12">
        <v>246914</v>
      </c>
      <c r="L135" s="90">
        <v>897</v>
      </c>
      <c r="M135" s="12">
        <f>SUM((K135/L135))</f>
        <v>275.266443701226</v>
      </c>
      <c r="N135" s="119">
        <v>8114627</v>
      </c>
      <c r="O135" s="119">
        <v>3061842</v>
      </c>
      <c r="P135" s="12">
        <v>11176469</v>
      </c>
      <c r="Q135" s="34">
        <v>3</v>
      </c>
      <c r="R135" s="1">
        <f>SUM(((P135/1000000)/Q135))</f>
        <v>3.72548966666667</v>
      </c>
      <c r="S135" s="1">
        <f>SUM((K135/1000000))/Q135</f>
        <v>0.082304666666667</v>
      </c>
      <c r="T135" s="87"/>
      <c r="U135" s="87"/>
      <c r="V135" s="87"/>
      <c r="W135" s="68"/>
      <c r="X135" s="59"/>
      <c r="Y135" s="87"/>
      <c r="Z135" s="87"/>
      <c r="AA135" s="87"/>
      <c r="AB135" s="87"/>
      <c r="AC135" s="87"/>
      <c r="AD135" s="87"/>
    </row>
    <row r="136">
      <c r="A136" s="87" t="s">
        <v>250</v>
      </c>
      <c r="B136" s="87" t="s">
        <v>90</v>
      </c>
      <c r="C136" s="73">
        <v>2</v>
      </c>
      <c r="D136" s="73">
        <v>23</v>
      </c>
      <c r="E136" s="12">
        <f>AVERAGE(C136:D136)</f>
        <v>12.5</v>
      </c>
      <c r="F136" s="73">
        <v>36</v>
      </c>
      <c r="G136" s="87">
        <v>41</v>
      </c>
      <c r="H136" s="12">
        <f>AVERAGE(F136:G136)</f>
        <v>38.5</v>
      </c>
      <c r="I136" s="87"/>
      <c r="J136" s="87"/>
      <c r="K136" s="12">
        <v>4503892</v>
      </c>
      <c r="L136" s="90">
        <v>2135</v>
      </c>
      <c r="M136" s="12">
        <f>SUM((K136/L136))</f>
        <v>2109.55128805621</v>
      </c>
      <c r="N136" s="119">
        <v>10501938</v>
      </c>
      <c r="O136" s="119" t="s">
        <v>102</v>
      </c>
      <c r="P136" s="12">
        <v>10501938</v>
      </c>
      <c r="Q136" s="34">
        <v>18</v>
      </c>
      <c r="R136" s="1">
        <f>SUM(((P136/1000000)/Q136))</f>
        <v>0.583441</v>
      </c>
      <c r="S136" s="1">
        <f>SUM((K136/1000000))/Q136</f>
        <v>0.250216222222222</v>
      </c>
      <c r="T136" s="87"/>
      <c r="U136" s="87"/>
      <c r="V136" s="87"/>
      <c r="W136" s="68"/>
      <c r="X136" s="59"/>
      <c r="Y136" s="87"/>
      <c r="Z136" s="87"/>
      <c r="AA136" s="87"/>
      <c r="AB136" s="87"/>
      <c r="AC136" s="87"/>
      <c r="AD136" s="87"/>
    </row>
    <row r="137">
      <c r="A137" s="87" t="s">
        <v>251</v>
      </c>
      <c r="B137" s="87" t="s">
        <v>90</v>
      </c>
      <c r="C137" s="73">
        <v>46</v>
      </c>
      <c r="D137" s="73">
        <v>48</v>
      </c>
      <c r="E137" s="12">
        <f>AVERAGE(C137:D137)</f>
        <v>47</v>
      </c>
      <c r="F137" s="73">
        <v>41</v>
      </c>
      <c r="G137" s="87">
        <v>55</v>
      </c>
      <c r="H137" s="12">
        <f>AVERAGE(F137:G137)</f>
        <v>48</v>
      </c>
      <c r="I137" s="87"/>
      <c r="J137" s="87"/>
      <c r="K137" s="12">
        <v>4548201</v>
      </c>
      <c r="L137" s="90">
        <v>2404</v>
      </c>
      <c r="M137" s="12">
        <f>SUM((K137/L137))</f>
        <v>1891.93053244592</v>
      </c>
      <c r="N137" s="119">
        <v>9489829</v>
      </c>
      <c r="O137" s="119" t="s">
        <v>102</v>
      </c>
      <c r="P137" s="12">
        <v>9489829</v>
      </c>
      <c r="Q137" s="34" t="s">
        <v>67</v>
      </c>
      <c r="R137" s="87"/>
      <c r="S137" s="87"/>
      <c r="T137" s="87"/>
      <c r="U137" s="87"/>
      <c r="V137" s="87"/>
      <c r="W137" s="68"/>
      <c r="X137" s="59"/>
      <c r="Y137" s="87"/>
      <c r="Z137" s="87"/>
      <c r="AA137" s="87"/>
      <c r="AB137" s="87"/>
      <c r="AC137" s="87"/>
      <c r="AD137" s="87"/>
    </row>
    <row r="138">
      <c r="A138" s="87" t="s">
        <v>252</v>
      </c>
      <c r="B138" s="87" t="s">
        <v>93</v>
      </c>
      <c r="C138" s="73">
        <v>48</v>
      </c>
      <c r="D138" s="73">
        <v>48</v>
      </c>
      <c r="E138" s="12">
        <f>AVERAGE(C138:D138)</f>
        <v>48</v>
      </c>
      <c r="F138" s="73">
        <v>57</v>
      </c>
      <c r="G138" s="87">
        <v>59</v>
      </c>
      <c r="H138" s="12">
        <f>AVERAGE(F138:G138)</f>
        <v>58</v>
      </c>
      <c r="I138" s="87"/>
      <c r="J138" s="87"/>
      <c r="K138" s="12">
        <v>3669530</v>
      </c>
      <c r="L138" s="90">
        <v>1525</v>
      </c>
      <c r="M138" s="12">
        <f>SUM((K138/L138))</f>
        <v>2406.24918032787</v>
      </c>
      <c r="N138" s="119">
        <v>7018189</v>
      </c>
      <c r="O138" s="119">
        <v>435996</v>
      </c>
      <c r="P138" s="12">
        <v>7454185</v>
      </c>
      <c r="Q138" s="34">
        <v>17.5</v>
      </c>
      <c r="R138" s="1">
        <f>SUM(((P138/1000000)/Q138))</f>
        <v>0.425953428571429</v>
      </c>
      <c r="S138" s="1">
        <f>SUM((K138/1000000))/Q138</f>
        <v>0.209687428571429</v>
      </c>
      <c r="T138" s="87"/>
      <c r="U138" s="87"/>
      <c r="V138" s="87"/>
      <c r="W138" s="68"/>
      <c r="X138" s="59"/>
      <c r="Y138" s="87"/>
      <c r="Z138" s="87"/>
      <c r="AA138" s="87"/>
      <c r="AB138" s="87"/>
      <c r="AC138" s="87"/>
      <c r="AD138" s="87"/>
    </row>
    <row r="139">
      <c r="A139" s="87" t="s">
        <v>253</v>
      </c>
      <c r="B139" s="87" t="s">
        <v>254</v>
      </c>
      <c r="C139" s="87">
        <v>90</v>
      </c>
      <c r="D139" s="87">
        <v>88</v>
      </c>
      <c r="E139" s="12">
        <f>AVERAGE(C139:D139)</f>
        <v>89</v>
      </c>
      <c r="F139" s="87">
        <v>87</v>
      </c>
      <c r="G139" s="87">
        <v>82</v>
      </c>
      <c r="H139" s="12">
        <f>AVERAGE(F139:G139)</f>
        <v>84.5</v>
      </c>
      <c r="I139" s="87"/>
      <c r="J139" s="87"/>
      <c r="K139" s="12">
        <v>100316</v>
      </c>
      <c r="L139" s="90">
        <v>142</v>
      </c>
      <c r="M139" s="12">
        <f>SUM((K139/L139))</f>
        <v>706.450704225352</v>
      </c>
      <c r="N139" s="119">
        <v>2162243</v>
      </c>
      <c r="O139" s="119">
        <v>5180019</v>
      </c>
      <c r="P139" s="12">
        <v>7370529</v>
      </c>
      <c r="Q139" s="34">
        <v>5.5</v>
      </c>
      <c r="R139" s="1">
        <f>SUM(((P139/1000000)/Q139))</f>
        <v>1.34009618181818</v>
      </c>
      <c r="S139" s="1">
        <f>SUM((K139/1000000))/Q139</f>
        <v>0.018239272727273</v>
      </c>
      <c r="T139" s="87"/>
      <c r="U139" s="87"/>
      <c r="V139" s="87"/>
      <c r="W139" s="68"/>
      <c r="X139" s="59"/>
      <c r="Y139" s="87"/>
      <c r="Z139" s="87"/>
      <c r="AA139" s="87"/>
      <c r="AB139" s="87"/>
      <c r="AC139" s="87"/>
      <c r="AD139" s="87"/>
    </row>
    <row r="140">
      <c r="A140" s="87" t="s">
        <v>255</v>
      </c>
      <c r="B140" s="87" t="s">
        <v>152</v>
      </c>
      <c r="C140" s="87">
        <v>64</v>
      </c>
      <c r="D140" s="87">
        <v>57</v>
      </c>
      <c r="E140" s="12">
        <f>AVERAGE(C140:D140)</f>
        <v>60.5</v>
      </c>
      <c r="F140" s="87">
        <v>71</v>
      </c>
      <c r="G140" s="87">
        <v>82</v>
      </c>
      <c r="H140" s="12">
        <f>AVERAGE(F140:G140)</f>
        <v>76.5</v>
      </c>
      <c r="I140" s="87"/>
      <c r="J140" s="87"/>
      <c r="K140" s="12">
        <v>25728</v>
      </c>
      <c r="L140" s="90">
        <v>91</v>
      </c>
      <c r="M140" s="12">
        <f>SUM((K140/L140))</f>
        <v>282.725274725275</v>
      </c>
      <c r="N140" s="119">
        <v>1702668</v>
      </c>
      <c r="O140" s="119">
        <v>5338686</v>
      </c>
      <c r="P140" s="12">
        <v>7041354</v>
      </c>
      <c r="Q140" s="34" t="s">
        <v>67</v>
      </c>
      <c r="R140" s="87"/>
      <c r="S140" s="87"/>
      <c r="T140" s="87"/>
      <c r="U140" s="87"/>
      <c r="V140" s="87"/>
      <c r="W140" s="68"/>
      <c r="X140" s="59" t="s">
        <v>246</v>
      </c>
      <c r="Y140" s="87"/>
      <c r="Z140" s="87"/>
      <c r="AA140" s="87"/>
      <c r="AB140" s="87"/>
      <c r="AC140" s="87"/>
      <c r="AD140" s="87"/>
    </row>
    <row r="141">
      <c r="A141" s="87" t="s">
        <v>256</v>
      </c>
      <c r="B141" s="87" t="s">
        <v>214</v>
      </c>
      <c r="C141" s="87">
        <v>92</v>
      </c>
      <c r="D141" s="87">
        <v>82</v>
      </c>
      <c r="E141" s="12">
        <f>AVERAGE(C141:D141)</f>
        <v>87</v>
      </c>
      <c r="F141" s="87" t="s">
        <v>67</v>
      </c>
      <c r="G141" s="87">
        <v>80</v>
      </c>
      <c r="H141" s="12">
        <f>AVERAGE(F141:G141)</f>
        <v>80</v>
      </c>
      <c r="I141" s="87"/>
      <c r="J141" s="87"/>
      <c r="K141" s="12">
        <v>197415</v>
      </c>
      <c r="L141" s="90">
        <v>770</v>
      </c>
      <c r="M141" s="12">
        <f>SUM((K141/L141))</f>
        <v>256.383116883117</v>
      </c>
      <c r="N141" s="119">
        <v>6854611</v>
      </c>
      <c r="O141" s="119" t="s">
        <v>102</v>
      </c>
      <c r="P141" s="12">
        <v>6854611</v>
      </c>
      <c r="Q141" s="34">
        <v>2.5</v>
      </c>
      <c r="R141" s="1">
        <f>SUM(((P141/1000000)/Q141))</f>
        <v>2.7418444</v>
      </c>
      <c r="S141" s="1">
        <f>SUM((K141/1000000))/Q141</f>
        <v>0.078966</v>
      </c>
      <c r="T141" s="87"/>
      <c r="U141" s="87"/>
      <c r="V141" s="87"/>
      <c r="W141" s="68"/>
      <c r="X141" s="59"/>
      <c r="Y141" s="87"/>
      <c r="Z141" s="87"/>
      <c r="AA141" s="87"/>
      <c r="AB141" s="87"/>
      <c r="AC141" s="87"/>
      <c r="AD141" s="87"/>
    </row>
    <row r="142">
      <c r="A142" s="87" t="s">
        <v>257</v>
      </c>
      <c r="B142" s="87" t="s">
        <v>258</v>
      </c>
      <c r="C142" s="87">
        <v>93</v>
      </c>
      <c r="D142" s="87">
        <v>87</v>
      </c>
      <c r="E142" s="12">
        <f>AVERAGE(C142:D142)</f>
        <v>90</v>
      </c>
      <c r="F142" s="87">
        <v>66</v>
      </c>
      <c r="G142" s="87">
        <v>63</v>
      </c>
      <c r="H142" s="12">
        <f>AVERAGE(F142:G142)</f>
        <v>64.5</v>
      </c>
      <c r="I142" s="87"/>
      <c r="J142" s="87"/>
      <c r="K142" s="12">
        <v>93583</v>
      </c>
      <c r="L142" s="90">
        <v>483</v>
      </c>
      <c r="M142" s="12">
        <f>SUM((K142/L142))</f>
        <v>193.753623188406</v>
      </c>
      <c r="N142" s="119">
        <v>6223289</v>
      </c>
      <c r="O142" s="119" t="s">
        <v>102</v>
      </c>
      <c r="P142" s="12">
        <v>6262942</v>
      </c>
      <c r="Q142" s="34">
        <v>8.5</v>
      </c>
      <c r="R142" s="1">
        <f>SUM(((P142/1000000)/Q142))</f>
        <v>0.736816705882353</v>
      </c>
      <c r="S142" s="1">
        <f>SUM((K142/1000000))/Q142</f>
        <v>0.011009764705882</v>
      </c>
      <c r="T142" s="87"/>
      <c r="U142" s="87"/>
      <c r="V142" s="87"/>
      <c r="W142" s="68"/>
      <c r="X142" s="59"/>
      <c r="Y142" s="87"/>
      <c r="Z142" s="87"/>
      <c r="AA142" s="87"/>
      <c r="AB142" s="87"/>
      <c r="AC142" s="87"/>
      <c r="AD142" s="87"/>
    </row>
    <row r="143">
      <c r="A143" s="87" t="s">
        <v>259</v>
      </c>
      <c r="B143" s="87" t="s">
        <v>205</v>
      </c>
      <c r="C143" s="87">
        <v>42</v>
      </c>
      <c r="D143" s="87">
        <v>51</v>
      </c>
      <c r="E143" s="12">
        <f>AVERAGE(C143:D143)</f>
        <v>46.5</v>
      </c>
      <c r="F143" s="87">
        <v>33</v>
      </c>
      <c r="G143" s="87">
        <v>56</v>
      </c>
      <c r="H143" s="12">
        <f>AVERAGE(F143:G143)</f>
        <v>44.5</v>
      </c>
      <c r="I143" s="87"/>
      <c r="J143" s="87"/>
      <c r="K143" s="12">
        <v>2464931</v>
      </c>
      <c r="L143" s="90">
        <v>870</v>
      </c>
      <c r="M143" s="12">
        <f>SUM((K143/L143))</f>
        <v>2833.25402298851</v>
      </c>
      <c r="N143" s="119">
        <v>5750401</v>
      </c>
      <c r="O143" s="119" t="s">
        <v>102</v>
      </c>
      <c r="P143" s="12">
        <v>5750401</v>
      </c>
      <c r="Q143" s="34">
        <v>19</v>
      </c>
      <c r="R143" s="87"/>
      <c r="S143" s="87"/>
      <c r="T143" s="87"/>
      <c r="U143" s="87"/>
      <c r="V143" s="87"/>
      <c r="W143" s="68"/>
      <c r="X143" s="59"/>
      <c r="Y143" s="20" t="s">
        <v>260</v>
      </c>
      <c r="Z143" s="87"/>
      <c r="AA143" s="87"/>
      <c r="AB143" s="87"/>
      <c r="AC143" s="87"/>
      <c r="AD143" s="87"/>
    </row>
    <row r="144">
      <c r="A144" s="87" t="s">
        <v>261</v>
      </c>
      <c r="B144" s="87" t="s">
        <v>99</v>
      </c>
      <c r="C144" s="87">
        <v>55</v>
      </c>
      <c r="D144" s="87">
        <v>57</v>
      </c>
      <c r="E144" s="12">
        <f>AVERAGE(C144:D144)</f>
        <v>56</v>
      </c>
      <c r="F144" s="87">
        <v>45</v>
      </c>
      <c r="G144" s="87">
        <v>57</v>
      </c>
      <c r="H144" s="12">
        <f>AVERAGE(F144:G144)</f>
        <v>51</v>
      </c>
      <c r="I144" s="87"/>
      <c r="J144" s="87"/>
      <c r="K144" s="12">
        <v>131718</v>
      </c>
      <c r="L144" s="90">
        <v>807</v>
      </c>
      <c r="M144" s="12">
        <f>SUM((K144/L144))</f>
        <v>163.219330855019</v>
      </c>
      <c r="N144" s="119">
        <v>5133027</v>
      </c>
      <c r="O144" s="119" t="s">
        <v>102</v>
      </c>
      <c r="P144" s="12">
        <v>5133027</v>
      </c>
      <c r="Q144" s="34">
        <v>2</v>
      </c>
      <c r="R144" s="1">
        <f>SUM(((P144/1000000)/Q144))</f>
        <v>2.5665135</v>
      </c>
      <c r="S144" s="1">
        <f>SUM((K144/1000000))/Q144</f>
        <v>0.065859</v>
      </c>
      <c r="T144" s="87"/>
      <c r="U144" s="87"/>
      <c r="V144" s="87"/>
      <c r="W144" s="68"/>
      <c r="X144" s="59"/>
      <c r="Y144" s="87"/>
      <c r="Z144" s="87"/>
      <c r="AA144" s="87"/>
      <c r="AB144" s="87"/>
      <c r="AC144" s="87"/>
      <c r="AD144" s="87"/>
    </row>
    <row r="145">
      <c r="A145" s="87" t="s">
        <v>262</v>
      </c>
      <c r="B145" s="87" t="s">
        <v>72</v>
      </c>
      <c r="C145" s="87">
        <v>43</v>
      </c>
      <c r="D145" s="87">
        <v>49</v>
      </c>
      <c r="E145" s="12">
        <f>AVERAGE(C145:D145)</f>
        <v>46</v>
      </c>
      <c r="F145" s="87">
        <v>37</v>
      </c>
      <c r="G145" s="87">
        <v>44</v>
      </c>
      <c r="H145" s="12">
        <f>AVERAGE(F145:G145)</f>
        <v>40.5</v>
      </c>
      <c r="I145" s="87"/>
      <c r="J145" s="87"/>
      <c r="K145" s="12">
        <v>885382</v>
      </c>
      <c r="L145" s="90">
        <v>583</v>
      </c>
      <c r="M145" s="12">
        <f>SUM((K145/L145))</f>
        <v>1518.66552315609</v>
      </c>
      <c r="N145" s="119">
        <v>2193658</v>
      </c>
      <c r="O145" s="119">
        <v>2667364</v>
      </c>
      <c r="P145" s="12">
        <v>4861022</v>
      </c>
      <c r="Q145" s="34">
        <v>30</v>
      </c>
      <c r="R145" s="1">
        <f>SUM(((P145/1000000)/Q145))</f>
        <v>0.162034066666667</v>
      </c>
      <c r="S145" s="1">
        <f>SUM((K145/1000000))/Q145</f>
        <v>0.029512733333333</v>
      </c>
      <c r="T145" s="87"/>
      <c r="U145" s="87"/>
      <c r="V145" s="87"/>
      <c r="W145" s="68"/>
      <c r="X145" s="59"/>
      <c r="Y145" s="87"/>
      <c r="Z145" s="87"/>
      <c r="AA145" s="87"/>
      <c r="AB145" s="87"/>
      <c r="AC145" s="87"/>
      <c r="AD145" s="87"/>
    </row>
    <row r="146">
      <c r="A146" s="87" t="s">
        <v>263</v>
      </c>
      <c r="B146" s="87" t="s">
        <v>254</v>
      </c>
      <c r="C146" s="87">
        <v>93</v>
      </c>
      <c r="D146" s="87">
        <v>82</v>
      </c>
      <c r="E146" s="12">
        <f>AVERAGE(C146:D146)</f>
        <v>87.5</v>
      </c>
      <c r="F146" s="87">
        <v>78</v>
      </c>
      <c r="G146" s="87">
        <v>76</v>
      </c>
      <c r="H146" s="12">
        <f>AVERAGE(F146:G146)</f>
        <v>77</v>
      </c>
      <c r="I146" s="87"/>
      <c r="J146" s="87"/>
      <c r="K146" s="12">
        <v>137398</v>
      </c>
      <c r="L146" s="90">
        <v>233</v>
      </c>
      <c r="M146" s="12">
        <f>SUM((K146/L146))</f>
        <v>589.690987124464</v>
      </c>
      <c r="N146" s="119">
        <v>4066582</v>
      </c>
      <c r="O146" s="119" t="s">
        <v>102</v>
      </c>
      <c r="P146" s="12">
        <v>4069826</v>
      </c>
      <c r="Q146" s="34">
        <v>7</v>
      </c>
      <c r="R146" s="1">
        <f>SUM(((P146/1000000)/Q146))</f>
        <v>0.581403714285714</v>
      </c>
      <c r="S146" s="1">
        <f>SUM((K146/1000000))/Q146</f>
        <v>0.019628285714286</v>
      </c>
      <c r="T146" s="87"/>
      <c r="U146" s="87"/>
      <c r="V146" s="87"/>
      <c r="W146" s="68"/>
      <c r="X146" s="59"/>
      <c r="Y146" s="87"/>
      <c r="Z146" s="87"/>
      <c r="AA146" s="87"/>
      <c r="AB146" s="87"/>
      <c r="AC146" s="87"/>
      <c r="AD146" s="87"/>
    </row>
    <row r="147">
      <c r="A147" s="87" t="s">
        <v>264</v>
      </c>
      <c r="B147" s="87" t="s">
        <v>258</v>
      </c>
      <c r="C147" s="87">
        <v>31</v>
      </c>
      <c r="D147" s="87">
        <v>48</v>
      </c>
      <c r="E147" s="12">
        <f>AVERAGE(C147:D147)</f>
        <v>39.5</v>
      </c>
      <c r="F147" s="87">
        <v>47</v>
      </c>
      <c r="G147" s="87">
        <v>61</v>
      </c>
      <c r="H147" s="12">
        <f>AVERAGE(F147:G147)</f>
        <v>54</v>
      </c>
      <c r="I147" s="87"/>
      <c r="J147" s="87"/>
      <c r="K147" s="12">
        <v>1014099</v>
      </c>
      <c r="L147" s="90">
        <v>311</v>
      </c>
      <c r="M147" s="12">
        <f>SUM((K147/L147))</f>
        <v>3260.76848874598</v>
      </c>
      <c r="N147" s="119">
        <v>3346265</v>
      </c>
      <c r="O147" s="119" t="s">
        <v>102</v>
      </c>
      <c r="P147" s="12">
        <v>3346265</v>
      </c>
      <c r="Q147" s="34" t="s">
        <v>67</v>
      </c>
      <c r="R147" s="87"/>
      <c r="S147" s="87"/>
      <c r="T147" s="87"/>
      <c r="U147" s="87"/>
      <c r="V147" s="87"/>
      <c r="W147" s="68"/>
      <c r="X147" s="59"/>
      <c r="Y147" s="87"/>
      <c r="Z147" s="87"/>
      <c r="AA147" s="87"/>
      <c r="AB147" s="87"/>
      <c r="AC147" s="87"/>
      <c r="AD147" s="87"/>
    </row>
    <row r="148">
      <c r="A148" s="87" t="s">
        <v>265</v>
      </c>
      <c r="B148" s="87" t="s">
        <v>107</v>
      </c>
      <c r="C148" s="87">
        <v>37</v>
      </c>
      <c r="D148" s="87">
        <v>41</v>
      </c>
      <c r="E148" s="12">
        <f>AVERAGE(C148:D148)</f>
        <v>39</v>
      </c>
      <c r="F148" s="87">
        <v>47</v>
      </c>
      <c r="G148" s="87">
        <v>59</v>
      </c>
      <c r="H148" s="12">
        <f>AVERAGE(F148:G148)</f>
        <v>53</v>
      </c>
      <c r="I148" s="87"/>
      <c r="J148" s="87"/>
      <c r="K148" s="12">
        <v>1486390</v>
      </c>
      <c r="L148" s="90">
        <v>670</v>
      </c>
      <c r="M148" s="12">
        <f>SUM((K148/L148))</f>
        <v>2218.49253731343</v>
      </c>
      <c r="N148" s="119">
        <v>3310031</v>
      </c>
      <c r="O148" s="119" t="s">
        <v>102</v>
      </c>
      <c r="P148" s="12">
        <v>3310031</v>
      </c>
      <c r="Q148" s="34">
        <v>1.8</v>
      </c>
      <c r="R148" s="1">
        <f>SUM(((P148/1000000)/Q148))</f>
        <v>1.83890611111111</v>
      </c>
      <c r="S148" s="1">
        <f>SUM((K148/1000000))/Q148</f>
        <v>0.825772222222222</v>
      </c>
      <c r="T148" s="87"/>
      <c r="U148" s="87"/>
      <c r="V148" s="87"/>
      <c r="W148" s="68"/>
      <c r="X148" s="59" t="s">
        <v>246</v>
      </c>
      <c r="Y148" s="87"/>
      <c r="Z148" s="87"/>
      <c r="AA148" s="87"/>
      <c r="AB148" s="87"/>
      <c r="AC148" s="87"/>
      <c r="AD148" s="87"/>
    </row>
    <row r="149">
      <c r="A149" s="87" t="s">
        <v>266</v>
      </c>
      <c r="B149" s="87" t="s">
        <v>258</v>
      </c>
      <c r="C149" s="87">
        <v>92</v>
      </c>
      <c r="D149" s="87">
        <v>79</v>
      </c>
      <c r="E149" s="12">
        <f>AVERAGE(C149:D149)</f>
        <v>85.5</v>
      </c>
      <c r="F149" s="87">
        <v>74</v>
      </c>
      <c r="G149" s="87">
        <v>65</v>
      </c>
      <c r="H149" s="12">
        <f>AVERAGE(F149:G149)</f>
        <v>69.5</v>
      </c>
      <c r="I149" s="87"/>
      <c r="J149" s="87"/>
      <c r="K149" s="12">
        <v>70541</v>
      </c>
      <c r="L149" s="90">
        <v>144</v>
      </c>
      <c r="M149" s="12">
        <f>SUM((K149/L149))</f>
        <v>489.868055555556</v>
      </c>
      <c r="N149" s="119">
        <v>2963902</v>
      </c>
      <c r="O149" s="119" t="s">
        <v>102</v>
      </c>
      <c r="P149" s="12">
        <v>2963902</v>
      </c>
      <c r="Q149" s="34">
        <v>1</v>
      </c>
      <c r="R149" s="1">
        <f>SUM(((P148/1000000)/Q149))</f>
        <v>3.310031</v>
      </c>
      <c r="S149" s="1">
        <f>SUM((K148/1000000))/Q149</f>
        <v>1.48639</v>
      </c>
      <c r="T149" s="87"/>
      <c r="U149" s="87"/>
      <c r="V149" s="87"/>
      <c r="W149" s="68"/>
      <c r="X149" s="59"/>
      <c r="Y149" s="87"/>
      <c r="Z149" s="87"/>
      <c r="AA149" s="87"/>
      <c r="AB149" s="87"/>
      <c r="AC149" s="87"/>
      <c r="AD149" s="87"/>
    </row>
    <row r="150">
      <c r="A150" s="87" t="s">
        <v>267</v>
      </c>
      <c r="B150" s="87" t="s">
        <v>93</v>
      </c>
      <c r="C150" s="87">
        <v>74</v>
      </c>
      <c r="D150" s="87">
        <v>68</v>
      </c>
      <c r="E150" s="12">
        <f>AVERAGE(C150:D150)</f>
        <v>71</v>
      </c>
      <c r="F150" s="87">
        <v>66</v>
      </c>
      <c r="G150" s="87">
        <v>74</v>
      </c>
      <c r="H150" s="12">
        <f>AVERAGE(F150:G150)</f>
        <v>70</v>
      </c>
      <c r="I150" s="87"/>
      <c r="J150" s="87"/>
      <c r="K150" s="12">
        <v>77031</v>
      </c>
      <c r="L150" s="90">
        <v>195</v>
      </c>
      <c r="M150" s="12">
        <f>SUM((K150/L150))</f>
        <v>395.030769230769</v>
      </c>
      <c r="N150" s="119">
        <v>2301839</v>
      </c>
      <c r="O150" s="119">
        <v>99671</v>
      </c>
      <c r="P150" s="12">
        <v>2401510</v>
      </c>
      <c r="Q150" s="34">
        <v>6.5</v>
      </c>
      <c r="R150" s="1">
        <f>SUM(((P150/1000000)/Q150))</f>
        <v>0.369463076923077</v>
      </c>
      <c r="S150" s="1">
        <f>SUM((K150/1000000))/Q150</f>
        <v>0.011850923076923</v>
      </c>
      <c r="T150" s="87"/>
      <c r="U150" s="87"/>
      <c r="V150" s="87"/>
      <c r="W150" s="68"/>
      <c r="X150" s="59"/>
      <c r="Y150" s="87"/>
      <c r="Z150" s="87"/>
      <c r="AA150" s="87"/>
      <c r="AB150" s="87"/>
      <c r="AC150" s="87"/>
      <c r="AD150" s="87"/>
    </row>
    <row r="151">
      <c r="A151" s="87" t="s">
        <v>268</v>
      </c>
      <c r="B151" s="87" t="s">
        <v>99</v>
      </c>
      <c r="C151" s="87">
        <v>93</v>
      </c>
      <c r="D151" s="87">
        <v>81</v>
      </c>
      <c r="E151" s="12">
        <f>AVERAGE(C151:D151)</f>
        <v>87</v>
      </c>
      <c r="F151" s="87">
        <v>79</v>
      </c>
      <c r="G151" s="87">
        <v>72</v>
      </c>
      <c r="H151" s="12">
        <f>AVERAGE(F151:G151)</f>
        <v>75.5</v>
      </c>
      <c r="I151" s="87"/>
      <c r="J151" s="87"/>
      <c r="K151" s="12">
        <v>71742</v>
      </c>
      <c r="L151" s="90">
        <v>99</v>
      </c>
      <c r="M151" s="12">
        <f>SUM((K151/L151))</f>
        <v>724.666666666667</v>
      </c>
      <c r="N151" s="119">
        <v>2343664</v>
      </c>
      <c r="O151" s="119" t="s">
        <v>102</v>
      </c>
      <c r="P151" s="12">
        <v>2343664</v>
      </c>
      <c r="T151" s="87"/>
      <c r="U151" s="87"/>
      <c r="V151" s="87"/>
      <c r="W151" s="68"/>
      <c r="X151" s="59"/>
      <c r="Y151" s="87"/>
      <c r="Z151" s="87"/>
      <c r="AA151" s="87"/>
      <c r="AB151" s="87"/>
      <c r="AC151" s="87"/>
      <c r="AD151" s="87"/>
    </row>
    <row r="152">
      <c r="A152" s="87" t="s">
        <v>269</v>
      </c>
      <c r="B152" s="87" t="s">
        <v>270</v>
      </c>
      <c r="C152" s="87">
        <v>68</v>
      </c>
      <c r="D152" s="87">
        <v>64</v>
      </c>
      <c r="E152" s="12">
        <f>AVERAGE(C152:D152)</f>
        <v>66</v>
      </c>
      <c r="F152" s="87">
        <v>57</v>
      </c>
      <c r="G152" s="87">
        <v>63</v>
      </c>
      <c r="H152" s="12">
        <f>AVERAGE(F152:G152)</f>
        <v>60</v>
      </c>
      <c r="I152" s="87"/>
      <c r="J152" s="87"/>
      <c r="K152" s="12">
        <v>65194</v>
      </c>
      <c r="L152" s="90">
        <v>86</v>
      </c>
      <c r="M152" s="12">
        <f>SUM((K152/L152))</f>
        <v>758.06976744186</v>
      </c>
      <c r="N152" s="119">
        <v>2293798</v>
      </c>
      <c r="O152" s="119" t="s">
        <v>102</v>
      </c>
      <c r="P152" s="12">
        <v>2293798</v>
      </c>
      <c r="Q152" s="34">
        <v>6</v>
      </c>
      <c r="R152" s="1">
        <f>SUM(((P151/1000000)/Q152))</f>
        <v>0.390610666666667</v>
      </c>
      <c r="S152" s="1">
        <f>SUM((K151/1000000))/Q152</f>
        <v>0.011957</v>
      </c>
      <c r="T152" s="87"/>
      <c r="U152" s="87"/>
      <c r="V152" s="87"/>
      <c r="W152" s="68"/>
      <c r="X152" s="59"/>
      <c r="Y152" s="87"/>
      <c r="Z152" s="87"/>
      <c r="AA152" s="87"/>
      <c r="AB152" s="87"/>
      <c r="AC152" s="87"/>
      <c r="AD152" s="87"/>
    </row>
    <row r="153">
      <c r="A153" s="87" t="s">
        <v>271</v>
      </c>
      <c r="B153" s="87" t="s">
        <v>99</v>
      </c>
      <c r="C153" s="87">
        <v>30</v>
      </c>
      <c r="D153" s="87">
        <v>42</v>
      </c>
      <c r="E153" s="12">
        <f>AVERAGE(C153:D153)</f>
        <v>36</v>
      </c>
      <c r="F153" s="87">
        <v>60</v>
      </c>
      <c r="G153" s="87">
        <v>60</v>
      </c>
      <c r="H153" s="12">
        <f>AVERAGE(F153:G153)</f>
        <v>60</v>
      </c>
      <c r="I153" s="87"/>
      <c r="J153" s="87"/>
      <c r="K153" s="12">
        <v>40662</v>
      </c>
      <c r="L153" s="90">
        <v>274</v>
      </c>
      <c r="M153" s="12">
        <f>SUM((K153/L153))</f>
        <v>148.401459854015</v>
      </c>
      <c r="N153" s="119">
        <v>2159041</v>
      </c>
      <c r="O153" s="119" t="s">
        <v>102</v>
      </c>
      <c r="P153" s="12">
        <v>2159041</v>
      </c>
      <c r="Q153" s="34">
        <v>4.9</v>
      </c>
      <c r="R153" s="1">
        <f>SUM(((P153/1000000)/Q153))</f>
        <v>0.440620612244898</v>
      </c>
      <c r="S153" s="28">
        <f>SUM((K153/1000000))/Q153</f>
        <v>0.008298367346939</v>
      </c>
      <c r="T153" s="87"/>
      <c r="U153" s="87"/>
      <c r="V153" s="87"/>
      <c r="W153" s="68"/>
      <c r="X153" s="59"/>
      <c r="Y153" s="87"/>
      <c r="Z153" s="87"/>
      <c r="AA153" s="87"/>
      <c r="AB153" s="87"/>
      <c r="AC153" s="87"/>
      <c r="AD153" s="87"/>
    </row>
    <row r="154">
      <c r="A154" s="87" t="s">
        <v>272</v>
      </c>
      <c r="B154" s="87" t="s">
        <v>273</v>
      </c>
      <c r="C154" s="87">
        <v>66</v>
      </c>
      <c r="D154" s="87">
        <v>60</v>
      </c>
      <c r="E154" s="12">
        <f>AVERAGE(C154:D154)</f>
        <v>63</v>
      </c>
      <c r="F154" s="87">
        <v>63</v>
      </c>
      <c r="G154" s="87">
        <v>73</v>
      </c>
      <c r="H154" s="12">
        <f>AVERAGE(F154:G154)</f>
        <v>68</v>
      </c>
      <c r="I154" s="87"/>
      <c r="J154" s="87"/>
      <c r="K154" s="12">
        <v>87946</v>
      </c>
      <c r="L154" s="90">
        <v>258</v>
      </c>
      <c r="M154" s="12">
        <f>SUM((K154/L154))</f>
        <v>340.875968992248</v>
      </c>
      <c r="N154" s="119">
        <v>1969193</v>
      </c>
      <c r="O154" s="119" t="s">
        <v>102</v>
      </c>
      <c r="P154" s="12">
        <v>1969193</v>
      </c>
      <c r="Q154" s="34">
        <v>10</v>
      </c>
      <c r="R154" s="1">
        <f>SUM(((P154/1000000)/Q154))</f>
        <v>0.1969193</v>
      </c>
      <c r="S154" s="1">
        <f>SUM((K154/1000000))/Q154</f>
        <v>0.0087946</v>
      </c>
      <c r="T154" s="87"/>
      <c r="U154" s="87"/>
      <c r="V154" s="87"/>
      <c r="W154" s="68"/>
      <c r="X154" s="59"/>
      <c r="Y154" s="87"/>
      <c r="Z154" s="87"/>
      <c r="AA154" s="87"/>
      <c r="AB154" s="87"/>
      <c r="AC154" s="87"/>
      <c r="AD154" s="87"/>
    </row>
    <row r="155">
      <c r="A155" s="87" t="s">
        <v>274</v>
      </c>
      <c r="B155" s="87" t="s">
        <v>258</v>
      </c>
      <c r="C155" s="87">
        <v>20</v>
      </c>
      <c r="D155" s="87">
        <v>37</v>
      </c>
      <c r="E155" s="12">
        <f>AVERAGE(C155:D155)</f>
        <v>28.5</v>
      </c>
      <c r="F155" s="87">
        <v>35</v>
      </c>
      <c r="G155" s="87">
        <v>75</v>
      </c>
      <c r="H155" s="12">
        <f>AVERAGE(F155:G155)</f>
        <v>55</v>
      </c>
      <c r="I155" s="87"/>
      <c r="J155" s="87"/>
      <c r="K155" s="12">
        <v>694447</v>
      </c>
      <c r="L155" s="90">
        <v>351</v>
      </c>
      <c r="M155" s="12">
        <f>SUM((K155/L155))</f>
        <v>1978.48148148148</v>
      </c>
      <c r="N155" s="119">
        <v>1378591</v>
      </c>
      <c r="O155" s="119" t="s">
        <v>102</v>
      </c>
      <c r="P155" s="12">
        <v>1378591</v>
      </c>
      <c r="Q155" s="34">
        <v>60</v>
      </c>
      <c r="R155" s="1">
        <f>SUM(((P155/1000000)/Q155))</f>
        <v>0.022976516666667</v>
      </c>
      <c r="S155" s="1">
        <f>SUM((K155/1000000))/Q155</f>
        <v>0.011574116666667</v>
      </c>
      <c r="T155" s="87"/>
      <c r="U155" s="87"/>
      <c r="V155" s="87"/>
      <c r="W155" s="68"/>
      <c r="X155" s="59" t="s">
        <v>246</v>
      </c>
      <c r="Y155" s="87"/>
      <c r="Z155" s="87"/>
      <c r="AA155" s="87"/>
      <c r="AB155" s="87"/>
      <c r="AC155" s="87"/>
      <c r="AD155" s="87"/>
    </row>
    <row r="156">
      <c r="A156" s="87" t="s">
        <v>275</v>
      </c>
      <c r="B156" s="87" t="s">
        <v>99</v>
      </c>
      <c r="C156" s="87">
        <v>99</v>
      </c>
      <c r="D156" s="87">
        <v>81</v>
      </c>
      <c r="E156" s="12">
        <f>AVERAGE(C156:D156)</f>
        <v>90</v>
      </c>
      <c r="F156" s="87">
        <v>89</v>
      </c>
      <c r="G156" s="87">
        <v>69</v>
      </c>
      <c r="H156" s="12">
        <f>AVERAGE(F156:G156)</f>
        <v>79</v>
      </c>
      <c r="I156" s="87"/>
      <c r="J156" s="87"/>
      <c r="K156" s="12">
        <v>41253</v>
      </c>
      <c r="L156" s="90">
        <v>87</v>
      </c>
      <c r="M156" s="12">
        <f>SUM((K156/L156))</f>
        <v>474.172413793103</v>
      </c>
      <c r="N156" s="119">
        <v>1347578</v>
      </c>
      <c r="O156" s="119" t="s">
        <v>102</v>
      </c>
      <c r="P156" s="12">
        <v>1347747</v>
      </c>
      <c r="Q156" s="34">
        <v>0.25</v>
      </c>
      <c r="R156" s="1">
        <f>SUM(((P156/1000000)/Q156))</f>
        <v>5.390988</v>
      </c>
      <c r="S156" s="28">
        <f>SUM((K156/1000000))/Q156</f>
        <v>0.165012</v>
      </c>
      <c r="T156" s="87"/>
      <c r="U156" s="87"/>
      <c r="V156" s="87"/>
      <c r="W156" s="68"/>
      <c r="X156" s="59"/>
      <c r="Y156" s="87"/>
      <c r="Z156" s="87"/>
      <c r="AA156" s="87"/>
      <c r="AB156" s="87"/>
      <c r="AC156" s="87"/>
      <c r="AD156" s="87"/>
    </row>
    <row r="157">
      <c r="A157" s="87" t="s">
        <v>276</v>
      </c>
      <c r="B157" s="87" t="s">
        <v>258</v>
      </c>
      <c r="C157" s="87">
        <v>84</v>
      </c>
      <c r="D157" s="87">
        <v>78</v>
      </c>
      <c r="E157" s="12">
        <f>AVERAGE(C157:D157)</f>
        <v>81</v>
      </c>
      <c r="F157" s="87">
        <v>78</v>
      </c>
      <c r="G157" s="87">
        <v>77</v>
      </c>
      <c r="H157" s="12">
        <f>AVERAGE(F157:G157)</f>
        <v>77.5</v>
      </c>
      <c r="I157" s="87"/>
      <c r="J157" s="87"/>
      <c r="K157" s="12">
        <v>171942</v>
      </c>
      <c r="L157" s="90">
        <v>222</v>
      </c>
      <c r="M157" s="12">
        <f>SUM((K157/L157))</f>
        <v>774.513513513514</v>
      </c>
      <c r="N157" s="119">
        <v>4328849</v>
      </c>
      <c r="O157" s="119" t="s">
        <v>102</v>
      </c>
      <c r="P157" s="12"/>
      <c r="Q157" s="34" t="s">
        <v>67</v>
      </c>
      <c r="R157" s="87"/>
      <c r="S157" s="87"/>
      <c r="T157" s="87"/>
      <c r="U157" s="87"/>
      <c r="V157" s="87"/>
      <c r="W157" s="68"/>
      <c r="X157" s="59" t="s">
        <v>246</v>
      </c>
      <c r="Y157" s="87"/>
      <c r="Z157" s="87"/>
      <c r="AA157" s="87"/>
      <c r="AB157" s="87"/>
      <c r="AC157" s="87"/>
      <c r="AD157" s="87"/>
    </row>
    <row r="158">
      <c r="A158" s="87"/>
      <c r="B158" s="87"/>
      <c r="C158" s="87"/>
      <c r="D158" s="87"/>
      <c r="E158" s="87"/>
      <c r="F158" s="87"/>
      <c r="G158" s="87"/>
      <c r="H158" s="87"/>
      <c r="I158" s="87"/>
      <c r="J158" s="87"/>
      <c r="K158" s="12"/>
      <c r="L158" s="90"/>
      <c r="M158" s="87"/>
      <c r="N158" s="119"/>
      <c r="O158" s="119"/>
      <c r="P158" s="12"/>
      <c r="Q158" s="34"/>
      <c r="R158" s="87"/>
      <c r="S158" s="87"/>
      <c r="T158" s="87"/>
      <c r="U158" s="87"/>
      <c r="V158" s="87"/>
      <c r="W158" s="68"/>
      <c r="X158" s="59"/>
      <c r="Y158" s="87"/>
      <c r="Z158" s="87"/>
      <c r="AA158" s="87"/>
      <c r="AB158" s="87"/>
      <c r="AC158" s="87"/>
      <c r="AD158" s="87"/>
    </row>
    <row r="159">
      <c r="A159" s="87" t="s">
        <v>277</v>
      </c>
      <c r="B159" s="87" t="s">
        <v>278</v>
      </c>
      <c r="C159" s="87">
        <v>95</v>
      </c>
      <c r="D159" s="87">
        <v>82</v>
      </c>
      <c r="E159" s="12">
        <f>AVERAGE(C159:D159)</f>
        <v>88.5</v>
      </c>
      <c r="F159" s="87">
        <v>71</v>
      </c>
      <c r="G159" s="87">
        <v>80</v>
      </c>
      <c r="H159" s="12">
        <f>AVERAGE(F159:G159)</f>
        <v>75.5</v>
      </c>
      <c r="I159" s="87"/>
      <c r="J159" s="87"/>
      <c r="K159" s="12" t="s">
        <v>102</v>
      </c>
      <c r="L159" s="90" t="s">
        <v>102</v>
      </c>
      <c r="M159" s="87" t="s">
        <v>102</v>
      </c>
      <c r="N159" s="119" t="s">
        <v>102</v>
      </c>
      <c r="O159" s="119">
        <v>2568300</v>
      </c>
      <c r="P159" s="12">
        <v>2568300</v>
      </c>
      <c r="Q159" s="34">
        <v>23</v>
      </c>
      <c r="R159" s="1">
        <f>SUM(((P159/1000000)/Q159))</f>
        <v>0.111665217391304</v>
      </c>
      <c r="S159" s="28" t="s">
        <v>102</v>
      </c>
      <c r="T159" s="87"/>
      <c r="U159" s="87"/>
      <c r="V159" s="87"/>
      <c r="W159" s="68"/>
      <c r="X159" s="59" t="s">
        <v>279</v>
      </c>
      <c r="Y159" s="20" t="s">
        <v>280</v>
      </c>
      <c r="Z159" s="87"/>
      <c r="AA159" s="87"/>
      <c r="AB159" s="87"/>
      <c r="AC159" s="87"/>
      <c r="AD159" s="87"/>
    </row>
    <row r="160">
      <c r="A160" s="87" t="s">
        <v>281</v>
      </c>
      <c r="B160" s="87" t="s">
        <v>282</v>
      </c>
      <c r="C160" s="87">
        <v>73</v>
      </c>
      <c r="D160" s="87">
        <v>66</v>
      </c>
      <c r="E160" s="12">
        <f>AVERAGE(C160:D160)</f>
        <v>69.5</v>
      </c>
      <c r="F160" s="87">
        <v>79</v>
      </c>
      <c r="G160" s="87">
        <v>65</v>
      </c>
      <c r="H160" s="12">
        <f>AVERAGE(F160:G160)</f>
        <v>72</v>
      </c>
      <c r="I160" s="87"/>
      <c r="J160" s="87"/>
      <c r="K160" s="12">
        <v>24637312</v>
      </c>
      <c r="L160" s="90">
        <v>2933</v>
      </c>
      <c r="M160" s="12">
        <f>SUM((K160/L160))</f>
        <v>8400.03818615752</v>
      </c>
      <c r="N160" s="119">
        <v>116632095</v>
      </c>
      <c r="O160" s="119">
        <v>51111019</v>
      </c>
      <c r="P160" s="12">
        <v>167743114</v>
      </c>
      <c r="Q160" s="34">
        <v>30</v>
      </c>
      <c r="R160" s="1">
        <f>SUM(((P160/1000000)/Q160))</f>
        <v>5.59143713333333</v>
      </c>
      <c r="S160" s="28">
        <f>SUM((K160/1000000))/Q160</f>
        <v>0.821243733333333</v>
      </c>
      <c r="T160" s="87"/>
      <c r="U160" s="87"/>
      <c r="V160" s="87"/>
      <c r="W160" s="68"/>
      <c r="X160" s="59"/>
      <c r="Y160" s="87"/>
      <c r="Z160" s="87"/>
      <c r="AA160" s="87"/>
      <c r="AB160" s="87"/>
      <c r="AC160" s="87"/>
      <c r="AD160" s="87"/>
    </row>
    <row r="161">
      <c r="A161" s="87" t="s">
        <v>283</v>
      </c>
      <c r="B161" s="87" t="s">
        <v>254</v>
      </c>
      <c r="C161" s="87">
        <v>22</v>
      </c>
      <c r="D161" s="87">
        <v>36</v>
      </c>
      <c r="E161" s="12">
        <f>AVERAGE(C161:D161)</f>
        <v>29</v>
      </c>
      <c r="F161" s="87" t="s">
        <v>67</v>
      </c>
      <c r="G161" s="87">
        <v>55</v>
      </c>
      <c r="H161" s="12">
        <f>AVERAGE(F161:G161)</f>
        <v>55</v>
      </c>
      <c r="I161" s="87"/>
      <c r="J161" s="87"/>
      <c r="K161" s="12">
        <v>13351</v>
      </c>
      <c r="L161" s="90">
        <v>1</v>
      </c>
      <c r="M161" s="12">
        <f>SUM((K161/L161))</f>
        <v>13351</v>
      </c>
      <c r="N161" s="119">
        <v>56825</v>
      </c>
      <c r="O161" s="119">
        <v>136203</v>
      </c>
      <c r="P161" s="12">
        <f>sum(N161:O161)</f>
        <v>193028</v>
      </c>
      <c r="Q161" s="34">
        <v>0.25</v>
      </c>
      <c r="R161" s="1">
        <f>SUM(((P161/1000000)/Q161))</f>
        <v>0.772112</v>
      </c>
      <c r="S161" s="28">
        <f>SUM((K161/1000000))/Q161</f>
        <v>0.053404</v>
      </c>
      <c r="T161" s="87"/>
      <c r="U161" s="87"/>
      <c r="V161" s="87"/>
      <c r="W161" s="68"/>
      <c r="X161" s="59"/>
      <c r="Y161" s="20" t="s">
        <v>284</v>
      </c>
      <c r="Z161" s="87"/>
      <c r="AA161" s="87"/>
      <c r="AB161" s="87"/>
      <c r="AC161" s="87"/>
      <c r="AD161" s="87"/>
    </row>
    <row r="162">
      <c r="A162" s="87" t="s">
        <v>192</v>
      </c>
      <c r="B162" s="87" t="s">
        <v>136</v>
      </c>
      <c r="C162" s="87">
        <v>43</v>
      </c>
      <c r="D162" s="87">
        <v>51</v>
      </c>
      <c r="E162" s="12">
        <f>AVERAGE(C162:D162)</f>
        <v>47</v>
      </c>
      <c r="F162" s="87">
        <v>66</v>
      </c>
      <c r="G162" s="87">
        <v>64</v>
      </c>
      <c r="H162" s="12">
        <f>AVERAGE(F162:G162)</f>
        <v>65</v>
      </c>
      <c r="I162" s="87"/>
      <c r="J162" s="87"/>
      <c r="K162" s="12">
        <v>17118745</v>
      </c>
      <c r="L162" s="98">
        <v>2507</v>
      </c>
      <c r="M162" s="12">
        <f>SUM((K162/L162))</f>
        <v>6828.37854008775</v>
      </c>
      <c r="N162" s="119">
        <v>51872378</v>
      </c>
      <c r="O162" s="119">
        <v>16700000</v>
      </c>
      <c r="P162" s="12">
        <v>68572378</v>
      </c>
      <c r="Q162" s="34">
        <v>13</v>
      </c>
      <c r="R162" s="1">
        <f>SUM(((P162/1000000)/Q162))</f>
        <v>5.27479830769231</v>
      </c>
      <c r="S162" s="28">
        <f>SUM((K162/1000000))/Q162</f>
        <v>1.31682653846154</v>
      </c>
      <c r="T162" s="87"/>
      <c r="U162" s="87"/>
      <c r="V162" s="87"/>
      <c r="W162" s="68"/>
      <c r="X162" s="59"/>
      <c r="Y162" s="87"/>
      <c r="Z162" s="87"/>
      <c r="AA162" s="87"/>
      <c r="AB162" s="87"/>
      <c r="AC162" s="87"/>
      <c r="AD162" s="87"/>
    </row>
    <row r="163">
      <c r="A163" s="87" t="s">
        <v>285</v>
      </c>
      <c r="B163" s="87" t="s">
        <v>286</v>
      </c>
      <c r="C163" s="87">
        <v>42</v>
      </c>
      <c r="D163" s="87">
        <v>42</v>
      </c>
      <c r="E163" s="12">
        <f>AVERAGE(C163:D163)</f>
        <v>42</v>
      </c>
      <c r="F163" s="87" t="s">
        <v>67</v>
      </c>
      <c r="G163" s="87">
        <v>71</v>
      </c>
      <c r="H163" s="12">
        <f>AVERAGE(F163:G163)</f>
        <v>71</v>
      </c>
      <c r="I163" s="87"/>
      <c r="J163" s="87"/>
      <c r="K163" s="12">
        <v>6001</v>
      </c>
      <c r="L163" s="90">
        <v>2</v>
      </c>
      <c r="M163" s="12">
        <f>SUM((K163/L163))</f>
        <v>3000.5</v>
      </c>
      <c r="N163" s="119">
        <v>104810</v>
      </c>
      <c r="O163" s="119">
        <v>61949</v>
      </c>
      <c r="P163" s="119">
        <v>104810</v>
      </c>
      <c r="Q163" s="34" t="s">
        <v>67</v>
      </c>
      <c r="R163" s="87"/>
      <c r="S163" s="87"/>
      <c r="T163" s="87"/>
      <c r="U163" s="87"/>
      <c r="V163" s="87"/>
      <c r="W163" s="68"/>
      <c r="X163" s="59"/>
      <c r="Y163" s="87"/>
      <c r="Z163" s="87"/>
      <c r="AA163" s="87"/>
      <c r="AB163" s="87"/>
      <c r="AC163" s="87"/>
      <c r="AD163" s="87"/>
    </row>
    <row r="164">
      <c r="A164" s="87" t="s">
        <v>287</v>
      </c>
      <c r="B164" s="87" t="s">
        <v>288</v>
      </c>
      <c r="C164" s="87">
        <v>61</v>
      </c>
      <c r="D164" s="87">
        <v>53</v>
      </c>
      <c r="E164" s="12">
        <f>AVERAGE(C164:D164)</f>
        <v>57</v>
      </c>
      <c r="F164" s="87">
        <v>53</v>
      </c>
      <c r="G164" s="87">
        <v>70</v>
      </c>
      <c r="H164" s="12">
        <f>AVERAGE(F164:G164)</f>
        <v>61.5</v>
      </c>
      <c r="I164" s="87"/>
      <c r="J164" s="87"/>
      <c r="K164" s="12">
        <v>12467</v>
      </c>
      <c r="L164" s="90">
        <v>1</v>
      </c>
      <c r="M164" s="12">
        <f>SUM((K164/L164))</f>
        <v>12467</v>
      </c>
      <c r="N164" s="119">
        <v>141951</v>
      </c>
      <c r="O164" s="119" t="s">
        <v>67</v>
      </c>
      <c r="P164" s="119">
        <v>141951</v>
      </c>
      <c r="Q164" s="34">
        <v>1</v>
      </c>
      <c r="R164" s="1">
        <f>SUM(((P164/1000000)/Q164))</f>
        <v>0.141951</v>
      </c>
      <c r="S164" s="28">
        <f>SUM((K164/1000000))/Q164</f>
        <v>0.012467</v>
      </c>
      <c r="T164" s="87"/>
      <c r="U164" s="87"/>
      <c r="V164" s="87"/>
      <c r="W164" s="68"/>
      <c r="X164" s="59"/>
      <c r="Y164" s="20" t="s">
        <v>289</v>
      </c>
      <c r="Z164" s="87"/>
      <c r="AA164" s="87"/>
      <c r="AB164" s="87"/>
      <c r="AC164" s="87"/>
      <c r="AD164" s="87"/>
    </row>
    <row r="165">
      <c r="A165" s="87" t="s">
        <v>290</v>
      </c>
      <c r="B165" s="87" t="s">
        <v>291</v>
      </c>
      <c r="C165" s="87">
        <v>55</v>
      </c>
      <c r="D165" s="87">
        <v>51</v>
      </c>
      <c r="E165" s="12">
        <f>AVERAGE(C165:D165)</f>
        <v>53</v>
      </c>
      <c r="F165" s="87">
        <v>37</v>
      </c>
      <c r="G165" s="87">
        <v>61</v>
      </c>
      <c r="H165" s="12">
        <f>AVERAGE(F165:G165)</f>
        <v>49</v>
      </c>
      <c r="I165" s="87"/>
      <c r="J165" s="87"/>
      <c r="K165" s="12">
        <v>184536</v>
      </c>
      <c r="L165" s="90">
        <v>118</v>
      </c>
      <c r="M165" s="12">
        <f>SUM((K165/L165))</f>
        <v>1563.86440677966</v>
      </c>
      <c r="N165" s="119">
        <v>356582</v>
      </c>
      <c r="O165" s="119">
        <v>1168220</v>
      </c>
      <c r="P165" s="12">
        <f>sum(N165:O165)</f>
        <v>1524802</v>
      </c>
      <c r="Q165" s="34">
        <v>10</v>
      </c>
      <c r="R165" s="1">
        <f>SUM(((P165/1000000)/Q165))</f>
        <v>0.1524802</v>
      </c>
      <c r="S165" s="28">
        <f>SUM((K165/1000000))/Q165</f>
        <v>0.0184536</v>
      </c>
      <c r="T165" s="87"/>
      <c r="U165" s="87"/>
      <c r="V165" s="87"/>
      <c r="W165" s="68"/>
      <c r="X165" s="59"/>
      <c r="Y165" s="87"/>
      <c r="Z165" s="87"/>
      <c r="AA165" s="87"/>
      <c r="AB165" s="87"/>
      <c r="AC165" s="87"/>
      <c r="AD165" s="87"/>
    </row>
    <row r="166">
      <c r="A166" s="87"/>
      <c r="B166" s="87"/>
      <c r="C166" s="87"/>
      <c r="D166" s="87"/>
      <c r="E166" s="87"/>
      <c r="F166" s="87"/>
      <c r="G166" s="87"/>
      <c r="H166" s="87"/>
      <c r="I166" s="87"/>
      <c r="J166" s="87"/>
      <c r="K166" s="12"/>
      <c r="L166" s="90"/>
      <c r="M166" s="87"/>
      <c r="N166" s="119"/>
      <c r="O166" s="119"/>
      <c r="P166" s="12"/>
      <c r="Q166" s="34"/>
      <c r="R166" s="87"/>
      <c r="S166" s="87"/>
      <c r="T166" s="87"/>
      <c r="U166" s="87"/>
      <c r="V166" s="87"/>
      <c r="W166" s="68"/>
      <c r="X166" s="59"/>
      <c r="Y166" s="87"/>
      <c r="Z166" s="87"/>
      <c r="AA166" s="87"/>
      <c r="AB166" s="87"/>
      <c r="AC166" s="87"/>
      <c r="AD166" s="87"/>
    </row>
    <row r="167">
      <c r="A167" s="87"/>
      <c r="B167" s="87"/>
      <c r="C167" s="87"/>
      <c r="D167" s="87"/>
      <c r="E167" s="87"/>
      <c r="F167" s="87"/>
      <c r="G167" s="87"/>
      <c r="H167" s="87"/>
      <c r="I167" s="87"/>
      <c r="J167" s="87"/>
      <c r="K167" s="12"/>
      <c r="L167" s="90"/>
      <c r="M167" s="87"/>
      <c r="N167" s="119"/>
      <c r="O167" s="119"/>
      <c r="P167" s="12"/>
      <c r="Q167" s="34"/>
      <c r="R167" s="87"/>
      <c r="S167" s="87"/>
      <c r="T167" s="87"/>
      <c r="U167" s="87"/>
      <c r="V167" s="87"/>
      <c r="W167" s="68"/>
      <c r="X167" s="59"/>
      <c r="Y167" s="87"/>
      <c r="Z167" s="87"/>
      <c r="AA167" s="87"/>
      <c r="AB167" s="87"/>
      <c r="AC167" s="87"/>
      <c r="AD167" s="87"/>
    </row>
    <row r="168">
      <c r="A168" s="87"/>
      <c r="B168" s="87"/>
      <c r="C168" s="87"/>
      <c r="D168" s="87"/>
      <c r="E168" s="87"/>
      <c r="F168" s="87"/>
      <c r="G168" s="87"/>
      <c r="H168" s="87"/>
      <c r="I168" s="87"/>
      <c r="J168" s="87"/>
      <c r="K168" s="12"/>
      <c r="L168" s="90"/>
      <c r="M168" s="87"/>
      <c r="N168" s="119"/>
      <c r="O168" s="119"/>
      <c r="P168" s="12"/>
      <c r="Q168" s="34"/>
      <c r="R168" s="87"/>
      <c r="S168" s="87"/>
      <c r="T168" s="87"/>
      <c r="U168" s="87"/>
      <c r="V168" s="87"/>
      <c r="W168" s="68"/>
      <c r="X168" s="59"/>
      <c r="Y168" s="87"/>
      <c r="Z168" s="87"/>
      <c r="AA168" s="87"/>
      <c r="AB168" s="87"/>
      <c r="AC168" s="87"/>
      <c r="AD168" s="87"/>
    </row>
    <row r="169">
      <c r="A169" s="87"/>
      <c r="B169" s="87"/>
      <c r="C169" s="87"/>
      <c r="D169" s="87"/>
      <c r="E169" s="87"/>
      <c r="F169" s="87"/>
      <c r="G169" s="87"/>
      <c r="H169" s="87"/>
      <c r="I169" s="87"/>
      <c r="J169" s="87"/>
      <c r="K169" s="12"/>
      <c r="L169" s="90"/>
      <c r="M169" s="87"/>
      <c r="N169" s="119"/>
      <c r="O169" s="119"/>
      <c r="P169" s="12"/>
      <c r="Q169" s="34"/>
      <c r="R169" s="87"/>
      <c r="S169" s="87"/>
      <c r="T169" s="87"/>
      <c r="U169" s="87"/>
      <c r="V169" s="87"/>
      <c r="W169" s="68"/>
      <c r="X169" s="59"/>
      <c r="Y169" s="87"/>
      <c r="Z169" s="87"/>
      <c r="AA169" s="87"/>
      <c r="AB169" s="87"/>
      <c r="AC169" s="87"/>
      <c r="AD169" s="87"/>
    </row>
    <row r="170">
      <c r="A170" s="87"/>
      <c r="B170" s="87"/>
      <c r="C170" s="87"/>
      <c r="D170" s="87"/>
      <c r="E170" s="87"/>
      <c r="F170" s="87"/>
      <c r="G170" s="87"/>
      <c r="H170" s="87"/>
      <c r="I170" s="87"/>
      <c r="J170" s="87"/>
      <c r="K170" s="12"/>
      <c r="L170" s="90"/>
      <c r="M170" s="87"/>
      <c r="N170" s="119"/>
      <c r="O170" s="119"/>
      <c r="P170" s="12"/>
      <c r="Q170" s="34"/>
      <c r="R170" s="87"/>
      <c r="S170" s="87"/>
      <c r="T170" s="87"/>
      <c r="U170" s="87"/>
      <c r="V170" s="87"/>
      <c r="W170" s="68"/>
      <c r="X170" s="59"/>
      <c r="Y170" s="87"/>
      <c r="Z170" s="87"/>
      <c r="AA170" s="87"/>
      <c r="AB170" s="87"/>
      <c r="AC170" s="87"/>
      <c r="AD170" s="87"/>
    </row>
    <row r="171">
      <c r="A171" s="87"/>
      <c r="B171" s="87"/>
      <c r="C171" s="87"/>
      <c r="D171" s="87"/>
      <c r="E171" s="87"/>
      <c r="F171" s="87"/>
      <c r="G171" s="87"/>
      <c r="H171" s="87"/>
      <c r="I171" s="87"/>
      <c r="J171" s="87"/>
      <c r="K171" s="12"/>
      <c r="L171" s="90"/>
      <c r="M171" s="87"/>
      <c r="N171" s="119"/>
      <c r="O171" s="119"/>
      <c r="P171" s="12"/>
      <c r="Q171" s="34"/>
      <c r="R171" s="87"/>
      <c r="S171" s="87"/>
      <c r="T171" s="87"/>
      <c r="U171" s="87"/>
      <c r="V171" s="87"/>
      <c r="W171" s="68"/>
      <c r="X171" s="59"/>
      <c r="Y171" s="87"/>
      <c r="Z171" s="87"/>
      <c r="AA171" s="87"/>
      <c r="AB171" s="87"/>
      <c r="AC171" s="87"/>
      <c r="AD171" s="87"/>
    </row>
    <row r="172">
      <c r="A172" s="87"/>
      <c r="B172" s="87"/>
      <c r="C172" s="87"/>
      <c r="D172" s="87"/>
      <c r="E172" s="87"/>
      <c r="F172" s="87"/>
      <c r="G172" s="87"/>
      <c r="H172" s="87"/>
      <c r="I172" s="87"/>
      <c r="J172" s="87"/>
      <c r="K172" s="12"/>
      <c r="L172" s="90"/>
      <c r="M172" s="87"/>
      <c r="N172" s="119"/>
      <c r="O172" s="119"/>
      <c r="P172" s="12"/>
      <c r="Q172" s="34"/>
      <c r="R172" s="87"/>
      <c r="S172" s="87"/>
      <c r="T172" s="87"/>
      <c r="U172" s="87"/>
      <c r="V172" s="87"/>
      <c r="W172" s="68"/>
      <c r="X172" s="59"/>
      <c r="Y172" s="87"/>
      <c r="Z172" s="87"/>
      <c r="AA172" s="87"/>
      <c r="AB172" s="87"/>
      <c r="AC172" s="87"/>
      <c r="AD172" s="87"/>
    </row>
    <row r="173">
      <c r="A173" s="87"/>
      <c r="B173" s="87"/>
      <c r="C173" s="87"/>
      <c r="D173" s="87"/>
      <c r="E173" s="87"/>
      <c r="F173" s="87"/>
      <c r="G173" s="87"/>
      <c r="H173" s="87"/>
      <c r="I173" s="87"/>
      <c r="J173" s="87"/>
      <c r="K173" s="12"/>
      <c r="L173" s="90"/>
      <c r="M173" s="87"/>
      <c r="N173" s="119"/>
      <c r="O173" s="119"/>
      <c r="P173" s="12"/>
      <c r="Q173" s="34"/>
      <c r="R173" s="87"/>
      <c r="S173" s="87"/>
      <c r="T173" s="87"/>
      <c r="U173" s="87"/>
      <c r="V173" s="87"/>
      <c r="W173" s="68"/>
      <c r="X173" s="59"/>
      <c r="Y173" s="87"/>
      <c r="Z173" s="87"/>
      <c r="AA173" s="87"/>
      <c r="AB173" s="87"/>
      <c r="AC173" s="87"/>
      <c r="AD173" s="87"/>
    </row>
    <row r="174">
      <c r="A174" s="87"/>
      <c r="B174" s="87"/>
      <c r="C174" s="87"/>
      <c r="D174" s="87"/>
      <c r="E174" s="87"/>
      <c r="F174" s="87"/>
      <c r="G174" s="87"/>
      <c r="H174" s="87"/>
      <c r="I174" s="87"/>
      <c r="J174" s="87"/>
      <c r="K174" s="12"/>
      <c r="L174" s="90"/>
      <c r="M174" s="87"/>
      <c r="N174" s="119"/>
      <c r="O174" s="119"/>
      <c r="P174" s="12"/>
      <c r="Q174" s="34"/>
      <c r="R174" s="87"/>
      <c r="S174" s="87"/>
      <c r="T174" s="87"/>
      <c r="U174" s="87"/>
      <c r="V174" s="87"/>
      <c r="W174" s="68"/>
      <c r="X174" s="59"/>
      <c r="Y174" s="87"/>
      <c r="Z174" s="87"/>
      <c r="AA174" s="87"/>
      <c r="AB174" s="87"/>
      <c r="AC174" s="87"/>
      <c r="AD174" s="87"/>
    </row>
    <row r="175">
      <c r="A175" s="87"/>
      <c r="B175" s="87"/>
      <c r="C175" s="87"/>
      <c r="D175" s="87"/>
      <c r="E175" s="87"/>
      <c r="F175" s="87"/>
      <c r="G175" s="87"/>
      <c r="H175" s="87"/>
      <c r="I175" s="87"/>
      <c r="J175" s="87"/>
      <c r="K175" s="12"/>
      <c r="L175" s="90"/>
      <c r="M175" s="87"/>
      <c r="N175" s="119"/>
      <c r="O175" s="119"/>
      <c r="P175" s="12"/>
      <c r="Q175" s="34"/>
      <c r="R175" s="87"/>
      <c r="S175" s="87"/>
      <c r="T175" s="87"/>
      <c r="U175" s="87"/>
      <c r="V175" s="87"/>
      <c r="W175" s="68"/>
      <c r="X175" s="59"/>
      <c r="Y175" s="87"/>
      <c r="Z175" s="87"/>
      <c r="AA175" s="87"/>
      <c r="AB175" s="87"/>
      <c r="AC175" s="87"/>
      <c r="AD175" s="87"/>
    </row>
    <row r="176">
      <c r="A176" s="87"/>
      <c r="B176" s="87"/>
      <c r="C176" s="87"/>
      <c r="D176" s="87"/>
      <c r="E176" s="87"/>
      <c r="F176" s="87"/>
      <c r="G176" s="87"/>
      <c r="H176" s="87"/>
      <c r="I176" s="87"/>
      <c r="J176" s="87"/>
      <c r="K176" s="12"/>
      <c r="L176" s="90"/>
      <c r="M176" s="87"/>
      <c r="N176" s="119"/>
      <c r="O176" s="119"/>
      <c r="P176" s="12"/>
      <c r="Q176" s="34"/>
      <c r="R176" s="87"/>
      <c r="S176" s="87"/>
      <c r="T176" s="87"/>
      <c r="U176" s="87"/>
      <c r="V176" s="87"/>
      <c r="W176" s="68"/>
      <c r="X176" s="59"/>
      <c r="Y176" s="87"/>
      <c r="Z176" s="87"/>
      <c r="AA176" s="87"/>
      <c r="AB176" s="87"/>
      <c r="AC176" s="87"/>
      <c r="AD176" s="87"/>
    </row>
    <row r="177">
      <c r="A177" s="87"/>
      <c r="B177" s="87"/>
      <c r="C177" s="87"/>
      <c r="D177" s="87"/>
      <c r="E177" s="87"/>
      <c r="F177" s="87"/>
      <c r="G177" s="87"/>
      <c r="H177" s="87"/>
      <c r="I177" s="87"/>
      <c r="J177" s="87"/>
      <c r="K177" s="12"/>
      <c r="L177" s="90"/>
      <c r="M177" s="87"/>
      <c r="N177" s="119"/>
      <c r="O177" s="119"/>
      <c r="P177" s="12"/>
      <c r="Q177" s="34"/>
      <c r="R177" s="87"/>
      <c r="S177" s="87"/>
      <c r="T177" s="87"/>
      <c r="U177" s="87"/>
      <c r="V177" s="87"/>
      <c r="W177" s="68"/>
      <c r="X177" s="59"/>
      <c r="Y177" s="87"/>
      <c r="Z177" s="87"/>
      <c r="AA177" s="87"/>
      <c r="AB177" s="87"/>
      <c r="AC177" s="87"/>
      <c r="AD177" s="87"/>
    </row>
    <row r="178">
      <c r="A178" s="87"/>
      <c r="B178" s="87"/>
      <c r="C178" s="87"/>
      <c r="D178" s="87"/>
      <c r="E178" s="87"/>
      <c r="F178" s="87"/>
      <c r="G178" s="87"/>
      <c r="H178" s="87"/>
      <c r="I178" s="87"/>
      <c r="J178" s="87"/>
      <c r="K178" s="12"/>
      <c r="L178" s="90"/>
      <c r="M178" s="87"/>
      <c r="N178" s="119"/>
      <c r="O178" s="119"/>
      <c r="P178" s="12"/>
      <c r="Q178" s="34"/>
      <c r="R178" s="87"/>
      <c r="S178" s="87"/>
      <c r="T178" s="87"/>
      <c r="U178" s="87"/>
      <c r="V178" s="87"/>
      <c r="W178" s="68"/>
      <c r="X178" s="59"/>
      <c r="Y178" s="87"/>
      <c r="Z178" s="87"/>
      <c r="AA178" s="87"/>
      <c r="AB178" s="87"/>
      <c r="AC178" s="87"/>
      <c r="AD178" s="87"/>
    </row>
    <row r="179">
      <c r="A179" s="87"/>
      <c r="B179" s="87"/>
      <c r="C179" s="87"/>
      <c r="D179" s="87"/>
      <c r="E179" s="87"/>
      <c r="F179" s="87"/>
      <c r="G179" s="87"/>
      <c r="H179" s="87"/>
      <c r="I179" s="87"/>
      <c r="J179" s="87"/>
      <c r="K179" s="12"/>
      <c r="L179" s="90"/>
      <c r="M179" s="87"/>
      <c r="N179" s="119"/>
      <c r="O179" s="119"/>
      <c r="P179" s="12"/>
      <c r="Q179" s="34"/>
      <c r="R179" s="87"/>
      <c r="S179" s="87"/>
      <c r="T179" s="87"/>
      <c r="U179" s="87"/>
      <c r="V179" s="87"/>
      <c r="W179" s="68"/>
      <c r="X179" s="59"/>
      <c r="Y179" s="87"/>
      <c r="Z179" s="87"/>
      <c r="AA179" s="87"/>
      <c r="AB179" s="87"/>
      <c r="AC179" s="87"/>
      <c r="AD179" s="87"/>
    </row>
    <row r="180">
      <c r="A180" s="87"/>
      <c r="B180" s="87"/>
      <c r="C180" s="87"/>
      <c r="D180" s="87"/>
      <c r="E180" s="87"/>
      <c r="F180" s="87"/>
      <c r="G180" s="87"/>
      <c r="H180" s="87"/>
      <c r="I180" s="87"/>
      <c r="J180" s="87"/>
      <c r="K180" s="12"/>
      <c r="L180" s="90"/>
      <c r="M180" s="87"/>
      <c r="N180" s="119"/>
      <c r="O180" s="119"/>
      <c r="P180" s="12"/>
      <c r="Q180" s="34"/>
      <c r="R180" s="87"/>
      <c r="S180" s="87"/>
      <c r="T180" s="87"/>
      <c r="U180" s="87"/>
      <c r="V180" s="87"/>
      <c r="W180" s="68"/>
      <c r="X180" s="59"/>
      <c r="Y180" s="87"/>
      <c r="Z180" s="87"/>
      <c r="AA180" s="87"/>
      <c r="AB180" s="87"/>
      <c r="AC180" s="87"/>
      <c r="AD180" s="87"/>
    </row>
    <row r="181">
      <c r="A181" s="87"/>
      <c r="B181" s="87"/>
      <c r="C181" s="87"/>
      <c r="D181" s="87"/>
      <c r="E181" s="87"/>
      <c r="F181" s="87"/>
      <c r="G181" s="87"/>
      <c r="H181" s="87"/>
      <c r="I181" s="87"/>
      <c r="J181" s="87"/>
      <c r="K181" s="12"/>
      <c r="L181" s="90"/>
      <c r="M181" s="87"/>
      <c r="N181" s="119"/>
      <c r="O181" s="119"/>
      <c r="P181" s="12"/>
      <c r="Q181" s="34"/>
      <c r="R181" s="87"/>
      <c r="S181" s="87"/>
      <c r="T181" s="87"/>
      <c r="U181" s="87"/>
      <c r="V181" s="87"/>
      <c r="W181" s="68"/>
      <c r="X181" s="59"/>
      <c r="Y181" s="87"/>
      <c r="Z181" s="87"/>
      <c r="AA181" s="87"/>
      <c r="AB181" s="87"/>
      <c r="AC181" s="87"/>
      <c r="AD181" s="87"/>
    </row>
    <row r="182">
      <c r="A182" s="87"/>
      <c r="B182" s="87"/>
      <c r="C182" s="87"/>
      <c r="D182" s="87"/>
      <c r="E182" s="87"/>
      <c r="F182" s="87"/>
      <c r="G182" s="87"/>
      <c r="H182" s="87"/>
      <c r="I182" s="87"/>
      <c r="J182" s="87"/>
      <c r="K182" s="12"/>
      <c r="L182" s="90"/>
      <c r="M182" s="87"/>
      <c r="N182" s="119"/>
      <c r="O182" s="119"/>
      <c r="P182" s="12"/>
      <c r="Q182" s="34"/>
      <c r="R182" s="87"/>
      <c r="S182" s="87"/>
      <c r="T182" s="87"/>
      <c r="U182" s="87"/>
      <c r="V182" s="87"/>
      <c r="W182" s="68"/>
      <c r="X182" s="59"/>
      <c r="Y182" s="87"/>
      <c r="Z182" s="87"/>
      <c r="AA182" s="87"/>
      <c r="AB182" s="87"/>
      <c r="AC182" s="87"/>
      <c r="AD182" s="87"/>
    </row>
    <row r="183">
      <c r="A183" s="87"/>
      <c r="B183" s="87"/>
      <c r="C183" s="87"/>
      <c r="D183" s="87"/>
      <c r="E183" s="87"/>
      <c r="F183" s="87"/>
      <c r="G183" s="87"/>
      <c r="H183" s="87"/>
      <c r="I183" s="87"/>
      <c r="J183" s="87"/>
      <c r="K183" s="12"/>
      <c r="L183" s="90"/>
      <c r="M183" s="87"/>
      <c r="N183" s="119"/>
      <c r="O183" s="119"/>
      <c r="P183" s="12"/>
      <c r="Q183" s="34"/>
      <c r="R183" s="87"/>
      <c r="S183" s="87"/>
      <c r="T183" s="87"/>
      <c r="U183" s="87"/>
      <c r="V183" s="87"/>
      <c r="W183" s="68"/>
      <c r="X183" s="59"/>
      <c r="Y183" s="87"/>
      <c r="Z183" s="87"/>
      <c r="AA183" s="87"/>
      <c r="AB183" s="87"/>
      <c r="AC183" s="87"/>
      <c r="AD183" s="87"/>
    </row>
    <row r="184">
      <c r="A184" s="87"/>
      <c r="B184" s="87"/>
      <c r="C184" s="87"/>
      <c r="D184" s="87"/>
      <c r="E184" s="87"/>
      <c r="F184" s="87"/>
      <c r="G184" s="87"/>
      <c r="H184" s="87"/>
      <c r="I184" s="87"/>
      <c r="J184" s="87"/>
      <c r="K184" s="12"/>
      <c r="L184" s="90"/>
      <c r="M184" s="87"/>
      <c r="N184" s="119"/>
      <c r="O184" s="119"/>
      <c r="P184" s="12"/>
      <c r="Q184" s="34"/>
      <c r="R184" s="87"/>
      <c r="S184" s="87"/>
      <c r="T184" s="87"/>
      <c r="U184" s="87"/>
      <c r="V184" s="87"/>
      <c r="W184" s="68"/>
      <c r="X184" s="59"/>
      <c r="Y184" s="87"/>
      <c r="Z184" s="87"/>
      <c r="AA184" s="87"/>
      <c r="AB184" s="87"/>
      <c r="AC184" s="87"/>
      <c r="AD184" s="87"/>
    </row>
    <row r="185">
      <c r="A185" s="87"/>
      <c r="B185" s="87"/>
      <c r="C185" s="87"/>
      <c r="D185" s="87"/>
      <c r="E185" s="87"/>
      <c r="F185" s="87"/>
      <c r="G185" s="87"/>
      <c r="H185" s="87"/>
      <c r="I185" s="87"/>
      <c r="J185" s="87"/>
      <c r="K185" s="12"/>
      <c r="L185" s="90"/>
      <c r="M185" s="87"/>
      <c r="N185" s="119"/>
      <c r="O185" s="119"/>
      <c r="P185" s="12"/>
      <c r="Q185" s="34"/>
      <c r="R185" s="87"/>
      <c r="S185" s="87"/>
      <c r="T185" s="87"/>
      <c r="U185" s="87"/>
      <c r="V185" s="87"/>
      <c r="W185" s="68"/>
      <c r="X185" s="59"/>
      <c r="Y185" s="87"/>
      <c r="Z185" s="87"/>
      <c r="AA185" s="87"/>
      <c r="AB185" s="87"/>
      <c r="AC185" s="87"/>
      <c r="AD185" s="87"/>
    </row>
    <row r="186">
      <c r="A186" s="87"/>
      <c r="B186" s="87"/>
      <c r="C186" s="87"/>
      <c r="D186" s="87"/>
      <c r="E186" s="87"/>
      <c r="F186" s="87"/>
      <c r="G186" s="87"/>
      <c r="H186" s="87"/>
      <c r="I186" s="87"/>
      <c r="J186" s="87"/>
      <c r="K186" s="12"/>
      <c r="L186" s="90"/>
      <c r="M186" s="87"/>
      <c r="N186" s="119"/>
      <c r="O186" s="119"/>
      <c r="P186" s="12"/>
      <c r="Q186" s="34"/>
      <c r="R186" s="87"/>
      <c r="S186" s="87"/>
      <c r="T186" s="87"/>
      <c r="U186" s="87"/>
      <c r="V186" s="87"/>
      <c r="W186" s="68"/>
      <c r="X186" s="59"/>
      <c r="Y186" s="87"/>
      <c r="Z186" s="87"/>
      <c r="AA186" s="87"/>
      <c r="AB186" s="87"/>
      <c r="AC186" s="87"/>
      <c r="AD186" s="87"/>
    </row>
    <row r="187">
      <c r="A187" s="87"/>
      <c r="B187" s="87"/>
      <c r="C187" s="87"/>
      <c r="D187" s="87"/>
      <c r="E187" s="87"/>
      <c r="F187" s="87"/>
      <c r="G187" s="87"/>
      <c r="H187" s="87"/>
      <c r="I187" s="87"/>
      <c r="J187" s="87"/>
      <c r="K187" s="12"/>
      <c r="L187" s="90"/>
      <c r="M187" s="87"/>
      <c r="N187" s="119"/>
      <c r="O187" s="119"/>
      <c r="P187" s="12"/>
      <c r="Q187" s="34"/>
      <c r="R187" s="87"/>
      <c r="S187" s="87"/>
      <c r="T187" s="87"/>
      <c r="U187" s="87"/>
      <c r="V187" s="87"/>
      <c r="W187" s="68"/>
      <c r="X187" s="59"/>
      <c r="Y187" s="87"/>
      <c r="Z187" s="87"/>
      <c r="AA187" s="87"/>
      <c r="AB187" s="87"/>
      <c r="AC187" s="87"/>
      <c r="AD187" s="87"/>
    </row>
    <row r="188">
      <c r="A188" s="87"/>
      <c r="B188" s="87"/>
      <c r="C188" s="87"/>
      <c r="D188" s="87"/>
      <c r="E188" s="87"/>
      <c r="F188" s="87"/>
      <c r="G188" s="87"/>
      <c r="H188" s="87"/>
      <c r="I188" s="87"/>
      <c r="J188" s="87"/>
      <c r="K188" s="12"/>
      <c r="L188" s="90"/>
      <c r="M188" s="87"/>
      <c r="N188" s="119"/>
      <c r="O188" s="119"/>
      <c r="P188" s="12"/>
      <c r="Q188" s="34"/>
      <c r="R188" s="87"/>
      <c r="S188" s="87"/>
      <c r="T188" s="87"/>
      <c r="U188" s="87"/>
      <c r="V188" s="87"/>
      <c r="W188" s="68"/>
      <c r="X188" s="59"/>
      <c r="Y188" s="87"/>
      <c r="Z188" s="87"/>
      <c r="AA188" s="87"/>
      <c r="AB188" s="87"/>
      <c r="AC188" s="87"/>
      <c r="AD188" s="87"/>
    </row>
    <row r="189">
      <c r="A189" s="87"/>
      <c r="B189" s="87"/>
      <c r="C189" s="87"/>
      <c r="D189" s="87"/>
      <c r="E189" s="87"/>
      <c r="F189" s="87"/>
      <c r="G189" s="87"/>
      <c r="H189" s="87"/>
      <c r="I189" s="87"/>
      <c r="J189" s="87"/>
      <c r="K189" s="12"/>
      <c r="L189" s="90"/>
      <c r="M189" s="87"/>
      <c r="N189" s="119"/>
      <c r="O189" s="119"/>
      <c r="P189" s="12"/>
      <c r="Q189" s="34"/>
      <c r="R189" s="87"/>
      <c r="S189" s="87"/>
      <c r="T189" s="87"/>
      <c r="U189" s="87"/>
      <c r="V189" s="87"/>
      <c r="W189" s="68"/>
      <c r="X189" s="59"/>
      <c r="Y189" s="87"/>
      <c r="Z189" s="87"/>
      <c r="AA189" s="87"/>
      <c r="AB189" s="87"/>
      <c r="AC189" s="87"/>
      <c r="AD189" s="87"/>
    </row>
    <row r="190">
      <c r="A190" s="87"/>
      <c r="B190" s="87"/>
      <c r="C190" s="87"/>
      <c r="D190" s="87"/>
      <c r="E190" s="87"/>
      <c r="F190" s="87"/>
      <c r="G190" s="87"/>
      <c r="H190" s="87"/>
      <c r="I190" s="87"/>
      <c r="J190" s="87"/>
      <c r="K190" s="12"/>
      <c r="L190" s="90"/>
      <c r="M190" s="87"/>
      <c r="N190" s="119"/>
      <c r="O190" s="119"/>
      <c r="P190" s="12"/>
      <c r="Q190" s="34"/>
      <c r="R190" s="87"/>
      <c r="S190" s="87"/>
      <c r="T190" s="87"/>
      <c r="U190" s="87"/>
      <c r="V190" s="87"/>
      <c r="W190" s="68"/>
      <c r="X190" s="59"/>
      <c r="Y190" s="87"/>
      <c r="Z190" s="87"/>
      <c r="AA190" s="87"/>
      <c r="AB190" s="87"/>
      <c r="AC190" s="87"/>
      <c r="AD190" s="87"/>
    </row>
    <row r="191">
      <c r="A191" s="87"/>
      <c r="B191" s="87"/>
      <c r="C191" s="87"/>
      <c r="D191" s="87"/>
      <c r="E191" s="87"/>
      <c r="F191" s="87"/>
      <c r="G191" s="87"/>
      <c r="H191" s="87"/>
      <c r="I191" s="87"/>
      <c r="J191" s="87"/>
      <c r="K191" s="12"/>
      <c r="L191" s="90"/>
      <c r="M191" s="87"/>
      <c r="N191" s="119"/>
      <c r="O191" s="119"/>
      <c r="P191" s="12"/>
      <c r="Q191" s="34"/>
      <c r="R191" s="87"/>
      <c r="S191" s="87"/>
      <c r="T191" s="87"/>
      <c r="U191" s="87"/>
      <c r="V191" s="87"/>
      <c r="W191" s="68"/>
      <c r="X191" s="59"/>
      <c r="Y191" s="87"/>
      <c r="Z191" s="87"/>
      <c r="AA191" s="87"/>
      <c r="AB191" s="87"/>
      <c r="AC191" s="87"/>
      <c r="AD191" s="87"/>
    </row>
    <row r="192">
      <c r="A192" s="87"/>
      <c r="B192" s="87"/>
      <c r="C192" s="87"/>
      <c r="D192" s="87"/>
      <c r="E192" s="87"/>
      <c r="F192" s="87"/>
      <c r="G192" s="87"/>
      <c r="H192" s="87"/>
      <c r="I192" s="87"/>
      <c r="J192" s="87"/>
      <c r="K192" s="12"/>
      <c r="L192" s="90"/>
      <c r="M192" s="87"/>
      <c r="N192" s="119"/>
      <c r="O192" s="119"/>
      <c r="P192" s="12"/>
      <c r="Q192" s="34"/>
      <c r="R192" s="87"/>
      <c r="S192" s="87"/>
      <c r="T192" s="87"/>
      <c r="U192" s="87"/>
      <c r="V192" s="87"/>
      <c r="W192" s="68"/>
      <c r="X192" s="59"/>
      <c r="Y192" s="87"/>
      <c r="Z192" s="87"/>
      <c r="AA192" s="87"/>
      <c r="AB192" s="87"/>
      <c r="AC192" s="87"/>
      <c r="AD192" s="87"/>
    </row>
    <row r="193">
      <c r="A193" s="87"/>
      <c r="B193" s="87"/>
      <c r="C193" s="87"/>
      <c r="D193" s="87"/>
      <c r="E193" s="87"/>
      <c r="F193" s="87"/>
      <c r="G193" s="87"/>
      <c r="H193" s="87"/>
      <c r="I193" s="87"/>
      <c r="J193" s="87"/>
      <c r="K193" s="12"/>
      <c r="L193" s="90"/>
      <c r="M193" s="87"/>
      <c r="N193" s="119"/>
      <c r="O193" s="119"/>
      <c r="P193" s="12"/>
      <c r="Q193" s="34"/>
      <c r="R193" s="87"/>
      <c r="S193" s="87"/>
      <c r="T193" s="87"/>
      <c r="U193" s="87"/>
      <c r="V193" s="87"/>
      <c r="W193" s="68"/>
      <c r="X193" s="59"/>
      <c r="Y193" s="87"/>
      <c r="Z193" s="87"/>
      <c r="AA193" s="87"/>
      <c r="AB193" s="87"/>
      <c r="AC193" s="87"/>
      <c r="AD193" s="87"/>
    </row>
    <row r="194">
      <c r="A194" s="87"/>
      <c r="B194" s="87"/>
      <c r="C194" s="87"/>
      <c r="D194" s="87"/>
      <c r="E194" s="87"/>
      <c r="F194" s="87"/>
      <c r="G194" s="87"/>
      <c r="H194" s="87"/>
      <c r="I194" s="87"/>
      <c r="J194" s="87"/>
      <c r="K194" s="12"/>
      <c r="L194" s="90"/>
      <c r="M194" s="87"/>
      <c r="N194" s="119"/>
      <c r="O194" s="119"/>
      <c r="P194" s="12"/>
      <c r="Q194" s="34"/>
      <c r="R194" s="87"/>
      <c r="S194" s="87"/>
      <c r="T194" s="87"/>
      <c r="U194" s="87"/>
      <c r="V194" s="87"/>
      <c r="W194" s="68"/>
      <c r="X194" s="59"/>
      <c r="Y194" s="87"/>
      <c r="Z194" s="87"/>
      <c r="AA194" s="87"/>
      <c r="AB194" s="87"/>
      <c r="AC194" s="87"/>
      <c r="AD194" s="87"/>
    </row>
    <row r="195">
      <c r="A195" s="87"/>
      <c r="B195" s="87"/>
      <c r="C195" s="87"/>
      <c r="D195" s="87"/>
      <c r="E195" s="87"/>
      <c r="F195" s="87"/>
      <c r="G195" s="87"/>
      <c r="H195" s="87"/>
      <c r="I195" s="87"/>
      <c r="J195" s="87"/>
      <c r="K195" s="12"/>
      <c r="L195" s="90"/>
      <c r="M195" s="87"/>
      <c r="N195" s="119"/>
      <c r="O195" s="119"/>
      <c r="P195" s="12"/>
      <c r="Q195" s="34"/>
      <c r="R195" s="87"/>
      <c r="S195" s="87"/>
      <c r="T195" s="87"/>
      <c r="U195" s="87"/>
      <c r="V195" s="87"/>
      <c r="W195" s="68"/>
      <c r="X195" s="59"/>
      <c r="Y195" s="87"/>
      <c r="Z195" s="87"/>
      <c r="AA195" s="87"/>
      <c r="AB195" s="87"/>
      <c r="AC195" s="87"/>
      <c r="AD195" s="87"/>
    </row>
    <row r="196">
      <c r="A196" s="87"/>
      <c r="B196" s="87"/>
      <c r="C196" s="87"/>
      <c r="D196" s="87"/>
      <c r="E196" s="87"/>
      <c r="F196" s="87"/>
      <c r="G196" s="87"/>
      <c r="H196" s="87"/>
      <c r="I196" s="87"/>
      <c r="J196" s="87"/>
      <c r="K196" s="12"/>
      <c r="L196" s="90"/>
      <c r="M196" s="87"/>
      <c r="N196" s="119"/>
      <c r="O196" s="119"/>
      <c r="P196" s="12"/>
      <c r="Q196" s="34"/>
      <c r="R196" s="87"/>
      <c r="S196" s="87"/>
      <c r="T196" s="87"/>
      <c r="U196" s="87"/>
      <c r="V196" s="87"/>
      <c r="W196" s="68"/>
      <c r="X196" s="59"/>
      <c r="Y196" s="87"/>
      <c r="Z196" s="87"/>
      <c r="AA196" s="87"/>
      <c r="AB196" s="87"/>
      <c r="AC196" s="87"/>
      <c r="AD196" s="87"/>
    </row>
    <row r="197">
      <c r="A197" s="87"/>
      <c r="B197" s="87"/>
      <c r="C197" s="87"/>
      <c r="D197" s="87"/>
      <c r="E197" s="87"/>
      <c r="F197" s="87"/>
      <c r="G197" s="87"/>
      <c r="H197" s="87"/>
      <c r="I197" s="87"/>
      <c r="J197" s="87"/>
      <c r="K197" s="12"/>
      <c r="L197" s="90"/>
      <c r="M197" s="87"/>
      <c r="N197" s="119"/>
      <c r="O197" s="119"/>
      <c r="P197" s="12"/>
      <c r="Q197" s="34"/>
      <c r="R197" s="87"/>
      <c r="S197" s="87"/>
      <c r="T197" s="87"/>
      <c r="U197" s="87"/>
      <c r="V197" s="87"/>
      <c r="W197" s="68"/>
      <c r="X197" s="59"/>
      <c r="Y197" s="87"/>
      <c r="Z197" s="87"/>
      <c r="AA197" s="87"/>
      <c r="AB197" s="87"/>
      <c r="AC197" s="87"/>
      <c r="AD197" s="87"/>
    </row>
    <row r="198">
      <c r="A198" s="87"/>
      <c r="B198" s="87"/>
      <c r="C198" s="87"/>
      <c r="D198" s="87"/>
      <c r="E198" s="87"/>
      <c r="F198" s="87"/>
      <c r="G198" s="87"/>
      <c r="H198" s="87"/>
      <c r="I198" s="87"/>
      <c r="J198" s="87"/>
      <c r="K198" s="12"/>
      <c r="L198" s="90"/>
      <c r="M198" s="87"/>
      <c r="N198" s="119"/>
      <c r="O198" s="119"/>
      <c r="P198" s="12"/>
      <c r="Q198" s="34"/>
      <c r="R198" s="87"/>
      <c r="S198" s="87"/>
      <c r="T198" s="87"/>
      <c r="U198" s="87"/>
      <c r="V198" s="87"/>
      <c r="W198" s="68"/>
      <c r="X198" s="59"/>
      <c r="Y198" s="87"/>
      <c r="Z198" s="87"/>
      <c r="AA198" s="87"/>
      <c r="AB198" s="87"/>
      <c r="AC198" s="87"/>
      <c r="AD198" s="87"/>
    </row>
    <row r="199">
      <c r="A199" s="87"/>
      <c r="B199" s="87"/>
      <c r="C199" s="87"/>
      <c r="D199" s="87"/>
      <c r="E199" s="87"/>
      <c r="F199" s="87"/>
      <c r="G199" s="87"/>
      <c r="H199" s="87"/>
      <c r="I199" s="87"/>
      <c r="J199" s="87"/>
      <c r="K199" s="12"/>
      <c r="L199" s="90"/>
      <c r="M199" s="87"/>
      <c r="N199" s="119"/>
      <c r="O199" s="119"/>
      <c r="P199" s="12"/>
      <c r="Q199" s="34"/>
      <c r="R199" s="87"/>
      <c r="S199" s="87"/>
      <c r="T199" s="87"/>
      <c r="U199" s="87"/>
      <c r="V199" s="87"/>
      <c r="W199" s="68"/>
      <c r="X199" s="59"/>
      <c r="Y199" s="87"/>
      <c r="Z199" s="87"/>
      <c r="AA199" s="87"/>
      <c r="AB199" s="87"/>
      <c r="AC199" s="87"/>
      <c r="AD199" s="87"/>
    </row>
    <row r="200">
      <c r="A200" s="87"/>
      <c r="B200" s="87"/>
      <c r="C200" s="87"/>
      <c r="D200" s="87"/>
      <c r="E200" s="87"/>
      <c r="F200" s="87"/>
      <c r="G200" s="87"/>
      <c r="H200" s="87"/>
      <c r="I200" s="87"/>
      <c r="J200" s="87"/>
      <c r="K200" s="12"/>
      <c r="L200" s="90"/>
      <c r="M200" s="87"/>
      <c r="N200" s="119"/>
      <c r="O200" s="119"/>
      <c r="P200" s="12"/>
      <c r="Q200" s="34"/>
      <c r="R200" s="87"/>
      <c r="S200" s="87"/>
      <c r="T200" s="87"/>
      <c r="U200" s="87"/>
      <c r="V200" s="87"/>
      <c r="W200" s="68"/>
      <c r="X200" s="59"/>
      <c r="Y200" s="87"/>
      <c r="Z200" s="87"/>
      <c r="AA200" s="87"/>
      <c r="AB200" s="87"/>
      <c r="AC200" s="87"/>
      <c r="AD200" s="87"/>
    </row>
    <row r="201">
      <c r="A201" s="87"/>
      <c r="B201" s="87"/>
      <c r="C201" s="87"/>
      <c r="D201" s="87"/>
      <c r="E201" s="87"/>
      <c r="F201" s="87"/>
      <c r="G201" s="87"/>
      <c r="H201" s="87"/>
      <c r="I201" s="87"/>
      <c r="J201" s="87"/>
      <c r="K201" s="12"/>
      <c r="L201" s="90"/>
      <c r="M201" s="87"/>
      <c r="N201" s="119"/>
      <c r="O201" s="119"/>
      <c r="P201" s="12"/>
      <c r="Q201" s="34"/>
      <c r="R201" s="87"/>
      <c r="S201" s="87"/>
      <c r="T201" s="87"/>
      <c r="U201" s="87"/>
      <c r="V201" s="87"/>
      <c r="W201" s="68"/>
      <c r="X201" s="59"/>
      <c r="Y201" s="87"/>
      <c r="Z201" s="87"/>
      <c r="AA201" s="87"/>
      <c r="AB201" s="87"/>
      <c r="AC201" s="87"/>
      <c r="AD201" s="87"/>
    </row>
    <row r="202">
      <c r="A202" s="87"/>
      <c r="B202" s="87"/>
      <c r="C202" s="87"/>
      <c r="D202" s="87"/>
      <c r="E202" s="87"/>
      <c r="F202" s="87"/>
      <c r="G202" s="87"/>
      <c r="H202" s="87"/>
      <c r="I202" s="87"/>
      <c r="J202" s="87"/>
      <c r="K202" s="12"/>
      <c r="L202" s="90"/>
      <c r="M202" s="87"/>
      <c r="N202" s="119"/>
      <c r="O202" s="119"/>
      <c r="P202" s="12"/>
      <c r="Q202" s="34"/>
      <c r="R202" s="87"/>
      <c r="S202" s="87"/>
      <c r="T202" s="87"/>
      <c r="U202" s="87"/>
      <c r="V202" s="87"/>
      <c r="W202" s="68"/>
      <c r="X202" s="59"/>
      <c r="Y202" s="87"/>
      <c r="Z202" s="87"/>
      <c r="AA202" s="87"/>
      <c r="AB202" s="87"/>
      <c r="AC202" s="87"/>
      <c r="AD202" s="87"/>
    </row>
    <row r="203">
      <c r="A203" s="87"/>
      <c r="B203" s="87"/>
      <c r="C203" s="87"/>
      <c r="D203" s="87"/>
      <c r="E203" s="87"/>
      <c r="F203" s="87"/>
      <c r="G203" s="87"/>
      <c r="H203" s="87"/>
      <c r="I203" s="87"/>
      <c r="J203" s="87"/>
      <c r="K203" s="12"/>
      <c r="L203" s="90"/>
      <c r="M203" s="87"/>
      <c r="N203" s="119"/>
      <c r="O203" s="119"/>
      <c r="P203" s="12"/>
      <c r="Q203" s="34"/>
      <c r="R203" s="87"/>
      <c r="S203" s="87"/>
      <c r="T203" s="87"/>
      <c r="U203" s="87"/>
      <c r="V203" s="87"/>
      <c r="W203" s="68"/>
      <c r="X203" s="59"/>
      <c r="Y203" s="87"/>
      <c r="Z203" s="87"/>
      <c r="AA203" s="87"/>
      <c r="AB203" s="87"/>
      <c r="AC203" s="87"/>
      <c r="AD203" s="87"/>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5.43"/>
    <col customWidth="1" min="2" max="2" width="13.86"/>
    <col customWidth="1" min="3" max="3" width="8.14"/>
    <col customWidth="1" min="4" max="4" width="8.0"/>
    <col customWidth="1" min="5" max="6" width="9.14"/>
    <col customWidth="1" min="7" max="7" width="7.86"/>
    <col customWidth="1" min="8" max="8" width="10.14"/>
    <col customWidth="1" min="9" max="9" width="11.14"/>
    <col customWidth="1" min="10" max="10" width="10.29"/>
    <col customWidth="1" min="11" max="11" width="11.71"/>
    <col customWidth="1" min="12" max="12" width="7.0"/>
    <col customWidth="1" min="13" max="13" width="10.14"/>
    <col customWidth="1" min="14" max="14" width="12.43"/>
    <col customWidth="1" min="16" max="16" width="6.0"/>
    <col customWidth="1" min="17" max="17" width="6.71"/>
    <col customWidth="1" min="18" max="18" width="0.43"/>
    <col customWidth="1" min="19" max="19" width="29.86"/>
    <col customWidth="1" min="20" max="20" width="25.86"/>
  </cols>
  <sheetData>
    <row r="1">
      <c r="A1" s="64" t="s">
        <v>33</v>
      </c>
      <c r="B1" s="64" t="s">
        <v>34</v>
      </c>
      <c r="C1" s="64" t="s">
        <v>292</v>
      </c>
      <c r="D1" s="64" t="s">
        <v>293</v>
      </c>
      <c r="E1" s="64" t="s">
        <v>41</v>
      </c>
      <c r="F1" s="9" t="s">
        <v>42</v>
      </c>
      <c r="G1" s="103" t="s">
        <v>44</v>
      </c>
      <c r="H1" s="9" t="s">
        <v>45</v>
      </c>
      <c r="I1" s="122" t="s">
        <v>46</v>
      </c>
      <c r="J1" s="122" t="s">
        <v>47</v>
      </c>
      <c r="K1" s="129" t="s">
        <v>48</v>
      </c>
      <c r="L1" s="64" t="s">
        <v>49</v>
      </c>
      <c r="M1" s="108" t="s">
        <v>50</v>
      </c>
      <c r="N1" s="129" t="s">
        <v>43</v>
      </c>
      <c r="O1" s="9" t="s">
        <v>294</v>
      </c>
      <c r="P1" s="33" t="s">
        <v>53</v>
      </c>
      <c r="Q1" s="33" t="s">
        <v>54</v>
      </c>
      <c r="R1" s="15"/>
      <c r="S1" s="33" t="s">
        <v>55</v>
      </c>
      <c r="T1" s="33" t="s">
        <v>56</v>
      </c>
      <c r="U1" s="9"/>
      <c r="V1" s="9"/>
      <c r="W1" s="9"/>
      <c r="X1" s="9"/>
      <c r="Y1" s="9"/>
    </row>
    <row r="2">
      <c r="A2" s="64"/>
      <c r="B2" s="34"/>
      <c r="C2" s="34" t="s">
        <v>295</v>
      </c>
      <c r="D2" s="34" t="s">
        <v>295</v>
      </c>
      <c r="E2" s="34"/>
      <c r="F2" s="87"/>
      <c r="G2" s="90"/>
      <c r="H2" s="87" t="s">
        <v>296</v>
      </c>
      <c r="I2" s="96" t="s">
        <v>296</v>
      </c>
      <c r="J2" s="96" t="s">
        <v>296</v>
      </c>
      <c r="K2" s="119" t="s">
        <v>296</v>
      </c>
      <c r="L2" s="26" t="s">
        <v>297</v>
      </c>
      <c r="M2" s="91" t="s">
        <v>298</v>
      </c>
      <c r="N2" s="119" t="s">
        <v>296</v>
      </c>
      <c r="O2" s="87"/>
      <c r="P2" s="59"/>
      <c r="Q2" s="59"/>
      <c r="R2" s="117"/>
      <c r="S2" s="59"/>
      <c r="T2" s="59"/>
      <c r="U2" s="87"/>
      <c r="V2" s="87"/>
      <c r="W2" s="87"/>
      <c r="X2" s="87"/>
      <c r="Y2" s="87"/>
    </row>
    <row r="3">
      <c r="A3" s="75" t="s">
        <v>56</v>
      </c>
      <c r="B3" s="75" t="s">
        <v>58</v>
      </c>
      <c r="C3" s="75" t="s">
        <v>59</v>
      </c>
      <c r="D3" s="75" t="s">
        <v>59</v>
      </c>
      <c r="E3" s="75"/>
      <c r="F3" s="75"/>
      <c r="G3" s="72" t="s">
        <v>58</v>
      </c>
      <c r="H3" s="75" t="s">
        <v>61</v>
      </c>
      <c r="I3" s="55" t="s">
        <v>58</v>
      </c>
      <c r="J3" s="55" t="s">
        <v>62</v>
      </c>
      <c r="K3" s="127" t="s">
        <v>62</v>
      </c>
      <c r="L3" s="27" t="s">
        <v>62</v>
      </c>
      <c r="M3" s="75" t="s">
        <v>61</v>
      </c>
      <c r="N3" s="127" t="s">
        <v>58</v>
      </c>
      <c r="O3" s="75"/>
      <c r="P3" s="75"/>
      <c r="Q3" s="75"/>
      <c r="R3" s="112"/>
      <c r="S3" s="115"/>
      <c r="T3" s="88" t="s">
        <v>63</v>
      </c>
      <c r="U3" s="75"/>
      <c r="V3" s="75"/>
      <c r="W3" s="75"/>
      <c r="X3" s="75"/>
      <c r="Y3" s="75"/>
    </row>
    <row r="4">
      <c r="A4" s="87" t="s">
        <v>183</v>
      </c>
      <c r="B4" s="87" t="s">
        <v>299</v>
      </c>
      <c r="C4" s="87">
        <v>92</v>
      </c>
      <c r="D4" s="87">
        <v>91</v>
      </c>
      <c r="E4" s="87"/>
      <c r="F4" s="87"/>
      <c r="G4" s="90">
        <v>4</v>
      </c>
      <c r="H4" s="12">
        <f>SUM((N4/G4))</f>
        <v>32108.75</v>
      </c>
      <c r="I4" s="96">
        <v>25814483</v>
      </c>
      <c r="J4" s="96">
        <v>38903877</v>
      </c>
      <c r="K4" s="12">
        <v>64718360</v>
      </c>
      <c r="L4" s="34" t="s">
        <v>102</v>
      </c>
      <c r="M4" s="1"/>
      <c r="N4" s="12">
        <v>128435</v>
      </c>
      <c r="O4" s="28" t="str">
        <f>SUM((N4/1000000))/L4</f>
        <v>#VALUE!:notNumber:n/a</v>
      </c>
      <c r="P4" s="87"/>
      <c r="Q4" s="87"/>
      <c r="R4" s="68"/>
      <c r="S4" s="59"/>
      <c r="T4" s="87"/>
      <c r="U4" s="87"/>
      <c r="V4" s="87"/>
      <c r="W4" s="87"/>
      <c r="X4" s="87"/>
      <c r="Y4" s="87"/>
    </row>
    <row r="5">
      <c r="A5" s="87" t="s">
        <v>108</v>
      </c>
      <c r="B5" s="87" t="s">
        <v>300</v>
      </c>
      <c r="C5" s="87">
        <v>75</v>
      </c>
      <c r="D5" s="87">
        <v>85</v>
      </c>
      <c r="E5" s="87"/>
      <c r="F5" s="87"/>
      <c r="G5" s="90">
        <v>3903</v>
      </c>
      <c r="H5" s="12">
        <f>SUM((N5/G5))</f>
        <v>18868.8693312836</v>
      </c>
      <c r="I5" s="96">
        <v>252326338</v>
      </c>
      <c r="J5" s="96">
        <v>595000000</v>
      </c>
      <c r="K5" s="12">
        <v>847326338</v>
      </c>
      <c r="L5" s="34">
        <v>225</v>
      </c>
      <c r="M5" s="1">
        <f>SUM(((K5/1000000)/L5))</f>
        <v>3.76589483555556</v>
      </c>
      <c r="N5" s="12">
        <v>73645197</v>
      </c>
      <c r="O5" s="1">
        <f>SUM((N5/1000000))/L5</f>
        <v>0.327311986666667</v>
      </c>
      <c r="P5" s="87"/>
      <c r="Q5" s="87"/>
      <c r="R5" s="68"/>
      <c r="S5" s="59" t="s">
        <v>109</v>
      </c>
      <c r="T5" s="20" t="s">
        <v>110</v>
      </c>
      <c r="U5" s="87"/>
      <c r="V5" s="87"/>
      <c r="W5" s="87"/>
      <c r="X5" s="87"/>
      <c r="Y5" s="87"/>
    </row>
    <row r="6">
      <c r="A6" s="87" t="s">
        <v>117</v>
      </c>
      <c r="B6" s="87" t="s">
        <v>300</v>
      </c>
      <c r="C6" s="87">
        <v>55</v>
      </c>
      <c r="D6" s="87">
        <v>76</v>
      </c>
      <c r="E6" s="87"/>
      <c r="F6" s="87"/>
      <c r="G6" s="90">
        <v>4207</v>
      </c>
      <c r="H6" s="12">
        <f>SUM((N6/G6))</f>
        <v>27720.3142381745</v>
      </c>
      <c r="I6" s="96">
        <v>291045518</v>
      </c>
      <c r="J6" s="96">
        <v>377000000</v>
      </c>
      <c r="K6" s="12">
        <v>668045518</v>
      </c>
      <c r="L6" s="34">
        <v>225</v>
      </c>
      <c r="M6" s="1">
        <f>SUM(((K6/1000000)/L6))</f>
        <v>2.96909119111111</v>
      </c>
      <c r="N6" s="12">
        <v>116619362</v>
      </c>
      <c r="O6" s="1">
        <f>SUM((N6/1000000))/L6</f>
        <v>0.518308275555556</v>
      </c>
      <c r="P6" s="87"/>
      <c r="Q6" s="87"/>
      <c r="R6" s="68"/>
      <c r="S6" s="59"/>
      <c r="T6" s="87"/>
      <c r="U6" s="87"/>
      <c r="V6" s="87"/>
      <c r="W6" s="87"/>
      <c r="X6" s="87"/>
      <c r="Y6" s="87"/>
    </row>
    <row r="7">
      <c r="A7" s="87" t="s">
        <v>122</v>
      </c>
      <c r="B7" s="87" t="s">
        <v>301</v>
      </c>
      <c r="C7" s="87">
        <v>59</v>
      </c>
      <c r="D7" s="87">
        <v>57</v>
      </c>
      <c r="E7" s="87"/>
      <c r="F7" s="87"/>
      <c r="G7" s="90">
        <v>3912</v>
      </c>
      <c r="H7" s="12">
        <f>SUM((N7/G7))</f>
        <v>20222.5084355828</v>
      </c>
      <c r="I7" s="96">
        <v>234911825</v>
      </c>
      <c r="J7" s="96">
        <v>258400000</v>
      </c>
      <c r="K7" s="12">
        <v>493311825</v>
      </c>
      <c r="L7" s="34">
        <v>215</v>
      </c>
      <c r="M7" s="1">
        <f>SUM(((K7/1000000)/L7))</f>
        <v>2.29447360465116</v>
      </c>
      <c r="N7" s="12">
        <v>79110453</v>
      </c>
      <c r="O7" s="1">
        <f>SUM((N7/1000000))/L7</f>
        <v>0.367955595348837</v>
      </c>
      <c r="P7" s="87"/>
      <c r="Q7" s="87"/>
      <c r="R7" s="68"/>
      <c r="S7" s="59"/>
      <c r="T7" s="87"/>
      <c r="U7" s="87"/>
      <c r="V7" s="87"/>
      <c r="W7" s="87"/>
      <c r="X7" s="87"/>
      <c r="Y7" s="87"/>
    </row>
    <row r="8">
      <c r="A8" s="87" t="s">
        <v>140</v>
      </c>
      <c r="B8" s="87" t="s">
        <v>301</v>
      </c>
      <c r="C8" s="87">
        <v>31</v>
      </c>
      <c r="D8" s="87">
        <v>55</v>
      </c>
      <c r="E8" s="87"/>
      <c r="F8" s="87"/>
      <c r="G8" s="90">
        <v>3904</v>
      </c>
      <c r="H8" s="12">
        <f>SUM((N8/G8))</f>
        <v>7482.28714139344</v>
      </c>
      <c r="I8" s="96">
        <v>89302115</v>
      </c>
      <c r="J8" s="96">
        <v>171200000</v>
      </c>
      <c r="K8" s="12">
        <v>260502115</v>
      </c>
      <c r="L8" s="34">
        <v>215</v>
      </c>
      <c r="M8" s="1">
        <f>SUM(((K8/1000000)/L8))</f>
        <v>1.21163774418605</v>
      </c>
      <c r="N8" s="12">
        <v>29210849</v>
      </c>
      <c r="O8" s="1">
        <f>SUM((N8/1000000))/L8</f>
        <v>0.135864413953488</v>
      </c>
      <c r="P8" s="87"/>
      <c r="Q8" s="87"/>
      <c r="R8" s="68"/>
      <c r="S8" s="59"/>
      <c r="T8" s="87"/>
      <c r="U8" s="87"/>
      <c r="V8" s="87"/>
      <c r="W8" s="87"/>
      <c r="X8" s="87"/>
      <c r="Y8" s="87"/>
    </row>
    <row r="9">
      <c r="A9" s="87" t="s">
        <v>113</v>
      </c>
      <c r="B9" s="87" t="s">
        <v>301</v>
      </c>
      <c r="C9" s="87">
        <v>78</v>
      </c>
      <c r="D9" s="87">
        <v>83</v>
      </c>
      <c r="E9" s="87"/>
      <c r="F9" s="87"/>
      <c r="G9" s="90">
        <v>4004</v>
      </c>
      <c r="H9" s="12">
        <f>SUM((N9/G9))</f>
        <v>20586.7804695305</v>
      </c>
      <c r="I9" s="96">
        <v>268492764</v>
      </c>
      <c r="J9" s="96">
        <v>475066843</v>
      </c>
      <c r="K9" s="12">
        <v>743559607</v>
      </c>
      <c r="L9" s="34">
        <v>200</v>
      </c>
      <c r="M9" s="1">
        <f>SUM(((K9/1000000)/L9))</f>
        <v>3.717798035</v>
      </c>
      <c r="N9" s="12">
        <v>82429469</v>
      </c>
      <c r="O9" s="1">
        <f>SUM((N9/1000000))/L9</f>
        <v>0.412147345</v>
      </c>
      <c r="P9" s="87"/>
      <c r="Q9" s="87"/>
      <c r="R9" s="68"/>
      <c r="S9" s="59" t="s">
        <v>114</v>
      </c>
      <c r="T9" s="20" t="s">
        <v>115</v>
      </c>
      <c r="U9" s="87"/>
      <c r="V9" s="87"/>
      <c r="W9" s="87"/>
      <c r="X9" s="87"/>
      <c r="Y9" s="87"/>
    </row>
    <row r="10">
      <c r="A10" s="87" t="s">
        <v>103</v>
      </c>
      <c r="B10" s="87" t="s">
        <v>301</v>
      </c>
      <c r="C10" s="87">
        <v>78</v>
      </c>
      <c r="D10" s="87">
        <v>80</v>
      </c>
      <c r="E10" s="87"/>
      <c r="F10" s="87"/>
      <c r="G10" s="90">
        <v>4253</v>
      </c>
      <c r="H10" s="12">
        <f>SUM((N10/G10))</f>
        <v>40946.2932047966</v>
      </c>
      <c r="I10" s="96">
        <v>409013994</v>
      </c>
      <c r="J10" s="96">
        <v>806426000</v>
      </c>
      <c r="K10" s="12">
        <v>1215439994</v>
      </c>
      <c r="L10" s="34">
        <v>200</v>
      </c>
      <c r="M10" s="1">
        <f>SUM(((K10/1000000)/L10))</f>
        <v>6.077199970000001</v>
      </c>
      <c r="N10" s="12">
        <v>174144585</v>
      </c>
      <c r="O10" s="1">
        <f>SUM((N10/1000000))/L10</f>
        <v>0.870722925</v>
      </c>
      <c r="P10" s="87"/>
      <c r="Q10" s="87"/>
      <c r="R10" s="68"/>
      <c r="S10" s="59"/>
      <c r="T10" s="87"/>
      <c r="U10" s="87"/>
      <c r="V10" s="87"/>
      <c r="W10" s="87"/>
      <c r="X10" s="87"/>
      <c r="Y10" s="87"/>
    </row>
    <row r="11">
      <c r="A11" s="87" t="s">
        <v>147</v>
      </c>
      <c r="B11" s="87" t="s">
        <v>302</v>
      </c>
      <c r="C11" s="87">
        <v>52</v>
      </c>
      <c r="D11" s="87">
        <v>56</v>
      </c>
      <c r="E11" s="87"/>
      <c r="F11" s="87"/>
      <c r="G11" s="90">
        <v>3525</v>
      </c>
      <c r="H11" s="12">
        <f>SUM((N11/G11))</f>
        <v>7716.94354609929</v>
      </c>
      <c r="I11" s="96">
        <v>65187603</v>
      </c>
      <c r="J11" s="96">
        <v>132500000</v>
      </c>
      <c r="K11" s="12">
        <v>197687603</v>
      </c>
      <c r="L11" s="34">
        <v>195</v>
      </c>
      <c r="M11" s="1">
        <f>SUM(((K11/1000000)/L11))</f>
        <v>1.01378257948718</v>
      </c>
      <c r="N11" s="12">
        <v>27202226</v>
      </c>
      <c r="O11" s="1">
        <f>SUM((N11/1000000))/L11</f>
        <v>0.139498594871795</v>
      </c>
      <c r="P11" s="87"/>
      <c r="Q11" s="87"/>
      <c r="R11" s="68"/>
      <c r="S11" s="59"/>
      <c r="T11" s="87"/>
      <c r="U11" s="87"/>
      <c r="V11" s="87"/>
      <c r="W11" s="87"/>
      <c r="X11" s="87"/>
      <c r="Y11" s="87"/>
    </row>
    <row r="12">
      <c r="A12" s="87" t="s">
        <v>123</v>
      </c>
      <c r="B12" s="87" t="s">
        <v>303</v>
      </c>
      <c r="C12" s="87">
        <v>87</v>
      </c>
      <c r="D12" s="87">
        <v>90</v>
      </c>
      <c r="E12" s="87"/>
      <c r="F12" s="87"/>
      <c r="G12" s="90">
        <v>3868</v>
      </c>
      <c r="H12" s="12">
        <f>SUM((N12/G12))</f>
        <v>18140.0100827301</v>
      </c>
      <c r="I12" s="96">
        <v>228778661</v>
      </c>
      <c r="J12" s="96">
        <v>238586585</v>
      </c>
      <c r="K12" s="12">
        <v>467365246</v>
      </c>
      <c r="L12" s="34">
        <v>190</v>
      </c>
      <c r="M12" s="1">
        <f>SUM(((K12/1000000)/L12))</f>
        <v>2.45981708421053</v>
      </c>
      <c r="N12" s="12">
        <v>70165559</v>
      </c>
      <c r="O12" s="1">
        <f>SUM((N12/1000000))/L12</f>
        <v>0.369292415789474</v>
      </c>
      <c r="P12" s="87"/>
      <c r="Q12" s="87"/>
      <c r="R12" s="68"/>
      <c r="S12" s="59"/>
      <c r="T12" s="87"/>
      <c r="U12" s="87"/>
      <c r="V12" s="87"/>
      <c r="W12" s="87"/>
      <c r="X12" s="87"/>
      <c r="Y12" s="87"/>
    </row>
    <row r="13">
      <c r="A13" s="87" t="s">
        <v>125</v>
      </c>
      <c r="B13" s="87" t="s">
        <v>300</v>
      </c>
      <c r="C13" s="87">
        <v>71</v>
      </c>
      <c r="D13" s="87">
        <v>78</v>
      </c>
      <c r="E13" s="87"/>
      <c r="F13" s="87"/>
      <c r="G13" s="90">
        <v>3275</v>
      </c>
      <c r="H13" s="12">
        <f>SUM((N13/G13))</f>
        <v>11384.8320610687</v>
      </c>
      <c r="I13" s="96">
        <v>101802906</v>
      </c>
      <c r="J13" s="96">
        <v>309200000</v>
      </c>
      <c r="K13" s="12">
        <v>411002906</v>
      </c>
      <c r="L13" s="34">
        <v>190</v>
      </c>
      <c r="M13" s="1">
        <f>SUM(((K13/1000000)/L13))</f>
        <v>2.16317318947368</v>
      </c>
      <c r="N13" s="12">
        <v>37285325</v>
      </c>
      <c r="O13" s="1">
        <f>SUM((N13/1000000))/L13</f>
        <v>0.196238552631579</v>
      </c>
      <c r="P13" s="87"/>
      <c r="Q13" s="87"/>
      <c r="R13" s="68"/>
      <c r="S13" s="59"/>
      <c r="T13" s="87"/>
      <c r="U13" s="87"/>
      <c r="V13" s="87"/>
      <c r="W13" s="87"/>
      <c r="X13" s="87"/>
      <c r="Y13" s="87"/>
    </row>
    <row r="14">
      <c r="A14" s="87" t="s">
        <v>120</v>
      </c>
      <c r="B14" s="87" t="s">
        <v>303</v>
      </c>
      <c r="C14" s="87">
        <v>67</v>
      </c>
      <c r="D14" s="87">
        <v>73</v>
      </c>
      <c r="E14" s="87"/>
      <c r="F14" s="87"/>
      <c r="G14" s="90">
        <v>3607</v>
      </c>
      <c r="H14" s="12">
        <f>SUM((N14/G14))</f>
        <v>18411.9306903244</v>
      </c>
      <c r="I14" s="96">
        <v>202359711</v>
      </c>
      <c r="J14" s="96">
        <v>337648165</v>
      </c>
      <c r="K14" s="12">
        <v>540007876</v>
      </c>
      <c r="L14" s="34">
        <v>190</v>
      </c>
      <c r="M14" s="1">
        <f>SUM(((K14/1000000)/L14))</f>
        <v>2.84214671578947</v>
      </c>
      <c r="N14" s="12">
        <v>66411834</v>
      </c>
      <c r="O14" s="1">
        <f>SUM((N14/1000000))/L14</f>
        <v>0.349535968421053</v>
      </c>
      <c r="P14" s="87"/>
      <c r="Q14" s="87"/>
      <c r="R14" s="68"/>
      <c r="S14" s="59"/>
      <c r="T14" s="87"/>
      <c r="U14" s="87"/>
      <c r="V14" s="87"/>
      <c r="W14" s="87"/>
      <c r="X14" s="87"/>
      <c r="Y14" s="87"/>
    </row>
    <row r="15">
      <c r="A15" s="87" t="s">
        <v>164</v>
      </c>
      <c r="B15" s="87" t="s">
        <v>304</v>
      </c>
      <c r="C15" s="87">
        <v>12</v>
      </c>
      <c r="D15" s="87">
        <v>56</v>
      </c>
      <c r="E15" s="87"/>
      <c r="F15" s="87"/>
      <c r="G15" s="90">
        <v>2689</v>
      </c>
      <c r="H15" s="12">
        <f>SUM((N15/G15))</f>
        <v>3685.50018594273</v>
      </c>
      <c r="I15" s="96">
        <v>38055840</v>
      </c>
      <c r="J15" s="96">
        <v>83700000</v>
      </c>
      <c r="K15" s="12">
        <v>121755840</v>
      </c>
      <c r="L15" s="34">
        <v>175</v>
      </c>
      <c r="M15" s="1">
        <f>SUM(((K15/1000000)/L15))</f>
        <v>0.695747657142857</v>
      </c>
      <c r="N15" s="12">
        <v>9910310</v>
      </c>
      <c r="O15" s="1">
        <f>SUM((N15/1000000))/L15</f>
        <v>0.056630342857143</v>
      </c>
      <c r="P15" s="87"/>
      <c r="Q15" s="87"/>
      <c r="R15" s="68"/>
      <c r="S15" s="59"/>
      <c r="T15" s="87"/>
      <c r="U15" s="87"/>
      <c r="V15" s="87"/>
      <c r="W15" s="87"/>
      <c r="X15" s="87"/>
      <c r="Y15" s="87"/>
    </row>
    <row r="16">
      <c r="A16" s="87" t="s">
        <v>118</v>
      </c>
      <c r="B16" s="87" t="s">
        <v>301</v>
      </c>
      <c r="C16" s="87">
        <v>65</v>
      </c>
      <c r="D16" s="87">
        <v>83</v>
      </c>
      <c r="E16" s="87"/>
      <c r="F16" s="87"/>
      <c r="G16" s="90">
        <v>3841</v>
      </c>
      <c r="H16" s="12">
        <f>SUM((N16/G16))</f>
        <v>22321.7498047384</v>
      </c>
      <c r="I16" s="96">
        <v>204509243</v>
      </c>
      <c r="J16" s="96">
        <v>428400000</v>
      </c>
      <c r="K16" s="12">
        <v>632909243</v>
      </c>
      <c r="L16" s="34">
        <v>170</v>
      </c>
      <c r="M16" s="1">
        <f>SUM(((K16/1000000)/L16))</f>
        <v>3.72299554705882</v>
      </c>
      <c r="N16" s="12">
        <v>85737841</v>
      </c>
      <c r="O16" s="1">
        <f>SUM((N16/1000000))/L16</f>
        <v>0.504340241176471</v>
      </c>
      <c r="P16" s="87"/>
      <c r="Q16" s="87"/>
      <c r="R16" s="68"/>
      <c r="S16" s="59"/>
      <c r="T16" s="87"/>
      <c r="U16" s="87"/>
      <c r="V16" s="87"/>
      <c r="W16" s="87"/>
      <c r="X16" s="87"/>
      <c r="Y16" s="87"/>
    </row>
    <row r="17">
      <c r="A17" s="87" t="s">
        <v>112</v>
      </c>
      <c r="B17" s="87" t="s">
        <v>304</v>
      </c>
      <c r="C17" s="87">
        <v>69</v>
      </c>
      <c r="D17" s="87">
        <v>84</v>
      </c>
      <c r="E17" s="87"/>
      <c r="F17" s="87"/>
      <c r="G17" s="90">
        <v>3658</v>
      </c>
      <c r="H17" s="12">
        <f>SUM((N17/G17))</f>
        <v>26619.8045379989</v>
      </c>
      <c r="I17" s="96">
        <v>238679850</v>
      </c>
      <c r="J17" s="96">
        <v>550000000</v>
      </c>
      <c r="K17" s="12">
        <v>788679850</v>
      </c>
      <c r="L17" s="34">
        <v>160</v>
      </c>
      <c r="M17" s="1">
        <f>SUM(((K17/1000000)/L17))</f>
        <v>4.9292490625</v>
      </c>
      <c r="N17" s="12">
        <v>97375245</v>
      </c>
      <c r="O17" s="1">
        <f>SUM((N17/1000000))/L17</f>
        <v>0.60859528125</v>
      </c>
      <c r="P17" s="87"/>
      <c r="Q17" s="87"/>
      <c r="R17" s="68"/>
      <c r="S17" s="59"/>
      <c r="T17" s="87"/>
      <c r="U17" s="87"/>
      <c r="V17" s="87"/>
      <c r="W17" s="87"/>
      <c r="X17" s="87"/>
      <c r="Y17" s="87"/>
    </row>
    <row r="18">
      <c r="A18" s="87" t="s">
        <v>111</v>
      </c>
      <c r="B18" s="87" t="s">
        <v>301</v>
      </c>
      <c r="C18" s="87">
        <v>89</v>
      </c>
      <c r="D18" s="87">
        <v>89</v>
      </c>
      <c r="E18" s="87"/>
      <c r="F18" s="87"/>
      <c r="G18" s="90">
        <v>1</v>
      </c>
      <c r="H18" s="12">
        <f>SUM((N18/G18))</f>
        <v>243390</v>
      </c>
      <c r="I18" s="96">
        <v>347899011</v>
      </c>
      <c r="J18" s="96">
        <v>462500000</v>
      </c>
      <c r="K18" s="12">
        <v>810399011</v>
      </c>
      <c r="L18" s="34">
        <v>150</v>
      </c>
      <c r="M18" s="1">
        <f>SUM(((K18/1000000)/L18))</f>
        <v>5.40266007333333</v>
      </c>
      <c r="N18" s="12">
        <v>243390</v>
      </c>
      <c r="O18" s="28">
        <f>SUM((N18/1000000))/L18</f>
        <v>0.0016226</v>
      </c>
      <c r="P18" s="87"/>
      <c r="Q18" s="87"/>
      <c r="R18" s="68"/>
      <c r="S18" s="59"/>
      <c r="T18" s="87"/>
      <c r="U18" s="87"/>
      <c r="V18" s="87"/>
      <c r="W18" s="87"/>
      <c r="X18" s="87"/>
      <c r="Y18" s="87"/>
    </row>
    <row r="19">
      <c r="A19" s="87" t="s">
        <v>145</v>
      </c>
      <c r="B19" s="87" t="s">
        <v>78</v>
      </c>
      <c r="C19" s="87">
        <v>50</v>
      </c>
      <c r="D19" s="87">
        <v>63</v>
      </c>
      <c r="E19" s="87"/>
      <c r="F19" s="87"/>
      <c r="G19" s="90">
        <v>3222</v>
      </c>
      <c r="H19" s="12">
        <f>SUM((N19/G19))</f>
        <v>7713.30167597765</v>
      </c>
      <c r="I19" s="96">
        <v>73103784</v>
      </c>
      <c r="J19" s="96">
        <v>132262953</v>
      </c>
      <c r="K19" s="12">
        <v>205366737</v>
      </c>
      <c r="L19" s="34">
        <v>150</v>
      </c>
      <c r="M19" s="1">
        <f>SUM(((K19/1000000)/L19))</f>
        <v>1.36911158</v>
      </c>
      <c r="N19" s="12">
        <v>24852258</v>
      </c>
      <c r="O19" s="1">
        <f>SUM((N19/1000000))/L19</f>
        <v>0.16568172</v>
      </c>
      <c r="P19" s="87"/>
      <c r="Q19" s="87"/>
      <c r="R19" s="68"/>
      <c r="S19" s="59"/>
      <c r="T19" s="87"/>
      <c r="U19" s="87"/>
      <c r="V19" s="87"/>
      <c r="W19" s="87"/>
      <c r="X19" s="87"/>
      <c r="Y19" s="87"/>
    </row>
    <row r="20">
      <c r="A20" s="87" t="s">
        <v>119</v>
      </c>
      <c r="B20" s="87" t="s">
        <v>96</v>
      </c>
      <c r="C20" s="87">
        <v>70</v>
      </c>
      <c r="D20" s="87">
        <v>79</v>
      </c>
      <c r="E20" s="87"/>
      <c r="F20" s="87"/>
      <c r="G20" s="90">
        <v>4046</v>
      </c>
      <c r="H20" s="12">
        <f>SUM((N20/G20))</f>
        <v>10785.8961937716</v>
      </c>
      <c r="I20" s="96">
        <v>187168425</v>
      </c>
      <c r="J20" s="96">
        <v>400036243</v>
      </c>
      <c r="K20" s="12">
        <v>587204668</v>
      </c>
      <c r="L20" s="34">
        <v>135</v>
      </c>
      <c r="M20" s="1">
        <f>SUM(((K20/1000000)/L20))</f>
        <v>4.34966420740741</v>
      </c>
      <c r="N20" s="12">
        <v>43639736</v>
      </c>
      <c r="O20" s="1">
        <f>SUM((N20/1000000))/L20</f>
        <v>0.323257303703704</v>
      </c>
      <c r="P20" s="87"/>
      <c r="Q20" s="87"/>
      <c r="R20" s="68"/>
      <c r="S20" s="59"/>
      <c r="T20" s="87"/>
      <c r="U20" s="87"/>
      <c r="V20" s="87"/>
      <c r="W20" s="87"/>
      <c r="X20" s="87"/>
      <c r="Y20" s="87"/>
    </row>
    <row r="21">
      <c r="A21" s="87" t="s">
        <v>137</v>
      </c>
      <c r="B21" s="87" t="s">
        <v>96</v>
      </c>
      <c r="C21" s="87">
        <v>67</v>
      </c>
      <c r="D21" s="87">
        <v>67</v>
      </c>
      <c r="E21" s="87"/>
      <c r="F21" s="87"/>
      <c r="G21" s="90">
        <v>3806</v>
      </c>
      <c r="H21" s="12">
        <f>SUM((N21/G21))</f>
        <v>5599.74382553862</v>
      </c>
      <c r="I21" s="96">
        <v>83028128</v>
      </c>
      <c r="J21" s="96">
        <v>199542554</v>
      </c>
      <c r="K21" s="12">
        <v>282570682</v>
      </c>
      <c r="L21" s="34">
        <v>135</v>
      </c>
      <c r="M21" s="1">
        <f>SUM(((K21/1000000)/L21))</f>
        <v>2.09311616296296</v>
      </c>
      <c r="N21" s="12">
        <v>21312625</v>
      </c>
      <c r="O21" s="1">
        <f>SUM((N21/1000000))/L21</f>
        <v>0.157871296296296</v>
      </c>
      <c r="P21" s="87"/>
      <c r="Q21" s="87"/>
      <c r="R21" s="68"/>
      <c r="S21" s="59"/>
      <c r="T21" s="87"/>
      <c r="U21" s="87"/>
      <c r="V21" s="87"/>
      <c r="W21" s="87"/>
      <c r="X21" s="87"/>
      <c r="Y21" s="87"/>
    </row>
    <row r="22">
      <c r="A22" s="87" t="s">
        <v>106</v>
      </c>
      <c r="B22" s="87" t="s">
        <v>305</v>
      </c>
      <c r="C22" s="87">
        <v>90</v>
      </c>
      <c r="D22" s="87">
        <v>92</v>
      </c>
      <c r="E22" s="87"/>
      <c r="F22" s="87"/>
      <c r="G22" s="90">
        <v>4163</v>
      </c>
      <c r="H22" s="12">
        <f>SUM((N22/G22))</f>
        <v>37971.243334134</v>
      </c>
      <c r="I22" s="96">
        <v>420021917</v>
      </c>
      <c r="J22" s="96">
        <v>435873393</v>
      </c>
      <c r="K22" s="12">
        <v>855895310</v>
      </c>
      <c r="L22" s="34">
        <v>130</v>
      </c>
      <c r="M22" s="1">
        <f>SUM(((K22/1000000)/L22))</f>
        <v>6.58381007692308</v>
      </c>
      <c r="N22" s="12">
        <v>158074286</v>
      </c>
      <c r="O22" s="1">
        <f>SUM((N22/1000000))/L22</f>
        <v>1.21595604615385</v>
      </c>
      <c r="P22" s="87"/>
      <c r="Q22" s="87"/>
      <c r="R22" s="68"/>
      <c r="S22" s="59"/>
      <c r="T22" s="87"/>
      <c r="U22" s="87"/>
      <c r="V22" s="87"/>
      <c r="W22" s="87"/>
      <c r="X22" s="87"/>
      <c r="Y22" s="87"/>
    </row>
    <row r="23">
      <c r="A23" s="87" t="s">
        <v>126</v>
      </c>
      <c r="B23" s="87" t="s">
        <v>303</v>
      </c>
      <c r="C23" s="87">
        <v>28</v>
      </c>
      <c r="D23" s="87">
        <v>49</v>
      </c>
      <c r="E23" s="87"/>
      <c r="F23" s="87"/>
      <c r="G23" s="90">
        <v>3719</v>
      </c>
      <c r="H23" s="12">
        <f>SUM((N23/G23))</f>
        <v>10890.5119655821</v>
      </c>
      <c r="I23" s="96">
        <v>122523060</v>
      </c>
      <c r="J23" s="96">
        <v>253217645</v>
      </c>
      <c r="K23" s="12">
        <v>375740705</v>
      </c>
      <c r="L23" s="34">
        <v>130</v>
      </c>
      <c r="M23" s="1">
        <f>SUM(((K23/1000000)/L23))</f>
        <v>2.89031311538462</v>
      </c>
      <c r="N23" s="12">
        <v>40501814</v>
      </c>
      <c r="O23" s="1">
        <f>SUM((N23/1000000))/L23</f>
        <v>0.311552415384615</v>
      </c>
      <c r="P23" s="87"/>
      <c r="Q23" s="87"/>
      <c r="R23" s="68"/>
      <c r="S23" s="59"/>
      <c r="T23" s="87"/>
      <c r="U23" s="87"/>
      <c r="V23" s="87"/>
      <c r="W23" s="87"/>
      <c r="X23" s="87"/>
      <c r="Y23" s="87"/>
    </row>
    <row r="24">
      <c r="A24" s="87" t="s">
        <v>188</v>
      </c>
      <c r="B24" s="87" t="s">
        <v>304</v>
      </c>
      <c r="C24" s="87">
        <v>13</v>
      </c>
      <c r="D24" s="87">
        <v>39</v>
      </c>
      <c r="E24" s="87"/>
      <c r="F24" s="87"/>
      <c r="G24" s="90">
        <v>2852</v>
      </c>
      <c r="H24" s="12">
        <f>SUM((N24/G24))</f>
        <v>4450.00525946704</v>
      </c>
      <c r="I24" s="96">
        <v>33618855</v>
      </c>
      <c r="J24" s="96">
        <v>44705365</v>
      </c>
      <c r="K24" s="12">
        <v>78324220</v>
      </c>
      <c r="L24" s="34">
        <v>130</v>
      </c>
      <c r="M24" s="1">
        <f>SUM(((K24/1000000)/L24))</f>
        <v>0.602494</v>
      </c>
      <c r="N24" s="12">
        <v>12691415</v>
      </c>
      <c r="O24" s="1">
        <f>SUM((N24/1000000))/L24</f>
        <v>0.097626269230769</v>
      </c>
      <c r="P24" s="87"/>
      <c r="Q24" s="87"/>
      <c r="R24" s="68"/>
      <c r="S24" s="59"/>
      <c r="T24" s="87"/>
      <c r="U24" s="87"/>
      <c r="V24" s="87"/>
      <c r="W24" s="87"/>
      <c r="X24" s="87"/>
      <c r="Y24" s="87"/>
    </row>
    <row r="25">
      <c r="A25" s="87" t="s">
        <v>80</v>
      </c>
      <c r="B25" s="87" t="s">
        <v>78</v>
      </c>
      <c r="C25" s="87">
        <v>11</v>
      </c>
      <c r="D25" s="87">
        <v>38</v>
      </c>
      <c r="E25" s="87"/>
      <c r="F25" s="87"/>
      <c r="G25" s="90">
        <v>3401</v>
      </c>
      <c r="H25" s="12">
        <f>SUM((N25/G25))</f>
        <v>8091.74948544546</v>
      </c>
      <c r="I25" s="96">
        <v>60522097</v>
      </c>
      <c r="J25" s="96">
        <v>183321030</v>
      </c>
      <c r="K25" s="12" t="s">
        <v>81</v>
      </c>
      <c r="L25" s="34">
        <v>130</v>
      </c>
      <c r="M25" s="1">
        <f>SUM(((K25/1000000)/L25))</f>
        <v>1.87571636153846</v>
      </c>
      <c r="N25" s="12">
        <v>27520040</v>
      </c>
      <c r="O25" s="1">
        <f>SUM((N25/1000000))/L25</f>
        <v>0.211692615384615</v>
      </c>
      <c r="P25" s="87"/>
      <c r="Q25" s="87"/>
      <c r="R25" s="68"/>
      <c r="S25" s="59"/>
      <c r="T25" s="87"/>
      <c r="U25" s="87"/>
      <c r="V25" s="87"/>
      <c r="W25" s="87"/>
      <c r="X25" s="87"/>
      <c r="Y25" s="87"/>
    </row>
    <row r="26">
      <c r="A26" s="87" t="s">
        <v>124</v>
      </c>
      <c r="B26" s="87" t="s">
        <v>96</v>
      </c>
      <c r="C26" s="87">
        <v>69</v>
      </c>
      <c r="D26" s="87">
        <v>70</v>
      </c>
      <c r="E26" s="87"/>
      <c r="F26" s="87"/>
      <c r="G26" s="90">
        <v>3924</v>
      </c>
      <c r="H26" s="12">
        <f>SUM((N26/G26))</f>
        <v>13535.6146788991</v>
      </c>
      <c r="I26" s="96">
        <v>132556852</v>
      </c>
      <c r="J26" s="96">
        <v>282271394</v>
      </c>
      <c r="K26" s="12">
        <v>414828246</v>
      </c>
      <c r="L26" s="34">
        <v>120</v>
      </c>
      <c r="M26" s="1">
        <f>SUM(((K26/1000000)/L26))</f>
        <v>3.45690205</v>
      </c>
      <c r="N26" s="12">
        <v>53113752</v>
      </c>
      <c r="O26" s="1">
        <f>SUM((N26/1000000))/L26</f>
        <v>0.4426146</v>
      </c>
      <c r="P26" s="87"/>
      <c r="Q26" s="87"/>
      <c r="R26" s="68"/>
      <c r="S26" s="59"/>
      <c r="T26" s="87"/>
      <c r="U26" s="87"/>
      <c r="V26" s="87"/>
      <c r="W26" s="87"/>
      <c r="X26" s="87"/>
      <c r="Y26" s="87"/>
    </row>
    <row r="27">
      <c r="A27" s="87" t="s">
        <v>134</v>
      </c>
      <c r="B27" s="87" t="s">
        <v>304</v>
      </c>
      <c r="C27" s="87">
        <v>53</v>
      </c>
      <c r="D27" s="87">
        <v>61</v>
      </c>
      <c r="E27" s="87"/>
      <c r="F27" s="87"/>
      <c r="G27" s="90">
        <v>3783</v>
      </c>
      <c r="H27" s="12">
        <f>SUM((N27/G27))</f>
        <v>9795</v>
      </c>
      <c r="I27" s="96">
        <v>89107235</v>
      </c>
      <c r="J27" s="96">
        <v>197061337</v>
      </c>
      <c r="K27" s="12">
        <v>286168572</v>
      </c>
      <c r="L27" s="34">
        <v>120</v>
      </c>
      <c r="M27" s="1">
        <f>SUM(((K27/1000000)/L27))</f>
        <v>2.3847381</v>
      </c>
      <c r="N27" s="12">
        <v>37054485</v>
      </c>
      <c r="O27" s="1">
        <f>SUM((N27/1000000))/L27</f>
        <v>0.308787375</v>
      </c>
      <c r="P27" s="87"/>
      <c r="Q27" s="87"/>
      <c r="R27" s="68"/>
      <c r="S27" s="59"/>
      <c r="T27" s="87"/>
      <c r="U27" s="87"/>
      <c r="V27" s="87"/>
      <c r="W27" s="87"/>
      <c r="X27" s="87"/>
      <c r="Y27" s="87"/>
    </row>
    <row r="28">
      <c r="A28" s="87" t="s">
        <v>135</v>
      </c>
      <c r="B28" s="87" t="s">
        <v>306</v>
      </c>
      <c r="C28" s="87">
        <v>68</v>
      </c>
      <c r="D28" s="87">
        <v>60</v>
      </c>
      <c r="E28" s="87"/>
      <c r="F28" s="87"/>
      <c r="G28" s="90">
        <v>3284</v>
      </c>
      <c r="H28" s="12">
        <f>SUM((N28/G28))</f>
        <v>9076.55085261876</v>
      </c>
      <c r="I28" s="96">
        <v>93050117</v>
      </c>
      <c r="J28" s="96">
        <v>193090583</v>
      </c>
      <c r="K28" s="12">
        <v>286140700</v>
      </c>
      <c r="L28" s="34">
        <v>115</v>
      </c>
      <c r="M28" s="1">
        <f>SUM(((K28/1000000)/L28))</f>
        <v>2.48818</v>
      </c>
      <c r="N28" s="12">
        <v>29807393</v>
      </c>
      <c r="O28" s="1">
        <f>SUM((N28/1000000))/L28</f>
        <v>0.25919472173913</v>
      </c>
      <c r="P28" s="87"/>
      <c r="Q28" s="87"/>
      <c r="R28" s="68"/>
      <c r="S28" s="59"/>
      <c r="T28" s="87"/>
      <c r="U28" s="87"/>
      <c r="V28" s="87"/>
      <c r="W28" s="87"/>
      <c r="X28" s="87"/>
      <c r="Y28" s="87"/>
    </row>
    <row r="29">
      <c r="A29" s="87" t="s">
        <v>167</v>
      </c>
      <c r="B29" s="87" t="s">
        <v>307</v>
      </c>
      <c r="C29" s="87">
        <v>61</v>
      </c>
      <c r="D29" s="87">
        <v>72</v>
      </c>
      <c r="E29" s="87"/>
      <c r="F29" s="87"/>
      <c r="G29" s="90">
        <v>3407</v>
      </c>
      <c r="H29" s="12">
        <f>SUM((N29/G29))</f>
        <v>7929.95333137658</v>
      </c>
      <c r="I29" s="96">
        <v>61737191</v>
      </c>
      <c r="J29" s="96">
        <v>50494282</v>
      </c>
      <c r="K29" s="12">
        <v>112231473</v>
      </c>
      <c r="L29" s="34">
        <v>110</v>
      </c>
      <c r="M29" s="1">
        <f>SUM(((K29/1000000)/L29))</f>
        <v>1.02028611818182</v>
      </c>
      <c r="N29" s="12">
        <v>27017351</v>
      </c>
      <c r="O29" s="1">
        <f>SUM((N29/1000000))/L29</f>
        <v>0.245612281818182</v>
      </c>
      <c r="P29" s="87"/>
      <c r="Q29" s="87"/>
      <c r="R29" s="68"/>
      <c r="S29" s="59"/>
      <c r="T29" s="87"/>
      <c r="U29" s="87"/>
      <c r="V29" s="87"/>
      <c r="W29" s="87"/>
      <c r="X29" s="87"/>
      <c r="Y29" s="87"/>
    </row>
    <row r="30">
      <c r="A30" s="87" t="s">
        <v>129</v>
      </c>
      <c r="B30" s="87" t="s">
        <v>300</v>
      </c>
      <c r="C30" s="87">
        <v>49</v>
      </c>
      <c r="D30" s="87">
        <v>68</v>
      </c>
      <c r="E30" s="87"/>
      <c r="F30" s="87"/>
      <c r="G30" s="90">
        <v>3535</v>
      </c>
      <c r="H30" s="12">
        <f>SUM((N30/G30))</f>
        <v>14168.369165488</v>
      </c>
      <c r="I30" s="96">
        <v>144840419</v>
      </c>
      <c r="J30" s="96">
        <v>206200000</v>
      </c>
      <c r="K30" s="12">
        <v>351040419</v>
      </c>
      <c r="L30" s="34">
        <v>105</v>
      </c>
      <c r="M30" s="1">
        <f>SUM(((K30/1000000)/L30))</f>
        <v>3.34324208571429</v>
      </c>
      <c r="N30" s="12">
        <v>50085185</v>
      </c>
      <c r="O30" s="1">
        <f>SUM((N30/1000000))/L30</f>
        <v>0.477001761904762</v>
      </c>
      <c r="P30" s="87"/>
      <c r="Q30" s="87"/>
      <c r="R30" s="68"/>
      <c r="S30" s="59"/>
      <c r="T30" s="87"/>
      <c r="U30" s="87"/>
      <c r="V30" s="87"/>
      <c r="W30" s="87"/>
      <c r="X30" s="87"/>
      <c r="Y30" s="87"/>
    </row>
    <row r="31">
      <c r="A31" s="87" t="s">
        <v>130</v>
      </c>
      <c r="B31" s="87" t="s">
        <v>78</v>
      </c>
      <c r="C31" s="87">
        <v>14</v>
      </c>
      <c r="D31" s="87">
        <v>58</v>
      </c>
      <c r="E31" s="87"/>
      <c r="F31" s="87"/>
      <c r="G31" s="90">
        <v>3866</v>
      </c>
      <c r="H31" s="12">
        <f>SUM((N31/G31))</f>
        <v>4539.15907915158</v>
      </c>
      <c r="I31" s="96">
        <v>71017784</v>
      </c>
      <c r="J31" s="96">
        <v>276527576</v>
      </c>
      <c r="K31" s="12">
        <v>347545360</v>
      </c>
      <c r="L31" s="34">
        <v>105</v>
      </c>
      <c r="M31" s="1">
        <f>SUM(((K31/1000000)/L31))</f>
        <v>3.30995580952381</v>
      </c>
      <c r="N31" s="12">
        <v>17548389</v>
      </c>
      <c r="O31" s="1">
        <f>SUM((N31/1000000))/L31</f>
        <v>0.167127514285714</v>
      </c>
      <c r="P31" s="87"/>
      <c r="Q31" s="87"/>
      <c r="R31" s="68"/>
      <c r="S31" s="59"/>
      <c r="T31" s="87"/>
      <c r="U31" s="87"/>
      <c r="V31" s="87"/>
      <c r="W31" s="87"/>
      <c r="X31" s="87"/>
      <c r="Y31" s="87"/>
    </row>
    <row r="32">
      <c r="A32" s="87" t="s">
        <v>127</v>
      </c>
      <c r="B32" s="87" t="s">
        <v>300</v>
      </c>
      <c r="C32" s="87">
        <v>19</v>
      </c>
      <c r="D32" s="87">
        <v>45</v>
      </c>
      <c r="E32" s="87"/>
      <c r="F32" s="87"/>
      <c r="G32" s="90">
        <v>3555</v>
      </c>
      <c r="H32" s="12">
        <f>SUM((N32/G32))</f>
        <v>11721.8559774965</v>
      </c>
      <c r="I32" s="96">
        <v>112200072</v>
      </c>
      <c r="J32" s="96">
        <v>249800000</v>
      </c>
      <c r="K32" s="12">
        <v>362000072</v>
      </c>
      <c r="L32" s="34">
        <v>103</v>
      </c>
      <c r="M32" s="1">
        <f>SUM(((K32/1000000)/L32))</f>
        <v>3.51456380582524</v>
      </c>
      <c r="N32" s="12">
        <v>41671198</v>
      </c>
      <c r="O32" s="1">
        <f>SUM((N32/1000000))/L32</f>
        <v>0.404574737864078</v>
      </c>
      <c r="P32" s="87"/>
      <c r="Q32" s="87"/>
      <c r="R32" s="68"/>
      <c r="S32" s="59"/>
      <c r="T32" s="87"/>
      <c r="U32" s="87"/>
      <c r="V32" s="87"/>
      <c r="W32" s="87"/>
      <c r="X32" s="87"/>
      <c r="Y32" s="87"/>
    </row>
    <row r="33">
      <c r="A33" s="87" t="s">
        <v>116</v>
      </c>
      <c r="B33" s="87" t="s">
        <v>300</v>
      </c>
      <c r="C33" s="87">
        <v>97</v>
      </c>
      <c r="D33" s="87">
        <v>85</v>
      </c>
      <c r="E33" s="87"/>
      <c r="F33" s="87"/>
      <c r="G33" s="90">
        <v>3575</v>
      </c>
      <c r="H33" s="12">
        <f>SUM((N33/G33))</f>
        <v>15604.2271328671</v>
      </c>
      <c r="I33" s="96">
        <v>261208962</v>
      </c>
      <c r="J33" s="96">
        <v>427300000</v>
      </c>
      <c r="K33" s="12">
        <v>688508962</v>
      </c>
      <c r="L33" s="34">
        <v>100</v>
      </c>
      <c r="M33" s="1">
        <f>SUM(((K33/1000000)/L33))</f>
        <v>6.88508962</v>
      </c>
      <c r="N33" s="12">
        <v>55785112</v>
      </c>
      <c r="O33" s="1">
        <f>SUM((N33/1000000))/L33</f>
        <v>0.55785112</v>
      </c>
      <c r="P33" s="87"/>
      <c r="Q33" s="87"/>
      <c r="R33" s="68"/>
      <c r="S33" s="59"/>
      <c r="T33" s="87"/>
      <c r="U33" s="87"/>
      <c r="V33" s="87"/>
      <c r="W33" s="87"/>
      <c r="X33" s="87"/>
      <c r="Y33" s="87"/>
    </row>
    <row r="34">
      <c r="A34" s="87" t="s">
        <v>148</v>
      </c>
      <c r="B34" s="87" t="s">
        <v>303</v>
      </c>
      <c r="C34" s="87">
        <v>77</v>
      </c>
      <c r="D34" s="87">
        <v>83</v>
      </c>
      <c r="E34" s="87"/>
      <c r="F34" s="87"/>
      <c r="G34" s="90">
        <v>2537</v>
      </c>
      <c r="H34" s="12">
        <f>SUM((N34/G34))</f>
        <v>7237.5159637367</v>
      </c>
      <c r="I34" s="96">
        <v>98508822</v>
      </c>
      <c r="J34" s="96">
        <v>77100000</v>
      </c>
      <c r="K34" s="12">
        <v>175608822</v>
      </c>
      <c r="L34" s="34">
        <v>100</v>
      </c>
      <c r="M34" s="1">
        <f>SUM(((K34/1000000)/L34))</f>
        <v>1.75608822</v>
      </c>
      <c r="N34" s="12">
        <v>18361578</v>
      </c>
      <c r="O34" s="1">
        <f>SUM((N34/1000000))/L34</f>
        <v>0.18361578</v>
      </c>
      <c r="P34" s="87"/>
      <c r="Q34" s="87"/>
      <c r="R34" s="68"/>
      <c r="S34" s="59"/>
      <c r="T34" s="87"/>
      <c r="U34" s="87"/>
      <c r="V34" s="87"/>
      <c r="W34" s="87"/>
      <c r="X34" s="87"/>
      <c r="Y34" s="87"/>
    </row>
    <row r="35">
      <c r="A35" s="87" t="s">
        <v>139</v>
      </c>
      <c r="B35" s="87" t="s">
        <v>96</v>
      </c>
      <c r="C35" s="87">
        <v>64</v>
      </c>
      <c r="D35" s="87">
        <v>66</v>
      </c>
      <c r="E35" s="87"/>
      <c r="F35" s="87"/>
      <c r="G35" s="90">
        <v>3882</v>
      </c>
      <c r="H35" s="12">
        <f>SUM((N35/G35))</f>
        <v>8637.57547655848</v>
      </c>
      <c r="I35" s="96">
        <v>107518682</v>
      </c>
      <c r="J35" s="96">
        <v>160907952</v>
      </c>
      <c r="K35" s="12">
        <v>268426634</v>
      </c>
      <c r="L35" s="34">
        <v>100</v>
      </c>
      <c r="M35" s="1">
        <f>SUM(((K35/1000000)/L35))</f>
        <v>2.68426634</v>
      </c>
      <c r="N35" s="12">
        <v>33531068</v>
      </c>
      <c r="O35" s="1">
        <f>SUM((N35/1000000))/L35</f>
        <v>0.33531068</v>
      </c>
      <c r="P35" s="87"/>
      <c r="Q35" s="87"/>
      <c r="R35" s="68"/>
      <c r="S35" s="59"/>
      <c r="T35" s="87"/>
      <c r="U35" s="87"/>
      <c r="V35" s="87"/>
      <c r="W35" s="87"/>
      <c r="X35" s="87"/>
      <c r="Y35" s="87"/>
    </row>
    <row r="36">
      <c r="A36" s="87" t="s">
        <v>133</v>
      </c>
      <c r="B36" s="87" t="s">
        <v>96</v>
      </c>
      <c r="C36" s="87">
        <v>14</v>
      </c>
      <c r="D36" s="87">
        <v>42</v>
      </c>
      <c r="E36" s="87"/>
      <c r="F36" s="87"/>
      <c r="G36" s="90">
        <v>3553</v>
      </c>
      <c r="H36" s="12">
        <f>SUM((N36/G36))</f>
        <v>6989.82409231635</v>
      </c>
      <c r="I36" s="96">
        <v>67349198</v>
      </c>
      <c r="J36" s="96">
        <v>237304984</v>
      </c>
      <c r="K36" s="12">
        <v>304654182</v>
      </c>
      <c r="L36" s="34">
        <v>92</v>
      </c>
      <c r="M36" s="1">
        <f>SUM(((K36/1000000)/L36))</f>
        <v>3.3114585</v>
      </c>
      <c r="N36" s="12">
        <v>24834845</v>
      </c>
      <c r="O36" s="1">
        <f>SUM((N36/1000000))/L36</f>
        <v>0.269943967391304</v>
      </c>
      <c r="P36" s="87"/>
      <c r="Q36" s="87"/>
      <c r="R36" s="68"/>
      <c r="S36" s="59"/>
      <c r="T36" s="87"/>
      <c r="U36" s="87"/>
      <c r="V36" s="87"/>
      <c r="W36" s="87"/>
      <c r="X36" s="87"/>
      <c r="Y36" s="87"/>
    </row>
    <row r="37">
      <c r="A37" s="87" t="s">
        <v>150</v>
      </c>
      <c r="B37" s="87" t="s">
        <v>96</v>
      </c>
      <c r="C37" s="87">
        <v>48</v>
      </c>
      <c r="D37" s="87">
        <v>76</v>
      </c>
      <c r="E37" s="87"/>
      <c r="F37" s="87"/>
      <c r="G37" s="90">
        <v>2909</v>
      </c>
      <c r="H37" s="12">
        <f>SUM((N37/G37))</f>
        <v>4388.2805087659</v>
      </c>
      <c r="I37" s="96">
        <v>56342680</v>
      </c>
      <c r="J37" s="96">
        <v>112700000</v>
      </c>
      <c r="K37" s="12">
        <v>169042680</v>
      </c>
      <c r="L37" s="34">
        <v>90</v>
      </c>
      <c r="M37" s="1">
        <f>SUM(((K37/1000000)/L37))</f>
        <v>1.878252</v>
      </c>
      <c r="N37" s="12">
        <v>12765508</v>
      </c>
      <c r="O37" s="1">
        <f>SUM((N37/1000000))/L37</f>
        <v>0.141838977777778</v>
      </c>
      <c r="P37" s="87"/>
      <c r="Q37" s="87"/>
      <c r="R37" s="68"/>
      <c r="S37" s="59"/>
      <c r="T37" s="87"/>
      <c r="U37" s="87"/>
      <c r="V37" s="87"/>
      <c r="W37" s="87"/>
      <c r="X37" s="87"/>
      <c r="Y37" s="87"/>
    </row>
    <row r="38">
      <c r="A38" s="87" t="s">
        <v>146</v>
      </c>
      <c r="B38" s="87" t="s">
        <v>96</v>
      </c>
      <c r="C38" s="87">
        <v>40</v>
      </c>
      <c r="D38" s="87">
        <v>58</v>
      </c>
      <c r="E38" s="87"/>
      <c r="F38" s="87"/>
      <c r="G38" s="90">
        <v>3031</v>
      </c>
      <c r="H38" s="12">
        <f>SUM((N38/G38))</f>
        <v>4751.25503134279</v>
      </c>
      <c r="I38" s="96">
        <v>68558662</v>
      </c>
      <c r="J38" s="96">
        <v>131290761</v>
      </c>
      <c r="K38" s="12">
        <v>199849423</v>
      </c>
      <c r="L38" s="34">
        <v>90</v>
      </c>
      <c r="M38" s="1">
        <f>SUM(((K38/1000000)/L38))</f>
        <v>2.22054914444444</v>
      </c>
      <c r="N38" s="12">
        <v>14401054</v>
      </c>
      <c r="O38" s="1">
        <f>SUM((N38/1000000))/L38</f>
        <v>0.160011711111111</v>
      </c>
      <c r="P38" s="87"/>
      <c r="Q38" s="87"/>
      <c r="R38" s="68"/>
      <c r="S38" s="59"/>
      <c r="T38" s="87"/>
      <c r="U38" s="87"/>
      <c r="V38" s="87"/>
      <c r="W38" s="87"/>
      <c r="X38" s="87"/>
      <c r="Y38" s="87"/>
    </row>
    <row r="39">
      <c r="A39" s="87" t="s">
        <v>159</v>
      </c>
      <c r="B39" s="87" t="s">
        <v>307</v>
      </c>
      <c r="C39" s="87">
        <v>42</v>
      </c>
      <c r="D39" s="87">
        <v>64</v>
      </c>
      <c r="E39" s="87"/>
      <c r="F39" s="87"/>
      <c r="G39" s="90">
        <v>3016</v>
      </c>
      <c r="H39" s="12">
        <f>SUM((N39/G39))</f>
        <v>5984.22480106101</v>
      </c>
      <c r="I39" s="96">
        <v>53262560</v>
      </c>
      <c r="J39" s="96">
        <v>88816411</v>
      </c>
      <c r="K39" s="12">
        <v>142078971</v>
      </c>
      <c r="L39" s="34">
        <v>84</v>
      </c>
      <c r="M39" s="1">
        <f>SUM(((K39/1000000)/L39))</f>
        <v>1.69141632142857</v>
      </c>
      <c r="N39" s="12">
        <v>18048422</v>
      </c>
      <c r="O39" s="1">
        <f>SUM((N39/1000000))/L39</f>
        <v>0.214862166666667</v>
      </c>
      <c r="P39" s="87"/>
      <c r="Q39" s="87"/>
      <c r="R39" s="68"/>
      <c r="S39" s="59"/>
      <c r="T39" s="87"/>
      <c r="U39" s="87"/>
      <c r="V39" s="87"/>
      <c r="W39" s="87"/>
      <c r="X39" s="87"/>
      <c r="Y39" s="87"/>
    </row>
    <row r="40">
      <c r="A40" s="87" t="s">
        <v>77</v>
      </c>
      <c r="B40" s="87" t="s">
        <v>78</v>
      </c>
      <c r="C40" s="87">
        <v>7</v>
      </c>
      <c r="D40" s="87">
        <v>55</v>
      </c>
      <c r="E40" s="87"/>
      <c r="F40" s="87"/>
      <c r="G40" s="90">
        <v>3491</v>
      </c>
      <c r="H40" s="12">
        <f>SUM((N40/G40))</f>
        <v>11890.1667144085</v>
      </c>
      <c r="I40" s="96">
        <v>133668525</v>
      </c>
      <c r="J40" s="96">
        <v>113315753</v>
      </c>
      <c r="K40" s="12" t="s">
        <v>79</v>
      </c>
      <c r="L40" s="34">
        <v>80</v>
      </c>
      <c r="M40" s="1">
        <f>SUM(((K40/1000000)/L40))</f>
        <v>3.087303475</v>
      </c>
      <c r="N40" s="12">
        <v>41508572</v>
      </c>
      <c r="O40" s="1">
        <f>SUM((N40/1000000))/L40</f>
        <v>0.51885715</v>
      </c>
      <c r="P40" s="87"/>
      <c r="Q40" s="87"/>
      <c r="R40" s="68"/>
      <c r="S40" s="59"/>
      <c r="T40" s="87"/>
      <c r="U40" s="87"/>
      <c r="V40" s="87"/>
      <c r="W40" s="87"/>
      <c r="X40" s="87"/>
      <c r="Y40" s="87"/>
    </row>
    <row r="41">
      <c r="A41" s="87" t="s">
        <v>95</v>
      </c>
      <c r="B41" s="87" t="s">
        <v>96</v>
      </c>
      <c r="C41" s="87">
        <v>25</v>
      </c>
      <c r="D41" s="87">
        <v>41</v>
      </c>
      <c r="E41" s="87"/>
      <c r="F41" s="87"/>
      <c r="G41" s="90">
        <v>3231</v>
      </c>
      <c r="H41" s="12">
        <f>SUM((N41/G41))</f>
        <v>2194.96688331786</v>
      </c>
      <c r="I41" s="96">
        <v>34691563</v>
      </c>
      <c r="J41" s="96">
        <v>78500000</v>
      </c>
      <c r="K41" s="12" t="s">
        <v>97</v>
      </c>
      <c r="L41" s="34">
        <v>80</v>
      </c>
      <c r="M41" s="1">
        <f>SUM(((K41/1000000)/L41))</f>
        <v>1.4148945375</v>
      </c>
      <c r="N41" s="12">
        <v>7091938</v>
      </c>
      <c r="O41" s="1">
        <f>SUM((N41/1000000))/L41</f>
        <v>0.088649225</v>
      </c>
      <c r="P41" s="87"/>
      <c r="Q41" s="87"/>
      <c r="R41" s="68"/>
      <c r="S41" s="59"/>
      <c r="T41" s="87"/>
      <c r="U41" s="87"/>
      <c r="V41" s="87"/>
      <c r="W41" s="87"/>
      <c r="X41" s="87"/>
      <c r="Y41" s="87"/>
    </row>
    <row r="42">
      <c r="A42" s="87" t="s">
        <v>141</v>
      </c>
      <c r="B42" s="87" t="s">
        <v>78</v>
      </c>
      <c r="C42" s="87">
        <v>70</v>
      </c>
      <c r="D42" s="87">
        <v>66</v>
      </c>
      <c r="E42" s="87"/>
      <c r="F42" s="87"/>
      <c r="G42" s="90">
        <v>4001</v>
      </c>
      <c r="H42" s="12">
        <f>SUM((N42/G42))</f>
        <v>8502.35691077231</v>
      </c>
      <c r="I42" s="96">
        <v>118870505</v>
      </c>
      <c r="J42" s="96">
        <v>138900000</v>
      </c>
      <c r="K42" s="12">
        <v>257770505</v>
      </c>
      <c r="L42" s="34">
        <v>78</v>
      </c>
      <c r="M42" s="1">
        <f>SUM(((K42/1000000)/L42))</f>
        <v>3.30475006410256</v>
      </c>
      <c r="N42" s="12">
        <v>34017930</v>
      </c>
      <c r="O42" s="1">
        <f>SUM((N42/1000000))/L42</f>
        <v>0.436127307692308</v>
      </c>
      <c r="P42" s="87"/>
      <c r="Q42" s="87"/>
      <c r="R42" s="68"/>
      <c r="S42" s="59"/>
      <c r="T42" s="87"/>
      <c r="U42" s="87"/>
      <c r="V42" s="87"/>
      <c r="W42" s="87"/>
      <c r="X42" s="87"/>
      <c r="Y42" s="87"/>
    </row>
    <row r="43">
      <c r="A43" s="87" t="s">
        <v>105</v>
      </c>
      <c r="B43" s="87" t="s">
        <v>304</v>
      </c>
      <c r="C43" s="87">
        <v>74</v>
      </c>
      <c r="D43" s="87">
        <v>85</v>
      </c>
      <c r="E43" s="87"/>
      <c r="F43" s="87"/>
      <c r="G43" s="90">
        <v>3997</v>
      </c>
      <c r="H43" s="12">
        <f>SUM((N43/G43))</f>
        <v>20895</v>
      </c>
      <c r="I43" s="96">
        <v>368061265</v>
      </c>
      <c r="J43" s="96">
        <v>596700000</v>
      </c>
      <c r="K43" s="12">
        <v>964761265</v>
      </c>
      <c r="L43" s="34">
        <v>76</v>
      </c>
      <c r="M43" s="1">
        <f>SUM(((K43/1000000)/L43))</f>
        <v>12.694227171052601</v>
      </c>
      <c r="N43" s="12">
        <v>83517315</v>
      </c>
      <c r="O43" s="1">
        <f>SUM((N43/1000000))/L43</f>
        <v>1.09891203947368</v>
      </c>
      <c r="P43" s="87"/>
      <c r="Q43" s="87"/>
      <c r="R43" s="68"/>
      <c r="S43" s="59"/>
      <c r="T43" s="87"/>
      <c r="U43" s="87"/>
      <c r="V43" s="87"/>
      <c r="W43" s="87"/>
      <c r="X43" s="87"/>
      <c r="Y43" s="87"/>
    </row>
    <row r="44">
      <c r="A44" s="87" t="s">
        <v>128</v>
      </c>
      <c r="B44" s="87" t="s">
        <v>307</v>
      </c>
      <c r="C44" s="87">
        <v>50</v>
      </c>
      <c r="D44" s="87">
        <v>71</v>
      </c>
      <c r="E44" s="87"/>
      <c r="F44" s="87"/>
      <c r="G44" s="90">
        <v>2925</v>
      </c>
      <c r="H44" s="12">
        <f>SUM((N44/G44))</f>
        <v>10034.321025641</v>
      </c>
      <c r="I44" s="96">
        <v>117723989</v>
      </c>
      <c r="J44" s="96">
        <v>234000000</v>
      </c>
      <c r="K44" s="12">
        <v>351723989</v>
      </c>
      <c r="L44" s="34">
        <v>75</v>
      </c>
      <c r="M44" s="1">
        <f>SUM(((K44/1000000)/L44))</f>
        <v>4.68965318666667</v>
      </c>
      <c r="N44" s="12">
        <v>29350389</v>
      </c>
      <c r="O44" s="1">
        <f>SUM((N44/1000000))/L44</f>
        <v>0.39133852</v>
      </c>
      <c r="P44" s="87"/>
      <c r="Q44" s="87"/>
      <c r="R44" s="68"/>
      <c r="S44" s="59"/>
      <c r="T44" s="87"/>
      <c r="U44" s="87"/>
      <c r="V44" s="87"/>
      <c r="W44" s="87"/>
      <c r="X44" s="87"/>
      <c r="Y44" s="87"/>
    </row>
    <row r="45">
      <c r="A45" s="87" t="s">
        <v>156</v>
      </c>
      <c r="B45" s="87" t="s">
        <v>308</v>
      </c>
      <c r="C45" s="87">
        <v>48</v>
      </c>
      <c r="D45" s="87">
        <v>68</v>
      </c>
      <c r="E45" s="87"/>
      <c r="F45" s="87"/>
      <c r="G45" s="90">
        <v>3098</v>
      </c>
      <c r="H45" s="12">
        <f>SUM((N45/G45))</f>
        <v>9804.32343447385</v>
      </c>
      <c r="I45" s="96">
        <v>98925640</v>
      </c>
      <c r="J45" s="96">
        <v>62100000</v>
      </c>
      <c r="K45" s="12">
        <v>161025640</v>
      </c>
      <c r="L45" s="34">
        <v>70</v>
      </c>
      <c r="M45" s="1">
        <f>SUM(((K45/1000000)/L45))</f>
        <v>2.30036628571429</v>
      </c>
      <c r="N45" s="12">
        <v>30373794</v>
      </c>
      <c r="O45" s="1">
        <f>SUM((N45/1000000))/L45</f>
        <v>0.433911342857143</v>
      </c>
      <c r="P45" s="87"/>
      <c r="Q45" s="87"/>
      <c r="R45" s="68"/>
      <c r="S45" s="59"/>
      <c r="T45" s="87"/>
      <c r="U45" s="87"/>
      <c r="V45" s="87"/>
      <c r="W45" s="87"/>
      <c r="X45" s="87"/>
      <c r="Y45" s="87"/>
    </row>
    <row r="46">
      <c r="A46" s="87" t="s">
        <v>160</v>
      </c>
      <c r="B46" s="87" t="s">
        <v>304</v>
      </c>
      <c r="C46" s="87">
        <v>64</v>
      </c>
      <c r="D46" s="87">
        <v>68</v>
      </c>
      <c r="E46" s="87"/>
      <c r="F46" s="87"/>
      <c r="G46" s="90">
        <v>3025</v>
      </c>
      <c r="H46" s="12">
        <f>SUM((N46/G46))</f>
        <v>8945.16694214876</v>
      </c>
      <c r="I46" s="96">
        <v>75612460</v>
      </c>
      <c r="J46" s="96">
        <v>56327951</v>
      </c>
      <c r="K46" s="12">
        <v>131940411</v>
      </c>
      <c r="L46" s="34">
        <v>61</v>
      </c>
      <c r="M46" s="1">
        <f>SUM(((K46/1000000)/L46))</f>
        <v>2.16295755737705</v>
      </c>
      <c r="N46" s="12">
        <v>27059130</v>
      </c>
      <c r="O46" s="1">
        <f>SUM((N46/1000000))/L46</f>
        <v>0.443592295081967</v>
      </c>
      <c r="P46" s="87"/>
      <c r="Q46" s="87"/>
      <c r="R46" s="68"/>
      <c r="S46" s="59"/>
      <c r="T46" s="87"/>
      <c r="U46" s="87"/>
      <c r="V46" s="87"/>
      <c r="W46" s="87"/>
      <c r="X46" s="87"/>
      <c r="Y46" s="87"/>
    </row>
    <row r="47">
      <c r="A47" s="87" t="s">
        <v>178</v>
      </c>
      <c r="B47" s="87" t="s">
        <v>309</v>
      </c>
      <c r="C47" s="87">
        <v>12</v>
      </c>
      <c r="D47" s="87">
        <v>61</v>
      </c>
      <c r="E47" s="87"/>
      <c r="F47" s="87"/>
      <c r="G47" s="90">
        <v>3118</v>
      </c>
      <c r="H47" s="12">
        <f>SUM((N47/G47))</f>
        <v>2994.53399615138</v>
      </c>
      <c r="I47" s="96">
        <v>31165421</v>
      </c>
      <c r="J47" s="96">
        <v>59400000</v>
      </c>
      <c r="K47" s="12">
        <v>90565421</v>
      </c>
      <c r="L47" s="34">
        <v>60</v>
      </c>
      <c r="M47" s="1">
        <f>SUM(((K47/1000000)/L47))</f>
        <v>1.50942368333333</v>
      </c>
      <c r="N47" s="12">
        <v>9336957</v>
      </c>
      <c r="O47" s="1">
        <f>SUM((N47/1000000))/L47</f>
        <v>0.15561595</v>
      </c>
      <c r="P47" s="87"/>
      <c r="Q47" s="87"/>
      <c r="R47" s="68"/>
      <c r="S47" s="59"/>
      <c r="T47" s="87"/>
      <c r="U47" s="87"/>
      <c r="V47" s="87"/>
      <c r="W47" s="87"/>
      <c r="X47" s="87"/>
      <c r="Y47" s="87"/>
    </row>
    <row r="48">
      <c r="A48" s="87" t="s">
        <v>168</v>
      </c>
      <c r="B48" s="87" t="s">
        <v>300</v>
      </c>
      <c r="C48" s="87">
        <v>32</v>
      </c>
      <c r="D48" s="87">
        <v>59</v>
      </c>
      <c r="E48" s="87"/>
      <c r="F48" s="87"/>
      <c r="G48" s="90">
        <v>3103</v>
      </c>
      <c r="H48" s="12">
        <f>SUM((N48/G48))</f>
        <v>5501.23976796648</v>
      </c>
      <c r="I48" s="96">
        <v>46000903</v>
      </c>
      <c r="J48" s="96">
        <v>59200000</v>
      </c>
      <c r="K48" s="12">
        <v>105200903</v>
      </c>
      <c r="L48" s="34">
        <v>60</v>
      </c>
      <c r="M48" s="1">
        <f>SUM(((K48/1000000)/L48))</f>
        <v>1.75334838333333</v>
      </c>
      <c r="N48" s="12">
        <v>17070347</v>
      </c>
      <c r="O48" s="1">
        <f>SUM((N48/1000000))/L48</f>
        <v>0.284505783333333</v>
      </c>
      <c r="P48" s="87"/>
      <c r="Q48" s="87"/>
      <c r="R48" s="68"/>
      <c r="S48" s="59"/>
      <c r="T48" s="87"/>
      <c r="U48" s="87"/>
      <c r="V48" s="87"/>
      <c r="W48" s="87"/>
      <c r="X48" s="87"/>
      <c r="Y48" s="87"/>
    </row>
    <row r="49">
      <c r="A49" s="87" t="s">
        <v>197</v>
      </c>
      <c r="B49" s="87" t="s">
        <v>300</v>
      </c>
      <c r="C49" s="87">
        <v>37</v>
      </c>
      <c r="D49" s="87">
        <v>34</v>
      </c>
      <c r="E49" s="87"/>
      <c r="F49" s="87"/>
      <c r="G49" s="90">
        <v>2950</v>
      </c>
      <c r="H49" s="12">
        <f>SUM((N49/G49))</f>
        <v>2570.37118644068</v>
      </c>
      <c r="I49" s="96">
        <v>19452138</v>
      </c>
      <c r="J49" s="96">
        <v>40600000</v>
      </c>
      <c r="K49" s="12">
        <v>60052138</v>
      </c>
      <c r="L49" s="34">
        <v>60</v>
      </c>
      <c r="M49" s="1">
        <f>SUM(((K49/1000000)/L49))</f>
        <v>1.00086896666667</v>
      </c>
      <c r="N49" s="12">
        <v>7582595</v>
      </c>
      <c r="O49" s="1">
        <f>SUM((N49/1000000))/L49</f>
        <v>0.126376583333333</v>
      </c>
      <c r="P49" s="87"/>
      <c r="Q49" s="87"/>
      <c r="R49" s="68"/>
      <c r="S49" s="59"/>
      <c r="T49" s="87"/>
      <c r="U49" s="87"/>
      <c r="V49" s="87"/>
      <c r="W49" s="87"/>
      <c r="X49" s="87"/>
      <c r="Y49" s="87"/>
    </row>
    <row r="50">
      <c r="A50" s="87" t="s">
        <v>174</v>
      </c>
      <c r="B50" s="87" t="s">
        <v>96</v>
      </c>
      <c r="C50" s="87">
        <v>34</v>
      </c>
      <c r="D50" s="87">
        <v>54</v>
      </c>
      <c r="E50" s="87"/>
      <c r="F50" s="87"/>
      <c r="G50" s="90">
        <v>3366</v>
      </c>
      <c r="H50" s="12">
        <f>SUM((N50/G50))</f>
        <v>5147.15002970885</v>
      </c>
      <c r="I50" s="96">
        <v>44672764</v>
      </c>
      <c r="J50" s="96">
        <v>48820080</v>
      </c>
      <c r="K50" s="12">
        <v>93492844</v>
      </c>
      <c r="L50" s="34">
        <v>58</v>
      </c>
      <c r="M50" s="1">
        <f>SUM(((K50/1000000)/L50))</f>
        <v>1.6119455862069</v>
      </c>
      <c r="N50" s="12">
        <v>17325307</v>
      </c>
      <c r="O50" s="1">
        <f>SUM((N50/1000000))/L50</f>
        <v>0.298712189655172</v>
      </c>
      <c r="P50" s="87"/>
      <c r="Q50" s="87"/>
      <c r="R50" s="68"/>
      <c r="S50" s="59"/>
      <c r="T50" s="87"/>
      <c r="U50" s="87"/>
      <c r="V50" s="87"/>
      <c r="W50" s="87"/>
      <c r="X50" s="87"/>
      <c r="Y50" s="87"/>
    </row>
    <row r="51">
      <c r="A51" s="87" t="s">
        <v>82</v>
      </c>
      <c r="B51" s="87" t="s">
        <v>78</v>
      </c>
      <c r="C51" s="87">
        <v>93</v>
      </c>
      <c r="D51" s="87">
        <v>92</v>
      </c>
      <c r="E51" s="87"/>
      <c r="F51" s="87"/>
      <c r="G51" s="90">
        <v>3020</v>
      </c>
      <c r="H51" s="12">
        <f>SUM((N51/G51))</f>
        <v>8515.99801324503</v>
      </c>
      <c r="I51" s="96">
        <v>106244151</v>
      </c>
      <c r="J51" s="96">
        <v>110241686</v>
      </c>
      <c r="K51" s="12" t="s">
        <v>83</v>
      </c>
      <c r="L51" s="34">
        <v>55</v>
      </c>
      <c r="M51" s="1">
        <f>SUM(((K51/1000000)/L51))</f>
        <v>3.93610612727273</v>
      </c>
      <c r="N51" s="12">
        <v>25718314</v>
      </c>
      <c r="O51" s="1">
        <f>SUM((N51/1000000))/L51</f>
        <v>0.467605709090909</v>
      </c>
      <c r="P51" s="87"/>
      <c r="Q51" s="87"/>
      <c r="R51" s="68"/>
      <c r="S51" s="59"/>
      <c r="T51" s="87"/>
      <c r="U51" s="87"/>
      <c r="V51" s="87"/>
      <c r="W51" s="87"/>
      <c r="X51" s="87"/>
      <c r="Y51" s="87"/>
    </row>
    <row r="52">
      <c r="A52" s="87" t="s">
        <v>176</v>
      </c>
      <c r="B52" s="87" t="s">
        <v>310</v>
      </c>
      <c r="C52" s="87">
        <v>18</v>
      </c>
      <c r="D52" s="87">
        <v>47</v>
      </c>
      <c r="E52" s="87"/>
      <c r="F52" s="87"/>
      <c r="G52" s="90">
        <v>3736</v>
      </c>
      <c r="H52" s="12">
        <f>SUM((N52/G52))</f>
        <v>4230.52382226981</v>
      </c>
      <c r="I52" s="96">
        <v>55435490</v>
      </c>
      <c r="J52" s="96">
        <v>35400000</v>
      </c>
      <c r="K52" s="12">
        <v>90835490</v>
      </c>
      <c r="L52" s="34">
        <v>55</v>
      </c>
      <c r="M52" s="1">
        <f>SUM(((K52/1000000)/L52))</f>
        <v>1.65155436363636</v>
      </c>
      <c r="N52" s="12">
        <v>15805237</v>
      </c>
      <c r="O52" s="1">
        <f>SUM((N52/1000000))/L52</f>
        <v>0.287367945454546</v>
      </c>
      <c r="P52" s="87"/>
      <c r="Q52" s="87"/>
      <c r="R52" s="68"/>
      <c r="S52" s="59"/>
      <c r="T52" s="87"/>
      <c r="U52" s="87"/>
      <c r="V52" s="87"/>
      <c r="W52" s="87"/>
      <c r="X52" s="87"/>
      <c r="Y52" s="87"/>
    </row>
    <row r="53">
      <c r="A53" s="87" t="s">
        <v>153</v>
      </c>
      <c r="B53" s="87" t="s">
        <v>303</v>
      </c>
      <c r="C53" s="87">
        <v>75</v>
      </c>
      <c r="D53" s="87">
        <v>62</v>
      </c>
      <c r="E53" s="87"/>
      <c r="F53" s="87"/>
      <c r="G53" s="90">
        <v>3507</v>
      </c>
      <c r="H53" s="12">
        <f>SUM((N53/G53))</f>
        <v>7480.01853435985</v>
      </c>
      <c r="I53" s="96">
        <v>123803339</v>
      </c>
      <c r="J53" s="96">
        <v>41700000</v>
      </c>
      <c r="K53" s="12">
        <v>165503339</v>
      </c>
      <c r="L53" s="34">
        <v>50</v>
      </c>
      <c r="M53" s="1">
        <f>SUM(((K53/1000000)/L53))</f>
        <v>3.31006678</v>
      </c>
      <c r="N53" s="12">
        <v>26232425</v>
      </c>
      <c r="O53" s="1">
        <f>SUM((N53/1000000))/L53</f>
        <v>0.5246485</v>
      </c>
      <c r="P53" s="87"/>
      <c r="Q53" s="87"/>
      <c r="R53" s="68"/>
      <c r="S53" s="59"/>
      <c r="T53" s="87"/>
      <c r="U53" s="87"/>
      <c r="V53" s="87"/>
      <c r="W53" s="87"/>
      <c r="X53" s="87"/>
      <c r="Y53" s="87"/>
    </row>
    <row r="54">
      <c r="A54" s="87" t="s">
        <v>84</v>
      </c>
      <c r="B54" s="87" t="s">
        <v>307</v>
      </c>
      <c r="C54" s="87">
        <v>49</v>
      </c>
      <c r="D54" s="87">
        <v>59</v>
      </c>
      <c r="E54" s="87"/>
      <c r="F54" s="87"/>
      <c r="G54" s="90">
        <v>2883</v>
      </c>
      <c r="H54" s="12">
        <f>SUM((N54/G54))</f>
        <v>3428.97398543184</v>
      </c>
      <c r="I54" s="96">
        <v>25132228</v>
      </c>
      <c r="J54" s="96">
        <v>108243107</v>
      </c>
      <c r="K54" s="12" t="s">
        <v>86</v>
      </c>
      <c r="L54" s="34">
        <v>50</v>
      </c>
      <c r="M54" s="1">
        <f>SUM(((K54/1000000)/L54))</f>
        <v>2.6675067</v>
      </c>
      <c r="N54" s="12">
        <v>9885732</v>
      </c>
      <c r="O54" s="1">
        <f>SUM((N54/1000000))/L54</f>
        <v>0.19771464</v>
      </c>
      <c r="P54" s="87"/>
      <c r="Q54" s="87"/>
      <c r="R54" s="68"/>
      <c r="S54" s="59" t="s">
        <v>87</v>
      </c>
      <c r="T54" s="20" t="s">
        <v>88</v>
      </c>
      <c r="U54" s="87"/>
      <c r="V54" s="87"/>
      <c r="W54" s="87"/>
      <c r="X54" s="87"/>
      <c r="Y54" s="87"/>
    </row>
    <row r="55">
      <c r="A55" s="87" t="s">
        <v>143</v>
      </c>
      <c r="B55" s="87" t="s">
        <v>303</v>
      </c>
      <c r="C55" s="87">
        <v>15</v>
      </c>
      <c r="D55" s="87">
        <v>54</v>
      </c>
      <c r="E55" s="87"/>
      <c r="F55" s="87"/>
      <c r="G55" s="90">
        <v>3372</v>
      </c>
      <c r="H55" s="12">
        <f>SUM((N55/G55))</f>
        <v>5839.54804270463</v>
      </c>
      <c r="I55" s="96">
        <v>55703475</v>
      </c>
      <c r="J55" s="96">
        <v>170000000</v>
      </c>
      <c r="K55" s="12">
        <v>225703475</v>
      </c>
      <c r="L55" s="34">
        <v>50</v>
      </c>
      <c r="M55" s="1">
        <f>SUM(((K55/1000000)/L55))</f>
        <v>4.5140695</v>
      </c>
      <c r="N55" s="12">
        <v>19690956</v>
      </c>
      <c r="O55" s="1">
        <f>SUM((N55/1000000))/L55</f>
        <v>0.39381912</v>
      </c>
      <c r="P55" s="87"/>
      <c r="Q55" s="87"/>
      <c r="R55" s="68"/>
      <c r="S55" s="59"/>
      <c r="T55" s="87"/>
      <c r="U55" s="87"/>
      <c r="V55" s="87"/>
      <c r="W55" s="87"/>
      <c r="X55" s="87"/>
      <c r="Y55" s="87"/>
    </row>
    <row r="56">
      <c r="A56" s="87" t="s">
        <v>144</v>
      </c>
      <c r="B56" s="87" t="s">
        <v>301</v>
      </c>
      <c r="C56" s="87">
        <v>26</v>
      </c>
      <c r="D56" s="87">
        <v>51</v>
      </c>
      <c r="E56" s="87"/>
      <c r="F56" s="87"/>
      <c r="G56" s="90">
        <v>3702</v>
      </c>
      <c r="H56" s="12">
        <f>SUM((N56/G56))</f>
        <v>6005.481091302</v>
      </c>
      <c r="I56" s="96">
        <v>90288712</v>
      </c>
      <c r="J56" s="96">
        <v>129500000</v>
      </c>
      <c r="K56" s="12">
        <v>219788712</v>
      </c>
      <c r="L56" s="34">
        <v>50</v>
      </c>
      <c r="M56" s="1">
        <f>SUM(((K56/1000000)/L56))</f>
        <v>4.39577424</v>
      </c>
      <c r="N56" s="12">
        <v>22232291</v>
      </c>
      <c r="O56" s="1">
        <f>SUM((N56/1000000))/L56</f>
        <v>0.44464582</v>
      </c>
      <c r="P56" s="87"/>
      <c r="Q56" s="87"/>
      <c r="R56" s="68"/>
      <c r="S56" s="59"/>
      <c r="T56" s="87"/>
      <c r="U56" s="87"/>
      <c r="V56" s="87"/>
      <c r="W56" s="87"/>
      <c r="X56" s="87"/>
      <c r="Y56" s="87"/>
    </row>
    <row r="57">
      <c r="A57" s="87" t="s">
        <v>89</v>
      </c>
      <c r="B57" s="87" t="s">
        <v>300</v>
      </c>
      <c r="C57" s="87">
        <v>82</v>
      </c>
      <c r="D57" s="87">
        <v>88</v>
      </c>
      <c r="E57" s="87"/>
      <c r="F57" s="87"/>
      <c r="G57" s="90">
        <v>3260</v>
      </c>
      <c r="H57" s="12">
        <f>SUM((N57/G57))</f>
        <v>6385.5990797546</v>
      </c>
      <c r="I57" s="96">
        <v>61002302</v>
      </c>
      <c r="J57" s="96">
        <v>61124385</v>
      </c>
      <c r="K57" s="12" t="s">
        <v>91</v>
      </c>
      <c r="L57" s="34">
        <v>46</v>
      </c>
      <c r="M57" s="1">
        <f>SUM(((K57/1000000)/L57))</f>
        <v>2.65492797826087</v>
      </c>
      <c r="N57" s="12">
        <v>20817053</v>
      </c>
      <c r="O57" s="1">
        <f>SUM((N57/1000000))/L57</f>
        <v>0.452544630434783</v>
      </c>
      <c r="P57" s="87"/>
      <c r="Q57" s="87"/>
      <c r="R57" s="68"/>
      <c r="S57" s="59"/>
      <c r="T57" s="87"/>
      <c r="U57" s="87"/>
      <c r="V57" s="87"/>
      <c r="W57" s="87"/>
      <c r="X57" s="87"/>
      <c r="Y57" s="87"/>
    </row>
    <row r="58">
      <c r="A58" s="87" t="s">
        <v>142</v>
      </c>
      <c r="B58" s="87" t="s">
        <v>96</v>
      </c>
      <c r="C58" s="87">
        <v>66</v>
      </c>
      <c r="D58" s="87">
        <v>73</v>
      </c>
      <c r="E58" s="87"/>
      <c r="F58" s="87"/>
      <c r="G58" s="90">
        <v>3181</v>
      </c>
      <c r="H58" s="12">
        <f>SUM((N58/G58))</f>
        <v>12296.4611757309</v>
      </c>
      <c r="I58" s="96">
        <v>159582188</v>
      </c>
      <c r="J58" s="96">
        <v>70348583</v>
      </c>
      <c r="K58" s="12">
        <v>229930771</v>
      </c>
      <c r="L58" s="34">
        <v>43</v>
      </c>
      <c r="M58" s="1">
        <f>SUM(((K58/1000000)/L58))</f>
        <v>5.34722723255814</v>
      </c>
      <c r="N58" s="12">
        <v>39115043</v>
      </c>
      <c r="O58" s="1">
        <f>SUM((N58/1000000))/L58</f>
        <v>0.909652162790698</v>
      </c>
      <c r="P58" s="87"/>
      <c r="Q58" s="87"/>
      <c r="R58" s="68"/>
      <c r="S58" s="59"/>
      <c r="T58" s="87"/>
      <c r="U58" s="87"/>
      <c r="V58" s="87"/>
      <c r="W58" s="87"/>
      <c r="X58" s="87"/>
      <c r="Y58" s="87"/>
    </row>
    <row r="59">
      <c r="A59" s="87" t="s">
        <v>173</v>
      </c>
      <c r="B59" s="87" t="s">
        <v>304</v>
      </c>
      <c r="C59" s="87">
        <v>74</v>
      </c>
      <c r="D59" s="87" t="s">
        <v>102</v>
      </c>
      <c r="E59" s="87"/>
      <c r="F59" s="87"/>
      <c r="G59" s="90">
        <v>2</v>
      </c>
      <c r="H59" s="12">
        <f>SUM((N59/G59))</f>
        <v>45436</v>
      </c>
      <c r="I59" s="96">
        <v>93914921</v>
      </c>
      <c r="J59" s="96" t="s">
        <v>102</v>
      </c>
      <c r="K59" s="12">
        <v>93914921</v>
      </c>
      <c r="L59" s="34">
        <v>40</v>
      </c>
      <c r="M59" s="1">
        <f>SUM(((K59/1000000)/L59))</f>
        <v>2.347873025</v>
      </c>
      <c r="N59" s="12">
        <v>90872</v>
      </c>
      <c r="O59" s="28">
        <f>SUM((N59/1000000))/L59</f>
        <v>0.0022718</v>
      </c>
      <c r="P59" s="87"/>
      <c r="Q59" s="87"/>
      <c r="R59" s="68"/>
      <c r="S59" s="59"/>
      <c r="T59" s="87"/>
      <c r="U59" s="87"/>
      <c r="V59" s="87"/>
      <c r="W59" s="87"/>
      <c r="X59" s="87"/>
      <c r="Y59" s="87"/>
    </row>
    <row r="60">
      <c r="A60" s="87">
        <v>42</v>
      </c>
      <c r="B60" s="87" t="s">
        <v>300</v>
      </c>
      <c r="C60" s="87">
        <v>78</v>
      </c>
      <c r="D60" s="87">
        <v>86</v>
      </c>
      <c r="E60" s="87"/>
      <c r="F60" s="87"/>
      <c r="G60" s="90">
        <v>3003</v>
      </c>
      <c r="H60" s="12">
        <f>SUM((N60/G60))</f>
        <v>9153.2281052281</v>
      </c>
      <c r="I60" s="96">
        <v>95020213</v>
      </c>
      <c r="J60" s="96" t="s">
        <v>102</v>
      </c>
      <c r="K60" s="12">
        <v>95020213</v>
      </c>
      <c r="L60" s="34">
        <v>40</v>
      </c>
      <c r="M60" s="1">
        <f>SUM(((K60/1000000)/L60))</f>
        <v>2.375505325</v>
      </c>
      <c r="N60" s="12">
        <v>27487144</v>
      </c>
      <c r="O60" s="1">
        <f>SUM((N60/1000000))/L60</f>
        <v>0.6871786</v>
      </c>
      <c r="P60" s="87"/>
      <c r="Q60" s="87"/>
      <c r="R60" s="68"/>
      <c r="S60" s="59"/>
      <c r="T60" s="87"/>
      <c r="U60" s="87"/>
      <c r="V60" s="87"/>
      <c r="W60" s="87"/>
      <c r="X60" s="87"/>
      <c r="Y60" s="87"/>
    </row>
    <row r="61">
      <c r="A61" s="87" t="s">
        <v>154</v>
      </c>
      <c r="B61" s="87" t="s">
        <v>78</v>
      </c>
      <c r="C61" s="87">
        <v>93</v>
      </c>
      <c r="D61" s="87">
        <v>79</v>
      </c>
      <c r="E61" s="87"/>
      <c r="F61" s="87"/>
      <c r="G61" s="90">
        <v>6</v>
      </c>
      <c r="H61" s="12">
        <f>SUM((N61/G61))</f>
        <v>123409.166666667</v>
      </c>
      <c r="I61" s="96">
        <v>127000429</v>
      </c>
      <c r="J61" s="96">
        <v>35399522</v>
      </c>
      <c r="K61" s="12">
        <v>162399951</v>
      </c>
      <c r="L61" s="34">
        <v>40</v>
      </c>
      <c r="M61" s="1">
        <f>SUM(((K61/1000000)/L61))</f>
        <v>4.059998775</v>
      </c>
      <c r="N61" s="12">
        <v>740455</v>
      </c>
      <c r="O61" s="28">
        <f>SUM((N61/1000000))/L61</f>
        <v>0.018511375</v>
      </c>
      <c r="P61" s="87"/>
      <c r="Q61" s="87"/>
      <c r="R61" s="68"/>
      <c r="S61" s="59"/>
      <c r="T61" s="87"/>
      <c r="U61" s="87"/>
      <c r="V61" s="87"/>
      <c r="W61" s="87"/>
      <c r="X61" s="87"/>
      <c r="Y61" s="87"/>
    </row>
    <row r="62">
      <c r="A62" s="87" t="s">
        <v>221</v>
      </c>
      <c r="B62" s="87" t="s">
        <v>300</v>
      </c>
      <c r="C62" s="87">
        <v>28</v>
      </c>
      <c r="D62" s="87">
        <v>57</v>
      </c>
      <c r="E62" s="87"/>
      <c r="F62" s="87"/>
      <c r="G62" s="90">
        <v>2838</v>
      </c>
      <c r="H62" s="12">
        <f>SUM((N62/G62))</f>
        <v>2474.27519379845</v>
      </c>
      <c r="I62" s="96">
        <v>29236293</v>
      </c>
      <c r="J62" s="96" t="s">
        <v>102</v>
      </c>
      <c r="K62" s="12">
        <v>29236293</v>
      </c>
      <c r="L62" s="34">
        <v>40</v>
      </c>
      <c r="M62" s="1">
        <f>SUM(((K62/1000000)/L62))</f>
        <v>0.730907325</v>
      </c>
      <c r="N62" s="12">
        <v>7021993</v>
      </c>
      <c r="O62" s="1">
        <f>SUM((N62/1000000))/L62</f>
        <v>0.175549825</v>
      </c>
      <c r="P62" s="87"/>
      <c r="Q62" s="87"/>
      <c r="R62" s="68"/>
      <c r="S62" s="59"/>
      <c r="T62" s="87"/>
      <c r="U62" s="87"/>
      <c r="V62" s="87"/>
      <c r="W62" s="87"/>
      <c r="X62" s="87"/>
      <c r="Y62" s="87"/>
    </row>
    <row r="63">
      <c r="A63" s="87" t="s">
        <v>203</v>
      </c>
      <c r="B63" s="87" t="s">
        <v>311</v>
      </c>
      <c r="C63" s="87">
        <v>8</v>
      </c>
      <c r="D63" s="87">
        <v>50</v>
      </c>
      <c r="E63" s="87"/>
      <c r="F63" s="87"/>
      <c r="G63" s="90">
        <v>3202</v>
      </c>
      <c r="H63" s="12">
        <f>SUM((N63/G63))</f>
        <v>3310.46595877576</v>
      </c>
      <c r="I63" s="96">
        <v>26627201</v>
      </c>
      <c r="J63" s="96">
        <v>21600000</v>
      </c>
      <c r="K63" s="12">
        <v>48227201</v>
      </c>
      <c r="L63" s="34">
        <v>40</v>
      </c>
      <c r="M63" s="1">
        <f>SUM(((K63/1000000)/L63))</f>
        <v>1.205680025</v>
      </c>
      <c r="N63" s="12">
        <v>10600112</v>
      </c>
      <c r="O63" s="1">
        <f>SUM((N63/1000000))/L63</f>
        <v>0.2650028</v>
      </c>
      <c r="P63" s="87"/>
      <c r="Q63" s="87"/>
      <c r="R63" s="68"/>
      <c r="S63" s="59"/>
      <c r="T63" s="87"/>
      <c r="U63" s="87"/>
      <c r="V63" s="87"/>
      <c r="W63" s="87"/>
      <c r="X63" s="87"/>
      <c r="Y63" s="87"/>
    </row>
    <row r="64">
      <c r="A64" s="87" t="s">
        <v>180</v>
      </c>
      <c r="B64" s="87" t="s">
        <v>304</v>
      </c>
      <c r="C64" s="87">
        <v>89</v>
      </c>
      <c r="D64" s="87">
        <v>92</v>
      </c>
      <c r="E64" s="87"/>
      <c r="F64" s="87"/>
      <c r="G64" s="90">
        <v>5</v>
      </c>
      <c r="H64" s="12">
        <f>SUM((N64/G64))</f>
        <v>37457.8</v>
      </c>
      <c r="I64" s="96">
        <v>26947624</v>
      </c>
      <c r="J64" s="96">
        <v>63300000</v>
      </c>
      <c r="K64" s="12">
        <v>90247624</v>
      </c>
      <c r="L64" s="34">
        <v>38</v>
      </c>
      <c r="M64" s="1">
        <f>SUM(((K64/1000000)/L64))</f>
        <v>2.37493747368421</v>
      </c>
      <c r="N64" s="12">
        <v>187289</v>
      </c>
      <c r="O64" s="28">
        <f>SUM((N64/1000000))/L64</f>
        <v>0.004928657894737</v>
      </c>
      <c r="P64" s="87"/>
      <c r="Q64" s="87"/>
      <c r="R64" s="68"/>
      <c r="S64" s="59"/>
      <c r="T64" s="87"/>
      <c r="U64" s="87"/>
      <c r="V64" s="87"/>
      <c r="W64" s="87"/>
      <c r="X64" s="87"/>
      <c r="Y64" s="87"/>
    </row>
    <row r="65">
      <c r="A65" s="87" t="s">
        <v>169</v>
      </c>
      <c r="B65" s="87" t="s">
        <v>304</v>
      </c>
      <c r="C65" s="87">
        <v>58</v>
      </c>
      <c r="D65" s="87">
        <v>56</v>
      </c>
      <c r="E65" s="87"/>
      <c r="F65" s="87"/>
      <c r="G65" s="90">
        <v>3107</v>
      </c>
      <c r="H65" s="12">
        <f>SUM((N65/G65))</f>
        <v>6125</v>
      </c>
      <c r="I65" s="96">
        <v>42025135</v>
      </c>
      <c r="J65" s="96">
        <v>56312160</v>
      </c>
      <c r="K65" s="12">
        <v>98337295</v>
      </c>
      <c r="L65" s="34">
        <v>38</v>
      </c>
      <c r="M65" s="1">
        <f>SUM(((K65/1000000)/L65))</f>
        <v>2.58782355263158</v>
      </c>
      <c r="N65" s="12">
        <v>19030375</v>
      </c>
      <c r="O65" s="1">
        <f>SUM((N65/1000000))/L65</f>
        <v>0.500799342105263</v>
      </c>
      <c r="P65" s="87"/>
      <c r="Q65" s="87"/>
      <c r="R65" s="68"/>
      <c r="S65" s="59"/>
      <c r="T65" s="87"/>
      <c r="U65" s="87"/>
      <c r="V65" s="87"/>
      <c r="W65" s="87"/>
      <c r="X65" s="87"/>
      <c r="Y65" s="87"/>
    </row>
    <row r="66">
      <c r="A66" s="87" t="s">
        <v>138</v>
      </c>
      <c r="B66" s="87" t="s">
        <v>300</v>
      </c>
      <c r="C66" s="87">
        <v>47</v>
      </c>
      <c r="D66" s="87">
        <v>73</v>
      </c>
      <c r="E66" s="87"/>
      <c r="F66" s="87"/>
      <c r="G66" s="90">
        <v>3260</v>
      </c>
      <c r="H66" s="12">
        <f>SUM((N66/G66))</f>
        <v>8104.10920245399</v>
      </c>
      <c r="I66" s="96">
        <v>150394119</v>
      </c>
      <c r="J66" s="96">
        <v>119600000</v>
      </c>
      <c r="K66" s="12">
        <v>269994119</v>
      </c>
      <c r="L66" s="34">
        <v>37</v>
      </c>
      <c r="M66" s="1">
        <f>SUM(((K66/1000000)/L66))</f>
        <v>7.29713835135135</v>
      </c>
      <c r="N66" s="12">
        <v>26419396</v>
      </c>
      <c r="O66" s="1">
        <f>SUM((N66/1000000))/L66</f>
        <v>0.71403772972973</v>
      </c>
      <c r="P66" s="87"/>
      <c r="Q66" s="87"/>
      <c r="R66" s="68"/>
      <c r="S66" s="59"/>
      <c r="T66" s="87"/>
      <c r="U66" s="87"/>
      <c r="V66" s="87"/>
      <c r="W66" s="87"/>
      <c r="X66" s="87"/>
      <c r="Y66" s="87"/>
    </row>
    <row r="67">
      <c r="A67" s="87" t="s">
        <v>175</v>
      </c>
      <c r="B67" s="87" t="s">
        <v>301</v>
      </c>
      <c r="C67" s="87">
        <v>81</v>
      </c>
      <c r="D67" s="87">
        <v>89</v>
      </c>
      <c r="E67" s="87"/>
      <c r="F67" s="87"/>
      <c r="G67" s="90">
        <v>15</v>
      </c>
      <c r="H67" s="12">
        <f>SUM((N67/G67))</f>
        <v>27558.2</v>
      </c>
      <c r="I67" s="96">
        <v>79158310</v>
      </c>
      <c r="J67" s="96">
        <v>12100000</v>
      </c>
      <c r="K67" s="12">
        <v>91258310</v>
      </c>
      <c r="L67" s="34">
        <v>35</v>
      </c>
      <c r="M67" s="1">
        <f>SUM(((K67/1000000)/L67))</f>
        <v>2.60738028571429</v>
      </c>
      <c r="N67" s="12">
        <v>413373</v>
      </c>
      <c r="O67" s="28">
        <f>SUM((N67/1000000))/L67</f>
        <v>0.011810657142857</v>
      </c>
      <c r="P67" s="87"/>
      <c r="Q67" s="87"/>
      <c r="R67" s="68"/>
      <c r="S67" s="59"/>
      <c r="T67" s="87"/>
      <c r="U67" s="87"/>
      <c r="V67" s="87"/>
      <c r="W67" s="87"/>
      <c r="X67" s="87"/>
      <c r="Y67" s="87"/>
    </row>
    <row r="68">
      <c r="A68" s="87" t="s">
        <v>166</v>
      </c>
      <c r="B68" s="87" t="s">
        <v>307</v>
      </c>
      <c r="C68" s="87">
        <v>80</v>
      </c>
      <c r="D68" s="87">
        <v>74</v>
      </c>
      <c r="E68" s="87"/>
      <c r="F68" s="87"/>
      <c r="G68" s="90">
        <v>3009</v>
      </c>
      <c r="H68" s="12">
        <f>SUM((N68/G68))</f>
        <v>6764.36257892988</v>
      </c>
      <c r="I68" s="96">
        <v>66380662</v>
      </c>
      <c r="J68" s="96">
        <v>50600000</v>
      </c>
      <c r="K68" s="12">
        <v>116980662</v>
      </c>
      <c r="L68" s="34">
        <v>35</v>
      </c>
      <c r="M68" s="1">
        <f>SUM(((K68/1000000)/L68))</f>
        <v>3.34230462857143</v>
      </c>
      <c r="N68" s="12">
        <v>20353967</v>
      </c>
      <c r="O68" s="1">
        <f>SUM((N68/1000000))/L68</f>
        <v>0.581541914285714</v>
      </c>
      <c r="P68" s="87"/>
      <c r="Q68" s="87"/>
      <c r="R68" s="68"/>
      <c r="S68" s="59"/>
      <c r="T68" s="87"/>
      <c r="U68" s="87"/>
      <c r="V68" s="87"/>
      <c r="W68" s="87"/>
      <c r="X68" s="87"/>
      <c r="Y68" s="87"/>
    </row>
    <row r="69">
      <c r="A69" s="87" t="s">
        <v>149</v>
      </c>
      <c r="B69" s="87" t="s">
        <v>304</v>
      </c>
      <c r="C69" s="87">
        <v>19</v>
      </c>
      <c r="D69" s="87">
        <v>55</v>
      </c>
      <c r="E69" s="87"/>
      <c r="F69" s="87"/>
      <c r="G69" s="90">
        <v>3141</v>
      </c>
      <c r="H69" s="12">
        <f>SUM((N69/G69))</f>
        <v>11000.0079592486</v>
      </c>
      <c r="I69" s="96">
        <v>134506920</v>
      </c>
      <c r="J69" s="96">
        <v>39458090</v>
      </c>
      <c r="K69" s="12">
        <v>173965010</v>
      </c>
      <c r="L69" s="34">
        <v>35</v>
      </c>
      <c r="M69" s="1">
        <f>SUM(((K69/1000000)/L69))</f>
        <v>4.97042885714286</v>
      </c>
      <c r="N69" s="12">
        <v>34551025</v>
      </c>
      <c r="O69" s="1">
        <f>SUM((N69/1000000))/L69</f>
        <v>0.987172142857143</v>
      </c>
      <c r="P69" s="87"/>
      <c r="Q69" s="87"/>
      <c r="R69" s="68"/>
      <c r="S69" s="59"/>
      <c r="T69" s="87"/>
      <c r="U69" s="87"/>
      <c r="V69" s="87"/>
      <c r="W69" s="87"/>
      <c r="X69" s="87"/>
      <c r="Y69" s="87"/>
    </row>
    <row r="70">
      <c r="A70" s="87" t="s">
        <v>71</v>
      </c>
      <c r="B70" s="87" t="s">
        <v>308</v>
      </c>
      <c r="C70" s="87">
        <v>41</v>
      </c>
      <c r="D70" s="87">
        <v>49</v>
      </c>
      <c r="E70" s="87"/>
      <c r="F70" s="87"/>
      <c r="G70" s="90">
        <v>2224</v>
      </c>
      <c r="H70" s="12">
        <f>SUM((N70/G70))</f>
        <v>3151.17895683453</v>
      </c>
      <c r="I70" s="96">
        <v>17616641</v>
      </c>
      <c r="J70" s="96">
        <v>28600000</v>
      </c>
      <c r="K70" s="12" t="s">
        <v>73</v>
      </c>
      <c r="L70" s="34">
        <v>35</v>
      </c>
      <c r="M70" s="1">
        <f>SUM(((K70/1000000)/L70))</f>
        <v>1.32047545714286</v>
      </c>
      <c r="N70" s="12">
        <v>7008222</v>
      </c>
      <c r="O70" s="1">
        <f>SUM((N70/1000000))/L70</f>
        <v>0.200234914285714</v>
      </c>
      <c r="P70" s="87"/>
      <c r="Q70" s="87"/>
      <c r="R70" s="68"/>
      <c r="S70" s="59"/>
      <c r="T70" s="87"/>
      <c r="U70" s="87"/>
      <c r="V70" s="87"/>
      <c r="W70" s="87"/>
      <c r="X70" s="87"/>
      <c r="Y70" s="87"/>
    </row>
    <row r="71">
      <c r="A71" s="87" t="s">
        <v>235</v>
      </c>
      <c r="B71" s="87" t="s">
        <v>96</v>
      </c>
      <c r="C71" s="87">
        <v>28</v>
      </c>
      <c r="D71" s="87">
        <v>42</v>
      </c>
      <c r="E71" s="87"/>
      <c r="F71" s="87"/>
      <c r="G71" s="90">
        <v>2620</v>
      </c>
      <c r="H71" s="12">
        <f>SUM((N71/G71))</f>
        <v>3156.07175572519</v>
      </c>
      <c r="I71" s="96">
        <v>19701164</v>
      </c>
      <c r="J71" s="96" t="s">
        <v>102</v>
      </c>
      <c r="K71" s="12">
        <v>19701164</v>
      </c>
      <c r="L71" s="34">
        <v>35</v>
      </c>
      <c r="M71" s="1">
        <f>SUM(((K71/1000000)/L71))</f>
        <v>0.5628904</v>
      </c>
      <c r="N71" s="12">
        <v>8268908</v>
      </c>
      <c r="O71" s="1">
        <f>SUM((N71/1000000))/L71</f>
        <v>0.236254514285714</v>
      </c>
      <c r="P71" s="87"/>
      <c r="Q71" s="87"/>
      <c r="R71" s="68"/>
      <c r="S71" s="59"/>
      <c r="T71" s="87"/>
      <c r="U71" s="87"/>
      <c r="V71" s="87"/>
      <c r="W71" s="87"/>
      <c r="X71" s="87"/>
      <c r="Y71" s="87"/>
    </row>
    <row r="72">
      <c r="A72" s="87" t="s">
        <v>233</v>
      </c>
      <c r="B72" s="87" t="s">
        <v>305</v>
      </c>
      <c r="C72" s="87">
        <v>7</v>
      </c>
      <c r="D72" s="87">
        <v>42</v>
      </c>
      <c r="E72" s="87"/>
      <c r="F72" s="87"/>
      <c r="G72" s="90">
        <v>2633</v>
      </c>
      <c r="H72" s="12">
        <f>SUM((N72/G72))</f>
        <v>2883.27497151538</v>
      </c>
      <c r="I72" s="96">
        <v>21819348</v>
      </c>
      <c r="J72" s="96" t="s">
        <v>102</v>
      </c>
      <c r="K72" s="12">
        <v>21819348</v>
      </c>
      <c r="L72" s="34">
        <v>35</v>
      </c>
      <c r="M72" s="1">
        <f>SUM(((K72/1000000)/L72))</f>
        <v>0.623409942857143</v>
      </c>
      <c r="N72" s="12">
        <v>7591663</v>
      </c>
      <c r="O72" s="1">
        <f>SUM((N72/1000000))/L72</f>
        <v>0.216904657142857</v>
      </c>
      <c r="P72" s="87"/>
      <c r="Q72" s="87"/>
      <c r="R72" s="68"/>
      <c r="S72" s="59"/>
      <c r="T72" s="87"/>
      <c r="U72" s="87"/>
      <c r="V72" s="87"/>
      <c r="W72" s="87"/>
      <c r="X72" s="87"/>
      <c r="Y72" s="87"/>
    </row>
    <row r="73">
      <c r="A73" s="87" t="s">
        <v>163</v>
      </c>
      <c r="B73" s="87" t="s">
        <v>78</v>
      </c>
      <c r="C73" s="87">
        <v>83</v>
      </c>
      <c r="D73" s="87">
        <v>73</v>
      </c>
      <c r="E73" s="87"/>
      <c r="F73" s="87"/>
      <c r="G73" s="90">
        <v>3055</v>
      </c>
      <c r="H73" s="12">
        <f>SUM((N73/G73))</f>
        <v>6782.04975450082</v>
      </c>
      <c r="I73" s="96">
        <v>101470202</v>
      </c>
      <c r="J73" s="96">
        <v>24571120</v>
      </c>
      <c r="K73" s="12">
        <v>126041322</v>
      </c>
      <c r="L73" s="34">
        <v>32</v>
      </c>
      <c r="M73" s="1">
        <f>SUM(((K73/1000000)/L73))</f>
        <v>3.9387913125</v>
      </c>
      <c r="N73" s="12">
        <v>20719162</v>
      </c>
      <c r="O73" s="1">
        <f>SUM((N73/1000000))/L73</f>
        <v>0.6474738125</v>
      </c>
      <c r="P73" s="87"/>
      <c r="Q73" s="87"/>
      <c r="R73" s="68"/>
      <c r="S73" s="59"/>
      <c r="T73" s="87"/>
      <c r="U73" s="87"/>
      <c r="V73" s="87"/>
      <c r="W73" s="87"/>
      <c r="X73" s="87"/>
      <c r="Y73" s="87"/>
    </row>
    <row r="74">
      <c r="A74" s="87" t="s">
        <v>151</v>
      </c>
      <c r="B74" s="87" t="s">
        <v>299</v>
      </c>
      <c r="C74" s="87">
        <v>73</v>
      </c>
      <c r="D74" s="87">
        <v>80</v>
      </c>
      <c r="E74" s="87"/>
      <c r="F74" s="87"/>
      <c r="G74" s="90">
        <v>2933</v>
      </c>
      <c r="H74" s="12">
        <f>SUM((N74/G74))</f>
        <v>8400.03818615752</v>
      </c>
      <c r="I74" s="96">
        <v>116597286</v>
      </c>
      <c r="J74" s="96">
        <v>51111019</v>
      </c>
      <c r="K74" s="12">
        <v>167708305</v>
      </c>
      <c r="L74" s="34">
        <v>30</v>
      </c>
      <c r="M74" s="1">
        <f>SUM(((K74/1000000)/L74))</f>
        <v>5.590276833333331</v>
      </c>
      <c r="N74" s="12">
        <v>24637312</v>
      </c>
      <c r="O74" s="1">
        <f>SUM((N74/1000000))/L74</f>
        <v>0.821243733333333</v>
      </c>
      <c r="P74" s="87"/>
      <c r="Q74" s="87"/>
      <c r="R74" s="68"/>
      <c r="S74" s="59"/>
      <c r="T74" s="87"/>
      <c r="U74" s="87"/>
      <c r="V74" s="87"/>
      <c r="W74" s="87"/>
      <c r="X74" s="87"/>
      <c r="Y74" s="87"/>
    </row>
    <row r="75">
      <c r="A75" s="87" t="s">
        <v>193</v>
      </c>
      <c r="B75" s="87" t="s">
        <v>311</v>
      </c>
      <c r="C75" s="87">
        <v>84</v>
      </c>
      <c r="D75" s="87">
        <v>71</v>
      </c>
      <c r="E75" s="87"/>
      <c r="F75" s="87"/>
      <c r="G75" s="90">
        <v>2605</v>
      </c>
      <c r="H75" s="12">
        <f>SUM((N75/G75))</f>
        <v>3571.26487523992</v>
      </c>
      <c r="I75" s="96">
        <v>32172757</v>
      </c>
      <c r="J75" s="96">
        <v>31200000</v>
      </c>
      <c r="K75" s="12">
        <v>63372757</v>
      </c>
      <c r="L75" s="34">
        <v>30</v>
      </c>
      <c r="M75" s="1">
        <f>SUM(((K75/1000000)/L75))</f>
        <v>2.11242523333333</v>
      </c>
      <c r="N75" s="12">
        <v>9303145</v>
      </c>
      <c r="O75" s="1">
        <f>SUM((N75/1000000))/L75</f>
        <v>0.310104833333333</v>
      </c>
      <c r="P75" s="87"/>
      <c r="Q75" s="87"/>
      <c r="R75" s="68"/>
      <c r="S75" s="59" t="s">
        <v>87</v>
      </c>
      <c r="T75" s="20" t="s">
        <v>195</v>
      </c>
      <c r="U75" s="87"/>
      <c r="V75" s="87"/>
      <c r="W75" s="87"/>
      <c r="X75" s="87"/>
      <c r="Y75" s="87"/>
    </row>
    <row r="76">
      <c r="A76" s="87" t="s">
        <v>185</v>
      </c>
      <c r="B76" s="87" t="s">
        <v>309</v>
      </c>
      <c r="C76" s="87">
        <v>49</v>
      </c>
      <c r="D76" s="87">
        <v>48</v>
      </c>
      <c r="E76" s="87"/>
      <c r="F76" s="87"/>
      <c r="G76" s="90">
        <v>3157</v>
      </c>
      <c r="H76" s="12">
        <f>SUM((N76/G76))</f>
        <v>5100.269876465</v>
      </c>
      <c r="I76" s="96">
        <v>35266619</v>
      </c>
      <c r="J76" s="96">
        <v>48762638</v>
      </c>
      <c r="K76" s="12">
        <v>84029257</v>
      </c>
      <c r="L76" s="34">
        <v>30</v>
      </c>
      <c r="M76" s="1">
        <f>SUM(((K76/1000000)/L76))</f>
        <v>2.80097523333333</v>
      </c>
      <c r="N76" s="12">
        <v>16101552</v>
      </c>
      <c r="O76" s="1">
        <f>SUM((N76/1000000))/L76</f>
        <v>0.5367184</v>
      </c>
      <c r="P76" s="87"/>
      <c r="Q76" s="87"/>
      <c r="R76" s="68"/>
      <c r="S76" s="59"/>
      <c r="T76" s="87"/>
      <c r="U76" s="87"/>
      <c r="V76" s="87"/>
      <c r="W76" s="87"/>
      <c r="X76" s="87"/>
      <c r="Y76" s="87"/>
    </row>
    <row r="77">
      <c r="A77" s="87" t="s">
        <v>196</v>
      </c>
      <c r="B77" s="87" t="s">
        <v>96</v>
      </c>
      <c r="C77" s="87">
        <v>9</v>
      </c>
      <c r="D77" s="87">
        <v>34</v>
      </c>
      <c r="E77" s="87"/>
      <c r="F77" s="87"/>
      <c r="G77" s="90">
        <v>3026</v>
      </c>
      <c r="H77" s="12">
        <f>SUM((N77/G77))</f>
        <v>2546.83146067416</v>
      </c>
      <c r="I77" s="96">
        <v>19316646</v>
      </c>
      <c r="J77" s="96">
        <v>43358449</v>
      </c>
      <c r="K77" s="12">
        <v>62675095</v>
      </c>
      <c r="L77" s="34">
        <v>30</v>
      </c>
      <c r="M77" s="1">
        <f>SUM(((K77/1000000)/L77))</f>
        <v>2.08916983333333</v>
      </c>
      <c r="N77" s="12">
        <v>7706712</v>
      </c>
      <c r="O77" s="1">
        <f>SUM((N77/1000000))/L77</f>
        <v>0.2568904</v>
      </c>
      <c r="P77" s="87"/>
      <c r="Q77" s="87"/>
      <c r="R77" s="68"/>
      <c r="S77" s="59"/>
      <c r="T77" s="87"/>
      <c r="U77" s="87"/>
      <c r="V77" s="87"/>
      <c r="W77" s="87"/>
      <c r="X77" s="87"/>
      <c r="Y77" s="87"/>
    </row>
    <row r="78">
      <c r="A78" s="87" t="s">
        <v>190</v>
      </c>
      <c r="B78" s="87" t="s">
        <v>310</v>
      </c>
      <c r="C78" s="87">
        <v>12</v>
      </c>
      <c r="D78" s="87">
        <v>68</v>
      </c>
      <c r="E78" s="87"/>
      <c r="F78" s="87"/>
      <c r="G78" s="90">
        <v>3223</v>
      </c>
      <c r="H78" s="12">
        <f>SUM((N78/G78))</f>
        <v>6640.27117592305</v>
      </c>
      <c r="I78" s="96">
        <v>71349120</v>
      </c>
      <c r="J78" s="96" t="s">
        <v>102</v>
      </c>
      <c r="K78" s="12">
        <v>71349120</v>
      </c>
      <c r="L78" s="34">
        <v>28</v>
      </c>
      <c r="M78" s="1">
        <f>SUM(((K78/1000000)/L78))</f>
        <v>2.54818285714286</v>
      </c>
      <c r="N78" s="12">
        <v>21401594</v>
      </c>
      <c r="O78" s="1">
        <f>SUM((N78/1000000))/L78</f>
        <v>0.764342642857143</v>
      </c>
      <c r="P78" s="87"/>
      <c r="Q78" s="87"/>
      <c r="R78" s="68"/>
      <c r="S78" s="59"/>
      <c r="T78" s="87"/>
      <c r="U78" s="87"/>
      <c r="V78" s="87"/>
      <c r="W78" s="87"/>
      <c r="X78" s="87"/>
      <c r="Y78" s="87"/>
    </row>
    <row r="79">
      <c r="A79" s="87" t="s">
        <v>165</v>
      </c>
      <c r="B79" s="87" t="s">
        <v>75</v>
      </c>
      <c r="C79" s="87">
        <v>47</v>
      </c>
      <c r="D79" s="87">
        <v>62</v>
      </c>
      <c r="E79" s="87"/>
      <c r="F79" s="87"/>
      <c r="G79" s="90">
        <v>3065</v>
      </c>
      <c r="H79" s="12">
        <f>SUM((N79/G79))</f>
        <v>5329.38531810767</v>
      </c>
      <c r="I79" s="96">
        <v>63749942</v>
      </c>
      <c r="J79" s="96">
        <v>53991905</v>
      </c>
      <c r="K79" s="12">
        <v>117741847</v>
      </c>
      <c r="L79" s="34">
        <v>28</v>
      </c>
      <c r="M79" s="1">
        <f>SUM(((K79/1000000)/L79))</f>
        <v>4.20506596428571</v>
      </c>
      <c r="N79" s="12">
        <v>16334566</v>
      </c>
      <c r="O79" s="1">
        <f>SUM((N79/1000000))/L79</f>
        <v>0.583377357142857</v>
      </c>
      <c r="P79" s="87"/>
      <c r="Q79" s="87"/>
      <c r="R79" s="68"/>
      <c r="S79" s="59"/>
      <c r="T79" s="87"/>
      <c r="U79" s="87"/>
      <c r="V79" s="87"/>
      <c r="W79" s="87"/>
      <c r="X79" s="87"/>
      <c r="Y79" s="87"/>
    </row>
    <row r="80">
      <c r="A80" s="87" t="s">
        <v>199</v>
      </c>
      <c r="B80" s="87" t="s">
        <v>304</v>
      </c>
      <c r="C80" s="87">
        <v>29</v>
      </c>
      <c r="D80" s="87">
        <v>62</v>
      </c>
      <c r="E80" s="87"/>
      <c r="F80" s="87"/>
      <c r="G80" s="90">
        <v>2940</v>
      </c>
      <c r="H80" s="12">
        <f>SUM((N80/G80))</f>
        <v>4535.01870748299</v>
      </c>
      <c r="I80" s="96">
        <v>28795985</v>
      </c>
      <c r="J80" s="96">
        <v>30760119</v>
      </c>
      <c r="K80" s="12">
        <v>59556104</v>
      </c>
      <c r="L80" s="34">
        <v>28</v>
      </c>
      <c r="M80" s="1">
        <f>SUM(((K80/1000000)/L80))</f>
        <v>2.12700371428571</v>
      </c>
      <c r="N80" s="12">
        <v>13332955</v>
      </c>
      <c r="O80" s="1">
        <f>SUM((N80/1000000))/L80</f>
        <v>0.476176964285714</v>
      </c>
      <c r="P80" s="87"/>
      <c r="Q80" s="87"/>
      <c r="R80" s="68"/>
      <c r="S80" s="59"/>
      <c r="T80" s="87"/>
      <c r="U80" s="87"/>
      <c r="V80" s="87"/>
      <c r="W80" s="87"/>
      <c r="X80" s="87"/>
      <c r="Y80" s="87"/>
    </row>
    <row r="81">
      <c r="A81" s="87" t="s">
        <v>216</v>
      </c>
      <c r="B81" s="87" t="s">
        <v>301</v>
      </c>
      <c r="C81" s="87">
        <v>38</v>
      </c>
      <c r="D81" s="87">
        <v>52</v>
      </c>
      <c r="E81" s="87"/>
      <c r="F81" s="87"/>
      <c r="G81" s="90">
        <v>3036</v>
      </c>
      <c r="H81" s="12">
        <f>SUM((N81/G81))</f>
        <v>2616.92259552042</v>
      </c>
      <c r="I81" s="96">
        <v>30131216</v>
      </c>
      <c r="J81" s="96">
        <v>1200000</v>
      </c>
      <c r="K81" s="12">
        <v>31331216</v>
      </c>
      <c r="L81" s="34">
        <v>26</v>
      </c>
      <c r="M81" s="1">
        <f>SUM(((K81/1000000)/L81))</f>
        <v>1.20504676923077</v>
      </c>
      <c r="N81" s="12">
        <v>7944977</v>
      </c>
      <c r="O81" s="1">
        <f>SUM((N81/1000000))/L81</f>
        <v>0.305576038461538</v>
      </c>
      <c r="P81" s="87"/>
      <c r="Q81" s="87"/>
      <c r="R81" s="68"/>
      <c r="S81" s="59"/>
      <c r="T81" s="87"/>
      <c r="U81" s="87"/>
      <c r="V81" s="87"/>
      <c r="W81" s="87"/>
      <c r="X81" s="87"/>
      <c r="Y81" s="87"/>
    </row>
    <row r="82">
      <c r="A82" s="87" t="s">
        <v>182</v>
      </c>
      <c r="B82" s="87" t="s">
        <v>303</v>
      </c>
      <c r="C82" s="87">
        <v>49</v>
      </c>
      <c r="D82" s="87">
        <v>48</v>
      </c>
      <c r="E82" s="87"/>
      <c r="F82" s="87"/>
      <c r="G82" s="90">
        <v>3277</v>
      </c>
      <c r="H82" s="12">
        <f>SUM((N82/G82))</f>
        <v>6177.7555691181</v>
      </c>
      <c r="I82" s="96">
        <v>49875291</v>
      </c>
      <c r="J82" s="96">
        <v>36300000</v>
      </c>
      <c r="K82" s="12">
        <v>86175291</v>
      </c>
      <c r="L82" s="34">
        <v>26</v>
      </c>
      <c r="M82" s="1">
        <f>SUM(((K82/1000000)/L82))</f>
        <v>3.31443426923077</v>
      </c>
      <c r="N82" s="12">
        <v>20244505</v>
      </c>
      <c r="O82" s="1">
        <f>SUM((N82/1000000))/L82</f>
        <v>0.778634807692308</v>
      </c>
      <c r="P82" s="87"/>
      <c r="Q82" s="87"/>
      <c r="R82" s="68"/>
      <c r="S82" s="59"/>
      <c r="T82" s="87"/>
      <c r="U82" s="87"/>
      <c r="V82" s="87"/>
      <c r="W82" s="87"/>
      <c r="X82" s="87"/>
      <c r="Y82" s="87"/>
    </row>
    <row r="83">
      <c r="A83" s="87" t="s">
        <v>211</v>
      </c>
      <c r="B83" s="87" t="s">
        <v>299</v>
      </c>
      <c r="C83" s="87">
        <v>65</v>
      </c>
      <c r="D83" s="87">
        <v>72</v>
      </c>
      <c r="E83" s="87"/>
      <c r="F83" s="87"/>
      <c r="G83" s="90">
        <v>5</v>
      </c>
      <c r="H83" s="12">
        <f>SUM((N83/G83))</f>
        <v>35860.4</v>
      </c>
      <c r="I83" s="96">
        <v>26514531</v>
      </c>
      <c r="J83" s="96">
        <v>8940890</v>
      </c>
      <c r="K83" s="12">
        <v>35455421</v>
      </c>
      <c r="L83" s="34">
        <v>25</v>
      </c>
      <c r="M83" s="1">
        <f>SUM(((K83/1000000)/L83))</f>
        <v>1.41821684</v>
      </c>
      <c r="N83" s="12">
        <v>179302</v>
      </c>
      <c r="O83" s="28">
        <f>SUM((N83/1000000))/L83</f>
        <v>0.00717208</v>
      </c>
      <c r="P83" s="87"/>
      <c r="Q83" s="87"/>
      <c r="R83" s="68"/>
      <c r="S83" s="59" t="s">
        <v>87</v>
      </c>
      <c r="T83" s="20" t="s">
        <v>212</v>
      </c>
      <c r="U83" s="87"/>
      <c r="V83" s="87"/>
      <c r="W83" s="87"/>
      <c r="X83" s="87"/>
      <c r="Y83" s="87"/>
    </row>
    <row r="84">
      <c r="A84" s="87" t="s">
        <v>215</v>
      </c>
      <c r="B84" s="87" t="s">
        <v>311</v>
      </c>
      <c r="C84" s="87">
        <v>40</v>
      </c>
      <c r="D84" s="87">
        <v>66</v>
      </c>
      <c r="E84" s="87"/>
      <c r="F84" s="87"/>
      <c r="G84" s="90">
        <v>2570</v>
      </c>
      <c r="H84" s="12">
        <f>SUM((N84/G84))</f>
        <v>2690.75525291829</v>
      </c>
      <c r="I84" s="96">
        <v>20158898</v>
      </c>
      <c r="J84" s="96">
        <v>11200000</v>
      </c>
      <c r="K84" s="12">
        <v>31358898</v>
      </c>
      <c r="L84" s="34">
        <v>22</v>
      </c>
      <c r="M84" s="1">
        <f>SUM(((K84/1000000)/L84))</f>
        <v>1.42540445454545</v>
      </c>
      <c r="N84" s="12">
        <v>6915241</v>
      </c>
      <c r="O84" s="1">
        <f>SUM((N84/1000000))/L84</f>
        <v>0.314329136363636</v>
      </c>
      <c r="P84" s="87"/>
      <c r="Q84" s="87"/>
      <c r="R84" s="68"/>
      <c r="S84" s="59"/>
      <c r="T84" s="87"/>
      <c r="U84" s="87"/>
      <c r="V84" s="87"/>
      <c r="W84" s="87"/>
      <c r="X84" s="87"/>
      <c r="Y84" s="87"/>
    </row>
    <row r="85">
      <c r="A85" s="87" t="s">
        <v>131</v>
      </c>
      <c r="B85" s="87" t="s">
        <v>300</v>
      </c>
      <c r="C85" s="87">
        <v>86</v>
      </c>
      <c r="D85" s="87">
        <v>83</v>
      </c>
      <c r="E85" s="87"/>
      <c r="F85" s="87"/>
      <c r="G85" s="90">
        <v>2903</v>
      </c>
      <c r="H85" s="12">
        <f>SUM((N85/G85))</f>
        <v>14417.9559076817</v>
      </c>
      <c r="I85" s="96">
        <v>137400141</v>
      </c>
      <c r="J85" s="96">
        <v>180600000</v>
      </c>
      <c r="K85" s="12">
        <v>318000141</v>
      </c>
      <c r="L85" s="34">
        <v>20</v>
      </c>
      <c r="M85" s="1">
        <f>SUM(((K85/1000000)/L85))</f>
        <v>15.90000705</v>
      </c>
      <c r="N85" s="12">
        <v>41855326</v>
      </c>
      <c r="O85" s="1">
        <f>SUM((N85/1000000))/L85</f>
        <v>2.0927663</v>
      </c>
      <c r="P85" s="87"/>
      <c r="Q85" s="87"/>
      <c r="R85" s="68"/>
      <c r="S85" s="59"/>
      <c r="T85" s="87"/>
      <c r="U85" s="87"/>
      <c r="V85" s="87"/>
      <c r="W85" s="87"/>
      <c r="X85" s="87"/>
      <c r="Y85" s="87"/>
    </row>
    <row r="86">
      <c r="A86" s="87" t="s">
        <v>204</v>
      </c>
      <c r="B86" s="87" t="s">
        <v>312</v>
      </c>
      <c r="C86" s="87">
        <v>89</v>
      </c>
      <c r="D86" s="87">
        <v>73</v>
      </c>
      <c r="E86" s="87"/>
      <c r="F86" s="87"/>
      <c r="G86" s="90">
        <v>1551</v>
      </c>
      <c r="H86" s="12">
        <f>SUM((N86/G86))</f>
        <v>5681.36041263701</v>
      </c>
      <c r="I86" s="96">
        <v>26004851</v>
      </c>
      <c r="J86" s="96">
        <v>20084436</v>
      </c>
      <c r="K86" s="12">
        <v>46089287</v>
      </c>
      <c r="L86" s="34">
        <v>20</v>
      </c>
      <c r="M86" s="1">
        <f>SUM(((K86/1000000)/L86))</f>
        <v>2.30446435</v>
      </c>
      <c r="N86" s="12">
        <v>8811790</v>
      </c>
      <c r="O86" s="1">
        <f>SUM((N86/1000000))/L86</f>
        <v>0.4405895</v>
      </c>
      <c r="P86" s="87"/>
      <c r="Q86" s="87"/>
      <c r="R86" s="68"/>
      <c r="S86" s="59"/>
      <c r="T86" s="87"/>
      <c r="U86" s="87"/>
      <c r="V86" s="87"/>
      <c r="W86" s="87"/>
      <c r="X86" s="87"/>
      <c r="Y86" s="87"/>
    </row>
    <row r="87">
      <c r="A87" s="87" t="s">
        <v>186</v>
      </c>
      <c r="B87" s="87" t="s">
        <v>313</v>
      </c>
      <c r="C87" s="87">
        <v>4</v>
      </c>
      <c r="D87" s="87">
        <v>41</v>
      </c>
      <c r="E87" s="87"/>
      <c r="F87" s="87"/>
      <c r="G87" s="90">
        <v>3402</v>
      </c>
      <c r="H87" s="12">
        <f>SUM((N87/G87))</f>
        <v>4161.48353909465</v>
      </c>
      <c r="I87" s="96">
        <v>32015787</v>
      </c>
      <c r="J87" s="96">
        <v>46362957</v>
      </c>
      <c r="K87" s="12">
        <v>78378744</v>
      </c>
      <c r="L87" s="34">
        <v>20</v>
      </c>
      <c r="M87" s="1">
        <f>SUM(((K87/1000000)/L87))</f>
        <v>3.9189372</v>
      </c>
      <c r="N87" s="12">
        <v>14157367</v>
      </c>
      <c r="O87" s="1">
        <f>SUM((N87/1000000))/L87</f>
        <v>0.70786835</v>
      </c>
      <c r="P87" s="87"/>
      <c r="Q87" s="87"/>
      <c r="R87" s="68"/>
      <c r="S87" s="59"/>
      <c r="T87" s="87"/>
      <c r="U87" s="87"/>
      <c r="V87" s="87"/>
      <c r="W87" s="87"/>
      <c r="X87" s="87"/>
      <c r="Y87" s="87"/>
    </row>
    <row r="88">
      <c r="A88" s="87" t="s">
        <v>171</v>
      </c>
      <c r="B88" s="87" t="s">
        <v>314</v>
      </c>
      <c r="C88" s="87">
        <v>91</v>
      </c>
      <c r="D88" s="87">
        <v>81</v>
      </c>
      <c r="E88" s="87"/>
      <c r="F88" s="87"/>
      <c r="G88" s="90">
        <v>6</v>
      </c>
      <c r="H88" s="12">
        <f>SUM((N88/G88))</f>
        <v>102010.666666667</v>
      </c>
      <c r="I88" s="96">
        <v>33201545</v>
      </c>
      <c r="J88" s="96">
        <v>61600000</v>
      </c>
      <c r="K88" s="12">
        <v>94801545</v>
      </c>
      <c r="L88" s="34">
        <v>18</v>
      </c>
      <c r="M88" s="1">
        <f>SUM(((K88/1000000)/L88))</f>
        <v>5.2667525</v>
      </c>
      <c r="N88" s="12">
        <v>612064</v>
      </c>
      <c r="O88" s="28">
        <f>SUM((N88/1000000))/L88</f>
        <v>0.034003555555556</v>
      </c>
      <c r="P88" s="87"/>
      <c r="Q88" s="87"/>
      <c r="R88" s="68"/>
      <c r="S88" s="59" t="s">
        <v>87</v>
      </c>
      <c r="T88" s="20" t="s">
        <v>172</v>
      </c>
      <c r="U88" s="87"/>
      <c r="V88" s="87"/>
      <c r="W88" s="87"/>
      <c r="X88" s="87"/>
      <c r="Y88" s="87"/>
    </row>
    <row r="89">
      <c r="A89" s="87" t="s">
        <v>189</v>
      </c>
      <c r="B89" s="87" t="s">
        <v>304</v>
      </c>
      <c r="C89" s="87">
        <v>67</v>
      </c>
      <c r="D89" s="87">
        <v>90</v>
      </c>
      <c r="E89" s="87"/>
      <c r="F89" s="87"/>
      <c r="G89" s="90">
        <v>2024</v>
      </c>
      <c r="H89" s="12">
        <f>SUM((N89/G89))</f>
        <v>14875.2742094862</v>
      </c>
      <c r="I89" s="96">
        <v>70525195</v>
      </c>
      <c r="J89" s="96">
        <v>1100000</v>
      </c>
      <c r="K89" s="12">
        <v>71625195</v>
      </c>
      <c r="L89" s="34">
        <v>17</v>
      </c>
      <c r="M89" s="1">
        <f>SUM(((K89/1000000)/L89))</f>
        <v>4.21324676470588</v>
      </c>
      <c r="N89" s="12">
        <v>30107555</v>
      </c>
      <c r="O89" s="1">
        <f>SUM((N89/1000000))/L89</f>
        <v>1.77103264705882</v>
      </c>
      <c r="P89" s="87"/>
      <c r="Q89" s="87"/>
      <c r="R89" s="68"/>
      <c r="S89" s="59"/>
      <c r="T89" s="87"/>
      <c r="U89" s="87"/>
      <c r="V89" s="87"/>
      <c r="W89" s="87"/>
      <c r="X89" s="87"/>
      <c r="Y89" s="87"/>
    </row>
    <row r="90">
      <c r="A90" s="87" t="s">
        <v>170</v>
      </c>
      <c r="B90" s="87" t="s">
        <v>306</v>
      </c>
      <c r="C90" s="87">
        <v>62</v>
      </c>
      <c r="D90" s="87">
        <v>64</v>
      </c>
      <c r="E90" s="87"/>
      <c r="F90" s="87"/>
      <c r="G90" s="90">
        <v>3025</v>
      </c>
      <c r="H90" s="12">
        <f>SUM((N90/G90))</f>
        <v>8520.94115702479</v>
      </c>
      <c r="I90" s="96">
        <v>54239856</v>
      </c>
      <c r="J90" s="96">
        <v>43303096</v>
      </c>
      <c r="K90" s="12">
        <v>97542952</v>
      </c>
      <c r="L90" s="34">
        <v>17</v>
      </c>
      <c r="M90" s="1">
        <f>SUM(((K90/1000000)/L90))</f>
        <v>5.73782070588235</v>
      </c>
      <c r="N90" s="12">
        <v>25775847</v>
      </c>
      <c r="O90" s="1">
        <f>SUM((N90/1000000))/L90</f>
        <v>1.51622629411765</v>
      </c>
      <c r="P90" s="87"/>
      <c r="Q90" s="87"/>
      <c r="R90" s="68"/>
      <c r="S90" s="59"/>
      <c r="T90" s="87"/>
      <c r="U90" s="87"/>
      <c r="V90" s="87"/>
      <c r="W90" s="87"/>
      <c r="X90" s="87"/>
      <c r="Y90" s="87"/>
    </row>
    <row r="91">
      <c r="A91" s="87" t="s">
        <v>210</v>
      </c>
      <c r="B91" s="87" t="s">
        <v>312</v>
      </c>
      <c r="C91" s="87">
        <v>81</v>
      </c>
      <c r="D91" s="87">
        <v>75</v>
      </c>
      <c r="E91" s="87"/>
      <c r="F91" s="87"/>
      <c r="G91" s="90">
        <v>4</v>
      </c>
      <c r="H91" s="12">
        <f>SUM((N91/G91))</f>
        <v>69864.25</v>
      </c>
      <c r="I91" s="96">
        <v>21403519</v>
      </c>
      <c r="J91" s="96">
        <v>14082089</v>
      </c>
      <c r="K91" s="12">
        <v>35485608</v>
      </c>
      <c r="L91" s="34">
        <v>15</v>
      </c>
      <c r="M91" s="1">
        <f>SUM(((K91/1000000)/L91))</f>
        <v>2.3657072</v>
      </c>
      <c r="N91" s="12">
        <v>279457</v>
      </c>
      <c r="O91" s="28">
        <f>SUM((N91/1000000))/L91</f>
        <v>0.018630466666667</v>
      </c>
      <c r="P91" s="87"/>
      <c r="Q91" s="87"/>
      <c r="R91" s="68"/>
      <c r="S91" s="59"/>
      <c r="T91" s="87"/>
      <c r="U91" s="87"/>
      <c r="V91" s="87"/>
      <c r="W91" s="87"/>
      <c r="X91" s="87"/>
      <c r="Y91" s="87"/>
    </row>
    <row r="92">
      <c r="A92" s="87" t="s">
        <v>315</v>
      </c>
      <c r="B92" s="87" t="s">
        <v>303</v>
      </c>
      <c r="C92" s="87">
        <v>61</v>
      </c>
      <c r="D92" s="87">
        <v>66</v>
      </c>
      <c r="E92" s="87"/>
      <c r="F92" s="87"/>
      <c r="G92" s="90">
        <v>3336</v>
      </c>
      <c r="H92" s="12">
        <f>SUM((N92/G92))</f>
        <v>9608.86600719424</v>
      </c>
      <c r="I92" s="96">
        <v>102003019</v>
      </c>
      <c r="J92" s="96">
        <v>47000000</v>
      </c>
      <c r="K92" s="12">
        <v>149003019</v>
      </c>
      <c r="L92" s="34">
        <v>15</v>
      </c>
      <c r="M92" s="1">
        <f>SUM(((K92/1000000)/L92))</f>
        <v>9.9335346</v>
      </c>
      <c r="N92" s="12">
        <v>32055177</v>
      </c>
      <c r="O92" s="1">
        <f>SUM((N92/1000000))/L92</f>
        <v>2.1370118</v>
      </c>
      <c r="P92" s="87"/>
      <c r="Q92" s="87"/>
      <c r="R92" s="68"/>
      <c r="S92" s="59"/>
      <c r="T92" s="87"/>
      <c r="U92" s="87"/>
      <c r="V92" s="87"/>
      <c r="W92" s="87"/>
      <c r="X92" s="87"/>
      <c r="Y92" s="87"/>
    </row>
    <row r="93">
      <c r="A93" s="87" t="s">
        <v>207</v>
      </c>
      <c r="B93" s="87" t="s">
        <v>307</v>
      </c>
      <c r="C93" s="87">
        <v>56</v>
      </c>
      <c r="D93" s="87">
        <v>63</v>
      </c>
      <c r="E93" s="87"/>
      <c r="F93" s="87"/>
      <c r="G93" s="90">
        <v>2511</v>
      </c>
      <c r="H93" s="12">
        <f>SUM((N93/G93))</f>
        <v>5243.96933492632</v>
      </c>
      <c r="I93" s="96">
        <v>42930462</v>
      </c>
      <c r="J93" s="96" t="s">
        <v>102</v>
      </c>
      <c r="K93" s="12">
        <v>42930462</v>
      </c>
      <c r="L93" s="34">
        <v>15</v>
      </c>
      <c r="M93" s="1">
        <f>SUM(((K93/1000000)/L93))</f>
        <v>2.8620308</v>
      </c>
      <c r="N93" s="12">
        <v>13167607</v>
      </c>
      <c r="O93" s="1">
        <f>SUM((N93/1000000))/L93</f>
        <v>0.877840466666667</v>
      </c>
      <c r="P93" s="87"/>
      <c r="Q93" s="87"/>
      <c r="R93" s="68"/>
      <c r="S93" s="59" t="s">
        <v>87</v>
      </c>
      <c r="T93" s="20" t="s">
        <v>208</v>
      </c>
      <c r="U93" s="87"/>
      <c r="V93" s="87"/>
      <c r="W93" s="87"/>
      <c r="X93" s="87"/>
      <c r="Y93" s="87"/>
    </row>
    <row r="94">
      <c r="A94" s="87" t="s">
        <v>158</v>
      </c>
      <c r="B94" s="87" t="s">
        <v>304</v>
      </c>
      <c r="C94" s="87">
        <v>66</v>
      </c>
      <c r="D94" s="87">
        <v>57</v>
      </c>
      <c r="E94" s="87"/>
      <c r="F94" s="87"/>
      <c r="G94" s="90">
        <v>2647</v>
      </c>
      <c r="H94" s="12">
        <f>SUM((N94/G94))</f>
        <v>10730</v>
      </c>
      <c r="I94" s="96">
        <v>71628180</v>
      </c>
      <c r="J94" s="96">
        <v>74800000</v>
      </c>
      <c r="K94" s="12">
        <v>146428180</v>
      </c>
      <c r="L94" s="34">
        <v>15</v>
      </c>
      <c r="M94" s="1">
        <f>SUM(((K94/1000000)/L94))</f>
        <v>9.76187866666667</v>
      </c>
      <c r="N94" s="12">
        <v>28402310</v>
      </c>
      <c r="O94" s="1">
        <f>SUM((N94/1000000))/L94</f>
        <v>1.89348733333333</v>
      </c>
      <c r="P94" s="87"/>
      <c r="Q94" s="87"/>
      <c r="R94" s="68"/>
      <c r="S94" s="59"/>
      <c r="T94" s="87"/>
      <c r="U94" s="87"/>
      <c r="V94" s="87"/>
      <c r="W94" s="87"/>
      <c r="X94" s="87"/>
      <c r="Y94" s="87"/>
    </row>
    <row r="95">
      <c r="A95" s="87" t="s">
        <v>192</v>
      </c>
      <c r="B95" s="87" t="s">
        <v>306</v>
      </c>
      <c r="C95" s="87">
        <v>43</v>
      </c>
      <c r="D95" s="87">
        <v>66</v>
      </c>
      <c r="E95" s="87"/>
      <c r="F95" s="87"/>
      <c r="G95" s="90">
        <v>2507</v>
      </c>
      <c r="H95" s="12">
        <f>SUM((N95/G95))</f>
        <v>6828.37854008775</v>
      </c>
      <c r="I95" s="96">
        <v>51872378</v>
      </c>
      <c r="J95" s="96">
        <v>16700000</v>
      </c>
      <c r="K95" s="12">
        <v>68572378</v>
      </c>
      <c r="L95" s="34">
        <v>13</v>
      </c>
      <c r="M95" s="1">
        <f>SUM(((K95/1000000)/L95))</f>
        <v>5.27479830769231</v>
      </c>
      <c r="N95" s="12">
        <v>17118745</v>
      </c>
      <c r="O95" s="1">
        <f>SUM((N95/1000000))/L95</f>
        <v>1.31682653846154</v>
      </c>
      <c r="P95" s="87"/>
      <c r="Q95" s="87"/>
      <c r="R95" s="68"/>
      <c r="S95" s="59"/>
      <c r="T95" s="87"/>
      <c r="U95" s="87"/>
      <c r="V95" s="87"/>
      <c r="W95" s="87"/>
      <c r="X95" s="87"/>
      <c r="Y95" s="87"/>
    </row>
    <row r="96">
      <c r="A96" s="87" t="s">
        <v>206</v>
      </c>
      <c r="B96" s="87" t="s">
        <v>310</v>
      </c>
      <c r="C96" s="87">
        <v>28</v>
      </c>
      <c r="D96" s="87">
        <v>49</v>
      </c>
      <c r="E96" s="87"/>
      <c r="F96" s="87"/>
      <c r="G96" s="90">
        <v>2771</v>
      </c>
      <c r="H96" s="12">
        <f>SUM((N96/G96))</f>
        <v>3159.2089498376</v>
      </c>
      <c r="I96" s="96">
        <v>25682380</v>
      </c>
      <c r="J96" s="96">
        <v>19900000</v>
      </c>
      <c r="K96" s="12">
        <v>45582380</v>
      </c>
      <c r="L96" s="34">
        <v>13</v>
      </c>
      <c r="M96" s="1">
        <f>SUM(((K96/1000000)/L96))</f>
        <v>3.50633692307692</v>
      </c>
      <c r="N96" s="12">
        <v>8754168</v>
      </c>
      <c r="O96" s="1">
        <f>SUM((N96/1000000))/L96</f>
        <v>0.673397538461538</v>
      </c>
      <c r="P96" s="87"/>
      <c r="Q96" s="87"/>
      <c r="R96" s="68"/>
      <c r="S96" s="59"/>
      <c r="T96" s="87"/>
      <c r="U96" s="87"/>
      <c r="V96" s="87"/>
      <c r="W96" s="87"/>
      <c r="X96" s="87"/>
      <c r="Y96" s="87"/>
    </row>
    <row r="97">
      <c r="A97" s="87" t="s">
        <v>238</v>
      </c>
      <c r="B97" s="87" t="s">
        <v>312</v>
      </c>
      <c r="C97" s="87">
        <v>38</v>
      </c>
      <c r="D97" s="87">
        <v>34</v>
      </c>
      <c r="E97" s="87"/>
      <c r="F97" s="87"/>
      <c r="G97" s="90">
        <v>2160</v>
      </c>
      <c r="H97" s="12">
        <f>SUM((N97/G97))</f>
        <v>2849.52962962963</v>
      </c>
      <c r="I97" s="96">
        <v>18007317</v>
      </c>
      <c r="J97" s="96" t="s">
        <v>102</v>
      </c>
      <c r="K97" s="12">
        <v>18007317</v>
      </c>
      <c r="L97" s="34">
        <v>13</v>
      </c>
      <c r="M97" s="1">
        <f>SUM(((K97/1000000)/L97))</f>
        <v>1.38517823076923</v>
      </c>
      <c r="N97" s="12">
        <v>6154984</v>
      </c>
      <c r="O97" s="1">
        <f>SUM((N97/1000000))/L97</f>
        <v>0.473460307692308</v>
      </c>
      <c r="P97" s="87"/>
      <c r="Q97" s="87"/>
      <c r="R97" s="68"/>
      <c r="S97" s="59"/>
      <c r="T97" s="87"/>
      <c r="U97" s="87"/>
      <c r="V97" s="87"/>
      <c r="W97" s="87"/>
      <c r="X97" s="87"/>
      <c r="Y97" s="87"/>
    </row>
    <row r="98">
      <c r="A98" s="87" t="s">
        <v>200</v>
      </c>
      <c r="B98" s="87" t="s">
        <v>299</v>
      </c>
      <c r="C98" s="87">
        <v>80</v>
      </c>
      <c r="D98" s="87">
        <v>65</v>
      </c>
      <c r="E98" s="87"/>
      <c r="F98" s="87"/>
      <c r="G98" s="90">
        <v>2</v>
      </c>
      <c r="H98" s="12">
        <f>SUM((N98/G98))</f>
        <v>23561</v>
      </c>
      <c r="I98" s="96">
        <v>18390117</v>
      </c>
      <c r="J98" s="96">
        <v>41130181</v>
      </c>
      <c r="K98" s="12">
        <v>59520298</v>
      </c>
      <c r="L98" s="34">
        <v>11</v>
      </c>
      <c r="M98" s="1">
        <f>SUM(((K98/1000000)/L98))</f>
        <v>5.41093618181818</v>
      </c>
      <c r="N98" s="12">
        <v>47122</v>
      </c>
      <c r="O98" s="28">
        <f>SUM((N98/1000000))/L98</f>
        <v>0.004283818181818</v>
      </c>
      <c r="P98" s="87"/>
      <c r="Q98" s="87"/>
      <c r="R98" s="68"/>
      <c r="S98" s="59" t="s">
        <v>87</v>
      </c>
      <c r="T98" s="20" t="s">
        <v>201</v>
      </c>
      <c r="U98" s="87"/>
      <c r="V98" s="87"/>
      <c r="W98" s="87"/>
      <c r="X98" s="87"/>
      <c r="Y98" s="87"/>
    </row>
    <row r="99">
      <c r="A99" s="87" t="s">
        <v>231</v>
      </c>
      <c r="B99" s="87" t="s">
        <v>316</v>
      </c>
      <c r="C99" s="87">
        <v>14</v>
      </c>
      <c r="D99" s="87">
        <v>56</v>
      </c>
      <c r="E99" s="87"/>
      <c r="F99" s="87"/>
      <c r="G99" s="90">
        <v>2027</v>
      </c>
      <c r="H99" s="12">
        <f>SUM((N99/G99))</f>
        <v>4455.40305870745</v>
      </c>
      <c r="I99" s="96">
        <v>21569509</v>
      </c>
      <c r="J99" s="96">
        <v>887000</v>
      </c>
      <c r="K99" s="12">
        <v>22456509</v>
      </c>
      <c r="L99" s="34">
        <v>8.5</v>
      </c>
      <c r="M99" s="1">
        <f>SUM(((K99/1000000)/L99))</f>
        <v>2.64194223529412</v>
      </c>
      <c r="N99" s="12">
        <v>9031102</v>
      </c>
      <c r="O99" s="1">
        <f>SUM((N99/1000000))/L99</f>
        <v>1.06248258823529</v>
      </c>
      <c r="P99" s="87"/>
      <c r="Q99" s="87"/>
      <c r="R99" s="68"/>
      <c r="S99" s="59" t="s">
        <v>87</v>
      </c>
      <c r="T99" s="20" t="s">
        <v>232</v>
      </c>
      <c r="U99" s="87"/>
      <c r="V99" s="87"/>
      <c r="W99" s="87"/>
      <c r="X99" s="87"/>
      <c r="Y99" s="87"/>
    </row>
    <row r="100">
      <c r="A100" s="87" t="s">
        <v>218</v>
      </c>
      <c r="B100" s="87" t="s">
        <v>310</v>
      </c>
      <c r="C100" s="87">
        <v>81</v>
      </c>
      <c r="D100" s="87">
        <v>64</v>
      </c>
      <c r="E100" s="87"/>
      <c r="F100" s="87"/>
      <c r="G100" s="90">
        <v>2422</v>
      </c>
      <c r="H100" s="12">
        <f>SUM((N100/G100))</f>
        <v>3582.58009909166</v>
      </c>
      <c r="I100" s="96">
        <v>24477704</v>
      </c>
      <c r="J100" s="96">
        <v>5973052</v>
      </c>
      <c r="K100" s="12">
        <v>30450756</v>
      </c>
      <c r="L100" s="34">
        <v>6</v>
      </c>
      <c r="M100" s="1">
        <f>SUM(((K100/1000000)/L100))</f>
        <v>5.075126</v>
      </c>
      <c r="N100" s="12">
        <v>8677009</v>
      </c>
      <c r="O100" s="1">
        <f>SUM((N100/1000000))/L100</f>
        <v>1.44616816666667</v>
      </c>
      <c r="P100" s="87"/>
      <c r="Q100" s="87"/>
      <c r="R100" s="68"/>
      <c r="S100" s="59"/>
      <c r="T100" s="87"/>
      <c r="U100" s="87"/>
      <c r="V100" s="87"/>
      <c r="W100" s="87"/>
      <c r="X100" s="87"/>
      <c r="Y100" s="87"/>
    </row>
    <row r="101">
      <c r="A101" s="87" t="s">
        <v>155</v>
      </c>
      <c r="B101" s="87" t="s">
        <v>308</v>
      </c>
      <c r="C101" s="87">
        <v>37</v>
      </c>
      <c r="D101" s="87">
        <v>60</v>
      </c>
      <c r="E101" s="87"/>
      <c r="F101" s="87"/>
      <c r="G101" s="90">
        <v>3049</v>
      </c>
      <c r="H101" s="12">
        <f>SUM((N101/G101))</f>
        <v>13208.2987864874</v>
      </c>
      <c r="I101" s="96">
        <v>83586447</v>
      </c>
      <c r="J101" s="96">
        <v>77916585</v>
      </c>
      <c r="K101" s="12">
        <v>161503032</v>
      </c>
      <c r="L101" s="34">
        <v>5</v>
      </c>
      <c r="M101" s="1">
        <f>SUM(((K101/1000000)/L101))</f>
        <v>32.3006064</v>
      </c>
      <c r="N101" s="12">
        <v>40272103</v>
      </c>
      <c r="O101" s="1">
        <f>SUM((N101/1000000))/L101</f>
        <v>8.0544206</v>
      </c>
      <c r="P101" s="87"/>
      <c r="Q101" s="87"/>
      <c r="R101" s="68"/>
      <c r="S101" s="59"/>
      <c r="T101" s="87"/>
      <c r="U101" s="87"/>
      <c r="V101" s="87"/>
      <c r="W101" s="87"/>
      <c r="X101" s="87"/>
      <c r="Y101" s="87"/>
    </row>
    <row r="102">
      <c r="A102" s="87" t="s">
        <v>229</v>
      </c>
      <c r="B102" s="87" t="s">
        <v>316</v>
      </c>
      <c r="C102" s="87">
        <v>85</v>
      </c>
      <c r="D102" s="87">
        <v>85</v>
      </c>
      <c r="E102" s="87"/>
      <c r="F102" s="87"/>
      <c r="G102" s="90">
        <v>19</v>
      </c>
      <c r="H102" s="12">
        <f>SUM((N102/G102))</f>
        <v>29094.1052631579</v>
      </c>
      <c r="I102" s="96">
        <v>21506546</v>
      </c>
      <c r="J102" s="96">
        <v>1692106</v>
      </c>
      <c r="K102" s="12">
        <v>23198652</v>
      </c>
      <c r="L102" s="34">
        <v>4.6</v>
      </c>
      <c r="M102" s="1">
        <f>SUM(((K102/1000000)/L102))</f>
        <v>5.0431852173913</v>
      </c>
      <c r="N102" s="12">
        <v>552788</v>
      </c>
      <c r="O102" s="28">
        <f>SUM((N102/1000000))/L102</f>
        <v>0.120171304347826</v>
      </c>
      <c r="P102" s="87"/>
      <c r="Q102" s="87"/>
      <c r="R102" s="68"/>
      <c r="S102" s="59" t="s">
        <v>87</v>
      </c>
      <c r="T102" s="20" t="s">
        <v>230</v>
      </c>
      <c r="U102" s="87"/>
      <c r="V102" s="87"/>
      <c r="W102" s="87"/>
      <c r="X102" s="87"/>
      <c r="Y102" s="87"/>
    </row>
    <row r="103">
      <c r="A103" s="87" t="s">
        <v>181</v>
      </c>
      <c r="B103" s="87" t="s">
        <v>304</v>
      </c>
      <c r="C103" s="87">
        <v>37</v>
      </c>
      <c r="D103" s="87">
        <v>37</v>
      </c>
      <c r="E103" s="87"/>
      <c r="F103" s="87"/>
      <c r="G103" s="90">
        <v>2536</v>
      </c>
      <c r="H103" s="12">
        <f>SUM((N103/G103))</f>
        <v>13429.952681388</v>
      </c>
      <c r="I103" s="96">
        <v>64473115</v>
      </c>
      <c r="J103" s="96">
        <v>24855512</v>
      </c>
      <c r="K103" s="12">
        <v>89328627</v>
      </c>
      <c r="L103" s="34">
        <v>3</v>
      </c>
      <c r="M103" s="1">
        <f>SUM(((K103/1000000)/L103))</f>
        <v>29.776208999999998</v>
      </c>
      <c r="N103" s="12">
        <v>34058360</v>
      </c>
      <c r="O103" s="1">
        <f>SUM((N103/1000000))/L103</f>
        <v>11.3527866666667</v>
      </c>
      <c r="P103" s="87"/>
      <c r="Q103" s="87"/>
      <c r="R103" s="68"/>
      <c r="S103" s="59"/>
      <c r="T103" s="87"/>
      <c r="U103" s="87"/>
      <c r="V103" s="87"/>
      <c r="W103" s="87"/>
      <c r="X103" s="87"/>
      <c r="Y103" s="87"/>
    </row>
    <row r="104">
      <c r="A104" s="87" t="s">
        <v>198</v>
      </c>
      <c r="B104" s="87" t="s">
        <v>311</v>
      </c>
      <c r="C104" s="87">
        <v>10</v>
      </c>
      <c r="D104" s="87">
        <v>54</v>
      </c>
      <c r="E104" s="87"/>
      <c r="F104" s="87"/>
      <c r="G104" s="90">
        <v>2160</v>
      </c>
      <c r="H104" s="12">
        <f>SUM((N104/G104))</f>
        <v>8380.40833333333</v>
      </c>
      <c r="I104" s="96">
        <v>40041683</v>
      </c>
      <c r="J104" s="96">
        <v>19900000</v>
      </c>
      <c r="K104" s="12">
        <v>59941683</v>
      </c>
      <c r="L104" s="34">
        <v>2.5</v>
      </c>
      <c r="M104" s="1">
        <f>SUM(((K104/1000000)/L104))</f>
        <v>23.9766732</v>
      </c>
      <c r="N104" s="12">
        <v>18101682</v>
      </c>
      <c r="O104" s="1">
        <f>SUM((N104/1000000))/L104</f>
        <v>7.2406728</v>
      </c>
      <c r="P104" s="87"/>
      <c r="Q104" s="87"/>
      <c r="R104" s="68"/>
      <c r="S104" s="59"/>
      <c r="T104" s="87"/>
      <c r="U104" s="87"/>
      <c r="V104" s="87"/>
      <c r="W104" s="87"/>
      <c r="X104" s="87"/>
      <c r="Y104" s="87"/>
    </row>
    <row r="105">
      <c r="A105" s="87" t="s">
        <v>224</v>
      </c>
      <c r="B105" s="87" t="s">
        <v>313</v>
      </c>
      <c r="C105" s="73">
        <v>39</v>
      </c>
      <c r="D105" s="73">
        <v>50</v>
      </c>
      <c r="E105" s="87"/>
      <c r="F105" s="87"/>
      <c r="G105" s="90">
        <v>2313</v>
      </c>
      <c r="H105" s="12">
        <f>SUM((N105/G105))</f>
        <v>3540.49546044099</v>
      </c>
      <c r="I105" s="96">
        <v>17418667</v>
      </c>
      <c r="J105" s="96"/>
      <c r="K105" s="12"/>
      <c r="L105" s="34"/>
      <c r="M105" s="87"/>
      <c r="N105" s="12">
        <v>8189166</v>
      </c>
      <c r="O105" s="1" t="str">
        <f>SUM((N105/1000000))/L105</f>
        <v>#DIV/0!:divZero</v>
      </c>
      <c r="P105" s="87"/>
      <c r="Q105" s="87"/>
      <c r="R105" s="68"/>
      <c r="S105" s="59"/>
      <c r="T105" s="87"/>
      <c r="U105" s="87"/>
      <c r="V105" s="87"/>
      <c r="W105" s="87"/>
      <c r="X105" s="87"/>
      <c r="Y105" s="87"/>
    </row>
    <row r="106">
      <c r="A106" s="87" t="s">
        <v>191</v>
      </c>
      <c r="B106" s="87" t="s">
        <v>96</v>
      </c>
      <c r="C106" s="73">
        <v>34</v>
      </c>
      <c r="D106" s="73">
        <v>25</v>
      </c>
      <c r="E106" s="87"/>
      <c r="F106" s="87"/>
      <c r="G106" s="90">
        <v>3044</v>
      </c>
      <c r="H106" s="12">
        <f>SUM((N106/G106))</f>
        <v>2576.52102496715</v>
      </c>
      <c r="I106" s="96">
        <v>16973715</v>
      </c>
      <c r="J106" s="96"/>
      <c r="K106" s="12"/>
      <c r="L106" s="34"/>
      <c r="M106" s="87"/>
      <c r="N106" s="12">
        <v>7842930</v>
      </c>
      <c r="O106" s="1" t="str">
        <f>SUM((N106/1000000))/L106</f>
        <v>#DIV/0!:divZero</v>
      </c>
      <c r="P106" s="87"/>
      <c r="Q106" s="87"/>
      <c r="R106" s="68"/>
      <c r="S106" s="59"/>
      <c r="T106" s="87"/>
      <c r="U106" s="87"/>
      <c r="V106" s="87"/>
      <c r="W106" s="87"/>
      <c r="X106" s="87"/>
      <c r="Y106" s="87"/>
    </row>
    <row r="107">
      <c r="A107" s="87" t="s">
        <v>241</v>
      </c>
      <c r="B107" s="87" t="s">
        <v>75</v>
      </c>
      <c r="C107" s="73">
        <v>16</v>
      </c>
      <c r="D107" s="73">
        <v>27</v>
      </c>
      <c r="E107" s="87"/>
      <c r="F107" s="87"/>
      <c r="G107" s="90">
        <v>2700</v>
      </c>
      <c r="H107" s="12">
        <f>SUM((N107/G107))</f>
        <v>2862.35333333333</v>
      </c>
      <c r="I107" s="96">
        <v>15179302</v>
      </c>
      <c r="J107" s="96"/>
      <c r="K107" s="12"/>
      <c r="L107" s="34"/>
      <c r="M107" s="87"/>
      <c r="N107" s="12">
        <v>7728354</v>
      </c>
      <c r="O107" s="1" t="str">
        <f>SUM((N107/1000000))/L107</f>
        <v>#DIV/0!:divZero</v>
      </c>
      <c r="P107" s="87"/>
      <c r="Q107" s="87"/>
      <c r="R107" s="68"/>
      <c r="S107" s="59"/>
      <c r="T107" s="87"/>
      <c r="U107" s="87"/>
      <c r="V107" s="87"/>
      <c r="W107" s="87"/>
      <c r="X107" s="87"/>
      <c r="Y107" s="87"/>
    </row>
    <row r="108">
      <c r="A108" s="87" t="s">
        <v>209</v>
      </c>
      <c r="B108" s="87" t="s">
        <v>311</v>
      </c>
      <c r="C108" s="73">
        <v>27</v>
      </c>
      <c r="D108" s="73">
        <v>85</v>
      </c>
      <c r="E108" s="87"/>
      <c r="F108" s="87"/>
      <c r="G108" s="90">
        <v>2381</v>
      </c>
      <c r="H108" s="12">
        <f>SUM((N108/G108))</f>
        <v>2819.78160436791</v>
      </c>
      <c r="I108" s="96">
        <v>16131410</v>
      </c>
      <c r="J108" s="96"/>
      <c r="K108" s="12"/>
      <c r="L108" s="34"/>
      <c r="M108" s="87"/>
      <c r="N108" s="12">
        <v>6713900</v>
      </c>
      <c r="O108" s="1" t="str">
        <f>SUM((N108/1000000))/L108</f>
        <v>#DIV/0!:divZero</v>
      </c>
      <c r="P108" s="87"/>
      <c r="Q108" s="87"/>
      <c r="R108" s="68"/>
      <c r="S108" s="59"/>
      <c r="T108" s="87"/>
      <c r="U108" s="87"/>
      <c r="V108" s="87"/>
      <c r="W108" s="87"/>
      <c r="X108" s="87"/>
      <c r="Y108" s="87"/>
    </row>
    <row r="109">
      <c r="A109" s="87" t="s">
        <v>202</v>
      </c>
      <c r="B109" s="87" t="s">
        <v>305</v>
      </c>
      <c r="C109" s="73">
        <v>60</v>
      </c>
      <c r="D109" s="73">
        <v>55</v>
      </c>
      <c r="E109" s="87"/>
      <c r="F109" s="87"/>
      <c r="G109" s="90">
        <v>2913</v>
      </c>
      <c r="H109" s="12">
        <f>SUM((N109/G109))</f>
        <v>2156.34500514933</v>
      </c>
      <c r="I109" s="96">
        <v>12050299</v>
      </c>
      <c r="J109" s="96"/>
      <c r="K109" s="12"/>
      <c r="L109" s="34"/>
      <c r="M109" s="87"/>
      <c r="N109" s="12">
        <v>6281433</v>
      </c>
      <c r="O109" s="1" t="str">
        <f>SUM((N109/1000000))/L109</f>
        <v>#DIV/0!:divZero</v>
      </c>
      <c r="P109" s="87"/>
      <c r="Q109" s="87"/>
      <c r="R109" s="68"/>
      <c r="S109" s="59"/>
      <c r="T109" s="87"/>
      <c r="U109" s="87"/>
      <c r="V109" s="87"/>
      <c r="W109" s="87"/>
      <c r="X109" s="87"/>
      <c r="Y109" s="87"/>
    </row>
    <row r="110">
      <c r="A110" s="87" t="s">
        <v>237</v>
      </c>
      <c r="B110" s="87" t="s">
        <v>308</v>
      </c>
      <c r="C110" s="73">
        <v>38</v>
      </c>
      <c r="D110" s="73">
        <v>48</v>
      </c>
      <c r="E110" s="87"/>
      <c r="F110" s="87"/>
      <c r="G110" s="90">
        <v>2188</v>
      </c>
      <c r="H110" s="12">
        <f>SUM((N110/G110))</f>
        <v>2442.9844606947</v>
      </c>
      <c r="I110" s="96">
        <v>10895295</v>
      </c>
      <c r="J110" s="96"/>
      <c r="K110" s="12"/>
      <c r="L110" s="34"/>
      <c r="M110" s="87"/>
      <c r="N110" s="12">
        <v>5345250</v>
      </c>
      <c r="O110" s="87"/>
      <c r="P110" s="87"/>
      <c r="Q110" s="87"/>
      <c r="R110" s="68"/>
      <c r="S110" s="59"/>
      <c r="T110" s="87"/>
      <c r="U110" s="87"/>
      <c r="V110" s="87"/>
      <c r="W110" s="87"/>
      <c r="X110" s="87"/>
      <c r="Y110" s="87"/>
    </row>
    <row r="111">
      <c r="A111" s="87" t="s">
        <v>248</v>
      </c>
      <c r="B111" s="87" t="s">
        <v>310</v>
      </c>
      <c r="C111" s="73">
        <v>52</v>
      </c>
      <c r="D111" s="73">
        <v>53</v>
      </c>
      <c r="E111" s="87"/>
      <c r="F111" s="87"/>
      <c r="G111" s="90">
        <v>2101</v>
      </c>
      <c r="H111" s="12">
        <f>SUM((N111/G111))</f>
        <v>2484.66825321276</v>
      </c>
      <c r="I111" s="96">
        <v>11308901</v>
      </c>
      <c r="J111" s="96"/>
      <c r="K111" s="12"/>
      <c r="L111" s="34"/>
      <c r="M111" s="87"/>
      <c r="N111" s="12">
        <v>5220288</v>
      </c>
      <c r="O111" s="87"/>
      <c r="P111" s="87"/>
      <c r="Q111" s="87"/>
      <c r="R111" s="68"/>
      <c r="S111" s="59"/>
      <c r="T111" s="87"/>
      <c r="U111" s="87"/>
      <c r="V111" s="87"/>
      <c r="W111" s="87"/>
      <c r="X111" s="87"/>
      <c r="Y111" s="87"/>
    </row>
    <row r="112">
      <c r="A112" s="87" t="s">
        <v>220</v>
      </c>
      <c r="B112" s="87" t="s">
        <v>310</v>
      </c>
      <c r="C112" s="73">
        <v>4</v>
      </c>
      <c r="D112" s="73">
        <v>25</v>
      </c>
      <c r="E112" s="87"/>
      <c r="F112" s="87"/>
      <c r="G112" s="90">
        <v>2023</v>
      </c>
      <c r="H112" s="12">
        <f>SUM((N112/G112))</f>
        <v>2375.61937716263</v>
      </c>
      <c r="I112" s="96">
        <v>8840453</v>
      </c>
      <c r="J112" s="96"/>
      <c r="K112" s="12"/>
      <c r="L112" s="34"/>
      <c r="M112" s="87"/>
      <c r="N112" s="12">
        <v>4805878</v>
      </c>
      <c r="O112" s="87"/>
      <c r="P112" s="87"/>
      <c r="Q112" s="87"/>
      <c r="R112" s="68"/>
      <c r="S112" s="59"/>
      <c r="T112" s="87"/>
      <c r="U112" s="87"/>
      <c r="V112" s="87"/>
      <c r="W112" s="87"/>
      <c r="X112" s="87"/>
      <c r="Y112" s="87"/>
    </row>
    <row r="113">
      <c r="A113" s="87" t="s">
        <v>317</v>
      </c>
      <c r="B113" s="87" t="s">
        <v>305</v>
      </c>
      <c r="C113" s="73" t="s">
        <v>67</v>
      </c>
      <c r="D113" s="73" t="s">
        <v>67</v>
      </c>
      <c r="E113" s="87"/>
      <c r="F113" s="87"/>
      <c r="G113" s="90">
        <v>2041</v>
      </c>
      <c r="H113" s="12">
        <f>SUM((N113/G113))</f>
        <v>2259.44830965213</v>
      </c>
      <c r="I113" s="96">
        <v>9177065</v>
      </c>
      <c r="J113" s="96"/>
      <c r="K113" s="12"/>
      <c r="L113" s="34"/>
      <c r="M113" s="87"/>
      <c r="N113" s="12">
        <v>4611534</v>
      </c>
      <c r="O113" s="87"/>
      <c r="P113" s="87"/>
      <c r="Q113" s="87"/>
      <c r="R113" s="68"/>
      <c r="S113" s="59"/>
      <c r="T113" s="87"/>
      <c r="U113" s="87"/>
      <c r="V113" s="87"/>
      <c r="W113" s="87"/>
      <c r="X113" s="87"/>
      <c r="Y113" s="87"/>
    </row>
    <row r="114">
      <c r="A114" s="87" t="s">
        <v>240</v>
      </c>
      <c r="B114" s="87" t="s">
        <v>309</v>
      </c>
      <c r="C114" s="73">
        <v>6</v>
      </c>
      <c r="D114" s="73">
        <v>52</v>
      </c>
      <c r="E114" s="87"/>
      <c r="F114" s="87"/>
      <c r="G114" s="90">
        <v>2008</v>
      </c>
      <c r="H114" s="12">
        <f>SUM((N114/G114))</f>
        <v>2292.4188247012</v>
      </c>
      <c r="I114" s="96">
        <v>8888355</v>
      </c>
      <c r="J114" s="96"/>
      <c r="K114" s="12"/>
      <c r="L114" s="34"/>
      <c r="M114" s="87"/>
      <c r="N114" s="12">
        <v>4603177</v>
      </c>
      <c r="O114" s="87"/>
      <c r="P114" s="87"/>
      <c r="Q114" s="87"/>
      <c r="R114" s="68"/>
      <c r="S114" s="59"/>
      <c r="T114" s="87"/>
      <c r="U114" s="87"/>
      <c r="V114" s="87"/>
      <c r="W114" s="87"/>
      <c r="X114" s="87"/>
      <c r="Y114" s="87"/>
    </row>
    <row r="115">
      <c r="A115" s="87" t="s">
        <v>251</v>
      </c>
      <c r="B115" s="87" t="s">
        <v>300</v>
      </c>
      <c r="C115" s="73">
        <v>46</v>
      </c>
      <c r="D115" s="73">
        <v>41</v>
      </c>
      <c r="E115" s="87"/>
      <c r="F115" s="87"/>
      <c r="G115" s="90">
        <v>2404</v>
      </c>
      <c r="H115" s="12">
        <f>SUM((N115/G115))</f>
        <v>1891.93053244592</v>
      </c>
      <c r="I115" s="96">
        <v>9489829</v>
      </c>
      <c r="J115" s="96"/>
      <c r="K115" s="12"/>
      <c r="L115" s="34"/>
      <c r="M115" s="87"/>
      <c r="N115" s="12">
        <v>4548201</v>
      </c>
      <c r="O115" s="87"/>
      <c r="P115" s="87"/>
      <c r="Q115" s="87"/>
      <c r="R115" s="68"/>
      <c r="S115" s="59"/>
      <c r="T115" s="87"/>
      <c r="U115" s="87"/>
      <c r="V115" s="87"/>
      <c r="W115" s="87"/>
      <c r="X115" s="87"/>
      <c r="Y115" s="87"/>
    </row>
    <row r="116">
      <c r="A116" s="87" t="s">
        <v>250</v>
      </c>
      <c r="B116" s="87" t="s">
        <v>300</v>
      </c>
      <c r="C116" s="73">
        <v>2</v>
      </c>
      <c r="D116" s="73">
        <v>36</v>
      </c>
      <c r="E116" s="87"/>
      <c r="F116" s="87"/>
      <c r="G116" s="90">
        <v>2130</v>
      </c>
      <c r="H116" s="12">
        <f>SUM((N116/G116))</f>
        <v>2114.50328638498</v>
      </c>
      <c r="I116" s="96">
        <v>10501938</v>
      </c>
      <c r="J116" s="96"/>
      <c r="K116" s="12"/>
      <c r="L116" s="34"/>
      <c r="M116" s="87"/>
      <c r="N116" s="12">
        <v>4503892</v>
      </c>
      <c r="O116" s="87"/>
      <c r="P116" s="87"/>
      <c r="Q116" s="87"/>
      <c r="R116" s="68"/>
      <c r="S116" s="59"/>
      <c r="T116" s="87"/>
      <c r="U116" s="87"/>
      <c r="V116" s="87"/>
      <c r="W116" s="87"/>
      <c r="X116" s="87"/>
      <c r="Y116" s="87"/>
    </row>
    <row r="117">
      <c r="A117" s="87" t="s">
        <v>242</v>
      </c>
      <c r="B117" s="87" t="s">
        <v>311</v>
      </c>
      <c r="C117" s="73">
        <v>29</v>
      </c>
      <c r="D117" s="73">
        <v>39</v>
      </c>
      <c r="E117" s="87"/>
      <c r="F117" s="87"/>
      <c r="G117" s="90">
        <v>2538</v>
      </c>
      <c r="H117" s="12">
        <f>SUM((N117/G117))</f>
        <v>1511.89243498818</v>
      </c>
      <c r="I117" s="96">
        <v>8008161</v>
      </c>
      <c r="J117" s="96"/>
      <c r="K117" s="12"/>
      <c r="L117" s="34"/>
      <c r="M117" s="87"/>
      <c r="N117" s="12">
        <v>3837183</v>
      </c>
      <c r="O117" s="87"/>
      <c r="P117" s="87"/>
      <c r="Q117" s="87"/>
      <c r="R117" s="68"/>
      <c r="S117" s="59"/>
      <c r="T117" s="87"/>
      <c r="U117" s="87"/>
      <c r="V117" s="87"/>
      <c r="W117" s="87"/>
      <c r="X117" s="87"/>
      <c r="Y117" s="87"/>
    </row>
    <row r="118">
      <c r="A118" s="87" t="s">
        <v>252</v>
      </c>
      <c r="B118" s="87" t="s">
        <v>316</v>
      </c>
      <c r="C118" s="73">
        <v>48</v>
      </c>
      <c r="D118" s="73">
        <v>57</v>
      </c>
      <c r="E118" s="87"/>
      <c r="F118" s="87"/>
      <c r="G118" s="90">
        <v>1516</v>
      </c>
      <c r="H118" s="12">
        <f>SUM((N118/G118))</f>
        <v>2420.53430079156</v>
      </c>
      <c r="I118" s="96">
        <v>7018189</v>
      </c>
      <c r="J118" s="96"/>
      <c r="K118" s="12"/>
      <c r="L118" s="34"/>
      <c r="M118" s="87"/>
      <c r="N118" s="12">
        <v>3669530</v>
      </c>
      <c r="O118" s="87"/>
      <c r="P118" s="87"/>
      <c r="Q118" s="87"/>
      <c r="R118" s="68"/>
      <c r="S118" s="59"/>
      <c r="T118" s="87"/>
      <c r="U118" s="87"/>
      <c r="V118" s="87"/>
      <c r="W118" s="87"/>
      <c r="X118" s="87"/>
      <c r="Y118" s="87"/>
    </row>
    <row r="119">
      <c r="A119" s="87" t="s">
        <v>244</v>
      </c>
      <c r="B119" s="87" t="s">
        <v>310</v>
      </c>
      <c r="C119" s="73">
        <v>4</v>
      </c>
      <c r="D119" s="73" t="s">
        <v>67</v>
      </c>
      <c r="E119" s="87"/>
      <c r="F119" s="87"/>
      <c r="G119" s="90">
        <v>2459</v>
      </c>
      <c r="H119" s="12">
        <f>SUM((N119/G119))</f>
        <v>1434.88247254982</v>
      </c>
      <c r="I119" s="96">
        <v>7385015</v>
      </c>
      <c r="J119" s="96"/>
      <c r="K119" s="12"/>
      <c r="L119" s="34"/>
      <c r="M119" s="87"/>
      <c r="N119" s="12">
        <v>3528376</v>
      </c>
      <c r="O119" s="87"/>
      <c r="P119" s="87"/>
      <c r="Q119" s="87"/>
      <c r="R119" s="68"/>
      <c r="S119" s="59"/>
      <c r="T119" s="87"/>
      <c r="U119" s="87"/>
      <c r="V119" s="87"/>
      <c r="W119" s="87"/>
      <c r="X119" s="87"/>
      <c r="Y119" s="87"/>
    </row>
    <row r="120">
      <c r="A120" s="87" t="s">
        <v>318</v>
      </c>
      <c r="B120" s="87" t="s">
        <v>319</v>
      </c>
      <c r="C120" s="87" t="s">
        <v>67</v>
      </c>
      <c r="D120" s="87" t="s">
        <v>67</v>
      </c>
      <c r="E120" s="87"/>
      <c r="F120" s="87"/>
      <c r="G120" s="90">
        <v>239</v>
      </c>
      <c r="H120" s="12">
        <f>SUM((N120/G120))</f>
        <v>14324.3012552301</v>
      </c>
      <c r="I120" s="96">
        <v>8031955</v>
      </c>
      <c r="J120" s="96"/>
      <c r="K120" s="12"/>
      <c r="L120" s="34"/>
      <c r="M120" s="87"/>
      <c r="N120" s="12">
        <v>3423508</v>
      </c>
      <c r="O120" s="87"/>
      <c r="P120" s="87"/>
      <c r="Q120" s="87"/>
      <c r="R120" s="68"/>
      <c r="S120" s="59"/>
      <c r="T120" s="87"/>
      <c r="U120" s="87"/>
      <c r="V120" s="87"/>
      <c r="W120" s="87"/>
      <c r="X120" s="87"/>
      <c r="Y120" s="87"/>
    </row>
    <row r="121">
      <c r="A121" s="87" t="s">
        <v>320</v>
      </c>
      <c r="B121" s="87" t="s">
        <v>300</v>
      </c>
      <c r="C121" s="87" t="s">
        <v>67</v>
      </c>
      <c r="D121" s="87" t="s">
        <v>67</v>
      </c>
      <c r="E121" s="87"/>
      <c r="F121" s="87"/>
      <c r="G121" s="90">
        <v>318</v>
      </c>
      <c r="H121" s="12">
        <f>SUM((N121/G121))</f>
        <v>9729.5534591195</v>
      </c>
      <c r="I121" s="96">
        <v>5633202</v>
      </c>
      <c r="J121" s="96"/>
      <c r="K121" s="12"/>
      <c r="L121" s="34"/>
      <c r="M121" s="87"/>
      <c r="N121" s="12">
        <v>3093998</v>
      </c>
      <c r="O121" s="87"/>
      <c r="P121" s="87"/>
      <c r="Q121" s="87"/>
      <c r="R121" s="68"/>
      <c r="S121" s="59"/>
      <c r="T121" s="87"/>
      <c r="U121" s="87"/>
      <c r="V121" s="87"/>
      <c r="W121" s="87"/>
      <c r="X121" s="87"/>
      <c r="Y121" s="87"/>
    </row>
    <row r="122">
      <c r="A122" s="87" t="s">
        <v>321</v>
      </c>
      <c r="B122" s="87" t="s">
        <v>305</v>
      </c>
      <c r="C122" s="87" t="s">
        <v>67</v>
      </c>
      <c r="D122" s="87" t="s">
        <v>67</v>
      </c>
      <c r="E122" s="87"/>
      <c r="F122" s="87"/>
      <c r="G122" s="90">
        <v>387</v>
      </c>
      <c r="H122" s="12">
        <f>SUM((N122/G122))</f>
        <v>6375.11111111111</v>
      </c>
      <c r="I122" s="96">
        <v>5842961</v>
      </c>
      <c r="J122" s="96"/>
      <c r="K122" s="12"/>
      <c r="L122" s="34"/>
      <c r="M122" s="87"/>
      <c r="N122" s="12">
        <v>2467168</v>
      </c>
      <c r="O122" s="87"/>
      <c r="P122" s="87"/>
      <c r="Q122" s="87"/>
      <c r="R122" s="68"/>
      <c r="S122" s="59"/>
      <c r="T122" s="87"/>
      <c r="U122" s="87"/>
      <c r="V122" s="87"/>
      <c r="W122" s="87"/>
      <c r="X122" s="87"/>
      <c r="Y122" s="87"/>
    </row>
    <row r="123">
      <c r="A123" s="87" t="s">
        <v>259</v>
      </c>
      <c r="B123" s="87" t="s">
        <v>312</v>
      </c>
      <c r="C123" s="87">
        <v>42</v>
      </c>
      <c r="D123" s="87">
        <v>33</v>
      </c>
      <c r="E123" s="87"/>
      <c r="F123" s="87"/>
      <c r="G123" s="90">
        <v>870</v>
      </c>
      <c r="H123" s="12">
        <f>SUM((N123/G123))</f>
        <v>2833.25402298851</v>
      </c>
      <c r="I123" s="96">
        <v>5750401</v>
      </c>
      <c r="J123" s="96"/>
      <c r="K123" s="12"/>
      <c r="L123" s="34"/>
      <c r="M123" s="87"/>
      <c r="N123" s="12">
        <v>2464931</v>
      </c>
      <c r="O123" s="87"/>
      <c r="P123" s="87"/>
      <c r="Q123" s="87"/>
      <c r="R123" s="68"/>
      <c r="S123" s="59"/>
      <c r="T123" s="87"/>
      <c r="U123" s="87"/>
      <c r="V123" s="87"/>
      <c r="W123" s="87"/>
      <c r="X123" s="87"/>
      <c r="Y123" s="87"/>
    </row>
    <row r="124">
      <c r="A124" s="87" t="s">
        <v>322</v>
      </c>
      <c r="B124" s="87" t="s">
        <v>323</v>
      </c>
      <c r="C124" s="87" t="s">
        <v>67</v>
      </c>
      <c r="D124" s="87" t="s">
        <v>67</v>
      </c>
      <c r="E124" s="87"/>
      <c r="F124" s="87"/>
      <c r="G124" s="90">
        <v>196</v>
      </c>
      <c r="H124" s="12">
        <f>SUM((N124/G124))</f>
        <v>11329.0663265306</v>
      </c>
      <c r="I124" s="96">
        <v>5307960</v>
      </c>
      <c r="J124" s="96"/>
      <c r="K124" s="12"/>
      <c r="L124" s="34"/>
      <c r="M124" s="87"/>
      <c r="N124" s="12">
        <v>2220497</v>
      </c>
      <c r="O124" s="87"/>
      <c r="P124" s="87"/>
      <c r="Q124" s="87"/>
      <c r="R124" s="68"/>
      <c r="S124" s="59"/>
      <c r="T124" s="87"/>
      <c r="U124" s="87"/>
      <c r="V124" s="87"/>
      <c r="W124" s="87"/>
      <c r="X124" s="87"/>
      <c r="Y124" s="87"/>
    </row>
    <row r="125">
      <c r="A125" s="87" t="s">
        <v>324</v>
      </c>
      <c r="B125" s="87" t="s">
        <v>311</v>
      </c>
      <c r="C125" s="87" t="s">
        <v>67</v>
      </c>
      <c r="D125" s="87" t="s">
        <v>67</v>
      </c>
      <c r="E125" s="87"/>
      <c r="F125" s="87"/>
      <c r="G125" s="90">
        <v>1037</v>
      </c>
      <c r="H125" s="12">
        <f>SUM((N125/G125))</f>
        <v>1935.93731918997</v>
      </c>
      <c r="I125" s="96">
        <v>6206566</v>
      </c>
      <c r="J125" s="96"/>
      <c r="K125" s="12"/>
      <c r="L125" s="34"/>
      <c r="M125" s="87"/>
      <c r="N125" s="12">
        <v>2007567</v>
      </c>
      <c r="O125" s="87"/>
      <c r="P125" s="87"/>
      <c r="Q125" s="87"/>
      <c r="R125" s="68"/>
      <c r="S125" s="59"/>
      <c r="T125" s="87"/>
      <c r="U125" s="87"/>
      <c r="V125" s="87"/>
      <c r="W125" s="87"/>
      <c r="X125" s="87"/>
      <c r="Y125" s="87"/>
    </row>
    <row r="126">
      <c r="A126" s="87" t="s">
        <v>325</v>
      </c>
      <c r="B126" s="87" t="s">
        <v>303</v>
      </c>
      <c r="C126" s="87" t="s">
        <v>67</v>
      </c>
      <c r="D126" s="87" t="s">
        <v>67</v>
      </c>
      <c r="E126" s="87"/>
      <c r="F126" s="87"/>
      <c r="G126" s="90">
        <v>300</v>
      </c>
      <c r="H126" s="12">
        <f>SUM((N126/G126))</f>
        <v>6552.45666666667</v>
      </c>
      <c r="I126" s="96">
        <v>3018873</v>
      </c>
      <c r="J126" s="96"/>
      <c r="K126" s="12"/>
      <c r="L126" s="34"/>
      <c r="M126" s="87"/>
      <c r="N126" s="12">
        <v>1965737</v>
      </c>
      <c r="O126" s="87"/>
      <c r="P126" s="87"/>
      <c r="Q126" s="87"/>
      <c r="R126" s="68"/>
      <c r="S126" s="59"/>
      <c r="T126" s="87"/>
      <c r="U126" s="87"/>
      <c r="V126" s="87"/>
      <c r="W126" s="87"/>
      <c r="X126" s="87"/>
      <c r="Y126" s="87"/>
    </row>
    <row r="127">
      <c r="A127" s="87" t="s">
        <v>68</v>
      </c>
      <c r="B127" s="87" t="s">
        <v>301</v>
      </c>
      <c r="C127" s="87">
        <v>37</v>
      </c>
      <c r="D127" s="87">
        <v>40</v>
      </c>
      <c r="E127" s="87"/>
      <c r="F127" s="87"/>
      <c r="G127" s="90">
        <v>1769</v>
      </c>
      <c r="H127" s="12">
        <f>SUM((N127/G127))</f>
        <v>945.930469191634</v>
      </c>
      <c r="I127" s="96">
        <v>3255008</v>
      </c>
      <c r="J127" s="96"/>
      <c r="K127" s="12"/>
      <c r="L127" s="34"/>
      <c r="M127" s="87"/>
      <c r="N127" s="12">
        <v>1673351</v>
      </c>
      <c r="O127" s="87"/>
      <c r="P127" s="87"/>
      <c r="Q127" s="87"/>
      <c r="R127" s="68"/>
      <c r="S127" s="59"/>
      <c r="T127" s="87"/>
      <c r="U127" s="87"/>
      <c r="V127" s="87"/>
      <c r="W127" s="87"/>
      <c r="X127" s="87"/>
      <c r="Y127" s="87"/>
    </row>
    <row r="128">
      <c r="A128" s="87" t="s">
        <v>326</v>
      </c>
      <c r="B128" s="87" t="s">
        <v>327</v>
      </c>
      <c r="C128" s="87">
        <v>45</v>
      </c>
      <c r="D128" s="87" t="s">
        <v>67</v>
      </c>
      <c r="E128" s="87"/>
      <c r="F128" s="87"/>
      <c r="G128" s="90">
        <v>381</v>
      </c>
      <c r="H128" s="12">
        <f>SUM((N128/G128))</f>
        <v>4153.45406824147</v>
      </c>
      <c r="I128" s="96">
        <v>2861020</v>
      </c>
      <c r="J128" s="96"/>
      <c r="K128" s="12"/>
      <c r="L128" s="34"/>
      <c r="M128" s="87"/>
      <c r="N128" s="12">
        <v>1582466</v>
      </c>
      <c r="O128" s="87"/>
      <c r="P128" s="87"/>
      <c r="Q128" s="87"/>
      <c r="R128" s="68"/>
      <c r="S128" s="59"/>
      <c r="T128" s="87"/>
      <c r="U128" s="87"/>
      <c r="V128" s="87"/>
      <c r="W128" s="87"/>
      <c r="X128" s="87"/>
      <c r="Y128" s="87"/>
    </row>
    <row r="129">
      <c r="A129" s="87" t="s">
        <v>74</v>
      </c>
      <c r="B129" s="87" t="s">
        <v>75</v>
      </c>
      <c r="C129" s="87">
        <v>52</v>
      </c>
      <c r="D129" s="87">
        <v>48</v>
      </c>
      <c r="E129" s="87"/>
      <c r="F129" s="87"/>
      <c r="G129" s="90">
        <v>591</v>
      </c>
      <c r="H129" s="12">
        <f>SUM((N129/G129))</f>
        <v>2672.42301184433</v>
      </c>
      <c r="I129" s="96">
        <v>3491669</v>
      </c>
      <c r="J129" s="96"/>
      <c r="K129" s="12"/>
      <c r="L129" s="34"/>
      <c r="M129" s="87"/>
      <c r="N129" s="12">
        <v>1579402</v>
      </c>
      <c r="O129" s="87"/>
      <c r="P129" s="87"/>
      <c r="Q129" s="87"/>
      <c r="R129" s="68"/>
      <c r="S129" s="59"/>
      <c r="T129" s="87"/>
      <c r="U129" s="87"/>
      <c r="V129" s="87"/>
      <c r="W129" s="87"/>
      <c r="X129" s="87"/>
      <c r="Y129" s="87"/>
    </row>
    <row r="130">
      <c r="A130" s="87" t="s">
        <v>328</v>
      </c>
      <c r="B130" s="87" t="s">
        <v>329</v>
      </c>
      <c r="C130" s="87" t="s">
        <v>67</v>
      </c>
      <c r="D130" s="87" t="s">
        <v>67</v>
      </c>
      <c r="E130" s="87"/>
      <c r="F130" s="87"/>
      <c r="G130" s="90">
        <v>305</v>
      </c>
      <c r="H130" s="12">
        <f>SUM((N130/G130))</f>
        <v>5169.05245901639</v>
      </c>
      <c r="I130" s="96">
        <v>3419967</v>
      </c>
      <c r="J130" s="96"/>
      <c r="K130" s="12"/>
      <c r="L130" s="34"/>
      <c r="M130" s="87"/>
      <c r="N130" s="12">
        <v>1576561</v>
      </c>
      <c r="O130" s="87"/>
      <c r="P130" s="87"/>
      <c r="Q130" s="87"/>
      <c r="R130" s="68"/>
      <c r="S130" s="59"/>
      <c r="T130" s="87"/>
      <c r="U130" s="87"/>
      <c r="V130" s="87"/>
      <c r="W130" s="87"/>
      <c r="X130" s="87"/>
      <c r="Y130" s="87"/>
    </row>
    <row r="131">
      <c r="A131" s="87" t="s">
        <v>330</v>
      </c>
      <c r="B131" s="87" t="s">
        <v>331</v>
      </c>
      <c r="C131" s="87" t="s">
        <v>67</v>
      </c>
      <c r="D131" s="87" t="s">
        <v>67</v>
      </c>
      <c r="E131" s="87"/>
      <c r="F131" s="87"/>
      <c r="G131" s="90">
        <v>161</v>
      </c>
      <c r="H131" s="12">
        <f>SUM((N131/G131))</f>
        <v>9743.33540372671</v>
      </c>
      <c r="I131" s="96">
        <v>3827466</v>
      </c>
      <c r="J131" s="96"/>
      <c r="K131" s="12"/>
      <c r="L131" s="34"/>
      <c r="M131" s="87"/>
      <c r="N131" s="12">
        <v>1568677</v>
      </c>
      <c r="O131" s="87"/>
      <c r="P131" s="87"/>
      <c r="Q131" s="87"/>
      <c r="R131" s="68"/>
      <c r="S131" s="59"/>
      <c r="T131" s="87"/>
      <c r="U131" s="87"/>
      <c r="V131" s="87"/>
      <c r="W131" s="87"/>
      <c r="X131" s="87"/>
      <c r="Y131" s="87"/>
    </row>
    <row r="132">
      <c r="A132" s="87" t="s">
        <v>265</v>
      </c>
      <c r="B132" s="87" t="s">
        <v>305</v>
      </c>
      <c r="C132" s="87">
        <v>37</v>
      </c>
      <c r="D132" s="87">
        <v>47</v>
      </c>
      <c r="E132" s="87"/>
      <c r="F132" s="87"/>
      <c r="G132" s="90">
        <v>659</v>
      </c>
      <c r="H132" s="12">
        <f>SUM((N132/G132))</f>
        <v>2255.52352048558</v>
      </c>
      <c r="I132" s="96">
        <v>3310031</v>
      </c>
      <c r="J132" s="96"/>
      <c r="K132" s="12"/>
      <c r="L132" s="34"/>
      <c r="M132" s="87"/>
      <c r="N132" s="12">
        <v>1486390</v>
      </c>
      <c r="O132" s="87"/>
      <c r="P132" s="87"/>
      <c r="Q132" s="87"/>
      <c r="R132" s="68"/>
      <c r="S132" s="59"/>
      <c r="T132" s="87"/>
      <c r="U132" s="87"/>
      <c r="V132" s="87"/>
      <c r="W132" s="87"/>
      <c r="X132" s="87"/>
      <c r="Y132" s="87"/>
    </row>
    <row r="133">
      <c r="A133" s="87" t="s">
        <v>332</v>
      </c>
      <c r="B133" s="87" t="s">
        <v>305</v>
      </c>
      <c r="C133" s="87" t="s">
        <v>67</v>
      </c>
      <c r="D133" s="87" t="s">
        <v>67</v>
      </c>
      <c r="E133" s="87"/>
      <c r="F133" s="87"/>
      <c r="G133" s="90">
        <v>188</v>
      </c>
      <c r="H133" s="12">
        <f>SUM((N133/G133))</f>
        <v>7863.42021276596</v>
      </c>
      <c r="I133" s="96">
        <v>2850357</v>
      </c>
      <c r="J133" s="96"/>
      <c r="K133" s="12"/>
      <c r="L133" s="34"/>
      <c r="M133" s="87"/>
      <c r="N133" s="12">
        <v>1478323</v>
      </c>
      <c r="O133" s="87"/>
      <c r="P133" s="87"/>
      <c r="Q133" s="87"/>
      <c r="R133" s="68"/>
      <c r="S133" s="59"/>
      <c r="T133" s="87"/>
      <c r="U133" s="87"/>
      <c r="V133" s="87"/>
      <c r="W133" s="87"/>
      <c r="X133" s="87"/>
      <c r="Y133" s="87"/>
    </row>
    <row r="134">
      <c r="A134" s="87" t="s">
        <v>333</v>
      </c>
      <c r="B134" s="87" t="s">
        <v>331</v>
      </c>
      <c r="C134" s="87" t="s">
        <v>67</v>
      </c>
      <c r="D134" s="87" t="s">
        <v>67</v>
      </c>
      <c r="E134" s="87"/>
      <c r="F134" s="87"/>
      <c r="G134" s="90">
        <v>204</v>
      </c>
      <c r="H134" s="12">
        <f>SUM((N134/G134))</f>
        <v>7103.79411764706</v>
      </c>
      <c r="I134" s="96">
        <v>2738863</v>
      </c>
      <c r="J134" s="96"/>
      <c r="K134" s="12"/>
      <c r="L134" s="34"/>
      <c r="M134" s="87"/>
      <c r="N134" s="12">
        <v>1449174</v>
      </c>
      <c r="O134" s="87"/>
      <c r="P134" s="87"/>
      <c r="Q134" s="87"/>
      <c r="R134" s="68"/>
      <c r="S134" s="59"/>
      <c r="T134" s="87"/>
      <c r="U134" s="87"/>
      <c r="V134" s="87"/>
      <c r="W134" s="87"/>
      <c r="X134" s="87"/>
      <c r="Y134" s="87"/>
    </row>
    <row r="135">
      <c r="A135" s="87" t="s">
        <v>64</v>
      </c>
      <c r="B135" s="87" t="s">
        <v>304</v>
      </c>
      <c r="C135" s="87">
        <v>69</v>
      </c>
      <c r="D135" s="87">
        <v>83</v>
      </c>
      <c r="E135" s="87"/>
      <c r="F135" s="87"/>
      <c r="G135" s="90">
        <v>175</v>
      </c>
      <c r="H135" s="12">
        <f>SUM((N135/G135))</f>
        <v>6150</v>
      </c>
      <c r="I135" s="96">
        <v>15322921</v>
      </c>
      <c r="J135" s="96"/>
      <c r="K135" s="12"/>
      <c r="L135" s="34"/>
      <c r="M135" s="87"/>
      <c r="N135" s="12">
        <v>1076250</v>
      </c>
      <c r="O135" s="87"/>
      <c r="P135" s="87"/>
      <c r="Q135" s="87"/>
      <c r="R135" s="68"/>
      <c r="S135" s="59"/>
      <c r="T135" s="87"/>
      <c r="U135" s="87"/>
      <c r="V135" s="87"/>
      <c r="W135" s="87"/>
      <c r="X135" s="87"/>
      <c r="Y135" s="87"/>
    </row>
    <row r="136">
      <c r="A136" s="87" t="s">
        <v>334</v>
      </c>
      <c r="B136" s="87" t="s">
        <v>331</v>
      </c>
      <c r="C136" s="87" t="s">
        <v>67</v>
      </c>
      <c r="D136" s="87" t="s">
        <v>67</v>
      </c>
      <c r="E136" s="87"/>
      <c r="F136" s="87"/>
      <c r="G136" s="90">
        <v>208</v>
      </c>
      <c r="H136" s="12">
        <f>SUM((N136/G136))</f>
        <v>5045.96153846154</v>
      </c>
      <c r="I136" s="96">
        <v>2191534</v>
      </c>
      <c r="J136" s="96"/>
      <c r="K136" s="12"/>
      <c r="L136" s="34"/>
      <c r="M136" s="87"/>
      <c r="N136" s="12">
        <v>1049560</v>
      </c>
      <c r="O136" s="87"/>
      <c r="P136" s="87"/>
      <c r="Q136" s="87"/>
      <c r="R136" s="68"/>
      <c r="S136" s="59"/>
      <c r="T136" s="87"/>
      <c r="U136" s="87"/>
      <c r="V136" s="87"/>
      <c r="W136" s="87"/>
      <c r="X136" s="87"/>
      <c r="Y136" s="87"/>
    </row>
    <row r="137">
      <c r="A137" s="87" t="s">
        <v>264</v>
      </c>
      <c r="B137" s="87" t="s">
        <v>335</v>
      </c>
      <c r="C137" s="87">
        <v>31</v>
      </c>
      <c r="D137" s="87">
        <v>47</v>
      </c>
      <c r="E137" s="87"/>
      <c r="F137" s="87"/>
      <c r="G137" s="90">
        <v>260</v>
      </c>
      <c r="H137" s="12">
        <f>SUM((N137/G137))</f>
        <v>3900.38076923077</v>
      </c>
      <c r="I137" s="96">
        <v>3346265</v>
      </c>
      <c r="J137" s="96"/>
      <c r="K137" s="12"/>
      <c r="L137" s="34"/>
      <c r="M137" s="87"/>
      <c r="N137" s="12">
        <v>1014099</v>
      </c>
      <c r="O137" s="87"/>
      <c r="P137" s="87"/>
      <c r="Q137" s="87"/>
      <c r="R137" s="68"/>
      <c r="S137" s="59"/>
      <c r="T137" s="87"/>
      <c r="U137" s="87"/>
      <c r="V137" s="87"/>
      <c r="W137" s="87"/>
      <c r="X137" s="87"/>
      <c r="Y137" s="87"/>
    </row>
    <row r="138">
      <c r="A138" s="87" t="s">
        <v>336</v>
      </c>
      <c r="B138" s="87" t="s">
        <v>335</v>
      </c>
      <c r="C138" s="87" t="s">
        <v>67</v>
      </c>
      <c r="D138" s="87" t="s">
        <v>67</v>
      </c>
      <c r="E138" s="87"/>
      <c r="F138" s="87"/>
      <c r="G138" s="90">
        <v>511</v>
      </c>
      <c r="H138" s="12">
        <f>SUM((N138/G138))</f>
        <v>1953.31702544031</v>
      </c>
      <c r="I138" s="96">
        <v>2507201</v>
      </c>
      <c r="J138" s="96"/>
      <c r="K138" s="12"/>
      <c r="L138" s="34"/>
      <c r="M138" s="87"/>
      <c r="N138" s="12">
        <v>998145</v>
      </c>
      <c r="O138" s="87"/>
      <c r="P138" s="87"/>
      <c r="Q138" s="87"/>
      <c r="R138" s="68"/>
      <c r="S138" s="59"/>
      <c r="T138" s="87"/>
      <c r="U138" s="87"/>
      <c r="V138" s="87"/>
      <c r="W138" s="87"/>
      <c r="X138" s="87"/>
      <c r="Y138" s="87"/>
    </row>
    <row r="139">
      <c r="A139" s="87" t="s">
        <v>337</v>
      </c>
      <c r="B139" s="87" t="s">
        <v>338</v>
      </c>
      <c r="C139" s="87" t="s">
        <v>67</v>
      </c>
      <c r="D139" s="87" t="s">
        <v>67</v>
      </c>
      <c r="E139" s="87"/>
      <c r="F139" s="87"/>
      <c r="G139" s="90">
        <v>457</v>
      </c>
      <c r="H139" s="12">
        <f>SUM((N139/G139))</f>
        <v>2126.53391684902</v>
      </c>
      <c r="I139" s="96">
        <v>2387730</v>
      </c>
      <c r="J139" s="96"/>
      <c r="K139" s="12"/>
      <c r="L139" s="34"/>
      <c r="M139" s="87"/>
      <c r="N139" s="12">
        <v>971826</v>
      </c>
      <c r="O139" s="87"/>
      <c r="P139" s="87"/>
      <c r="Q139" s="87"/>
      <c r="R139" s="68"/>
      <c r="S139" s="59"/>
      <c r="T139" s="87"/>
      <c r="U139" s="87"/>
      <c r="V139" s="87"/>
      <c r="W139" s="87"/>
      <c r="X139" s="87"/>
      <c r="Y139" s="87"/>
    </row>
    <row r="140">
      <c r="A140" s="87" t="s">
        <v>262</v>
      </c>
      <c r="B140" s="87" t="s">
        <v>308</v>
      </c>
      <c r="C140" s="87">
        <v>43</v>
      </c>
      <c r="D140" s="87">
        <v>37</v>
      </c>
      <c r="E140" s="87"/>
      <c r="F140" s="87"/>
      <c r="G140" s="90">
        <v>583</v>
      </c>
      <c r="H140" s="12">
        <f>SUM((N140/G140))</f>
        <v>1518.66552315609</v>
      </c>
      <c r="I140" s="96">
        <v>2193658</v>
      </c>
      <c r="J140" s="96"/>
      <c r="K140" s="12"/>
      <c r="L140" s="34"/>
      <c r="M140" s="87"/>
      <c r="N140" s="12">
        <v>885382</v>
      </c>
      <c r="O140" s="87"/>
      <c r="P140" s="87"/>
      <c r="Q140" s="87"/>
      <c r="R140" s="68"/>
      <c r="S140" s="59"/>
      <c r="T140" s="87"/>
      <c r="U140" s="87"/>
      <c r="V140" s="87"/>
      <c r="W140" s="87"/>
      <c r="X140" s="87"/>
      <c r="Y140" s="87"/>
    </row>
    <row r="141">
      <c r="A141" s="87" t="s">
        <v>339</v>
      </c>
      <c r="B141" s="87" t="s">
        <v>323</v>
      </c>
      <c r="C141" s="87" t="s">
        <v>67</v>
      </c>
      <c r="D141" s="87" t="s">
        <v>67</v>
      </c>
      <c r="E141" s="87"/>
      <c r="F141" s="87"/>
      <c r="G141" s="90">
        <v>153</v>
      </c>
      <c r="H141" s="12">
        <f>SUM((N141/G141))</f>
        <v>5782.72549019608</v>
      </c>
      <c r="I141" s="96">
        <v>1579940</v>
      </c>
      <c r="J141" s="96"/>
      <c r="K141" s="12"/>
      <c r="L141" s="34"/>
      <c r="M141" s="87"/>
      <c r="N141" s="12">
        <v>884757</v>
      </c>
      <c r="O141" s="87"/>
      <c r="P141" s="87"/>
      <c r="Q141" s="87"/>
      <c r="R141" s="68"/>
      <c r="S141" s="59"/>
      <c r="T141" s="87"/>
      <c r="U141" s="87"/>
      <c r="V141" s="87"/>
      <c r="W141" s="87"/>
      <c r="X141" s="87"/>
      <c r="Y141" s="87"/>
    </row>
    <row r="142">
      <c r="A142" s="87" t="s">
        <v>274</v>
      </c>
      <c r="B142" s="87" t="s">
        <v>335</v>
      </c>
      <c r="C142" s="87">
        <v>20</v>
      </c>
      <c r="D142" s="87">
        <v>35</v>
      </c>
      <c r="E142" s="87"/>
      <c r="F142" s="87"/>
      <c r="G142" s="90">
        <v>351</v>
      </c>
      <c r="H142" s="12">
        <f>SUM((N142/G142))</f>
        <v>1978.48148148148</v>
      </c>
      <c r="I142" s="96">
        <v>1378591</v>
      </c>
      <c r="J142" s="96"/>
      <c r="K142" s="12"/>
      <c r="L142" s="34"/>
      <c r="M142" s="87"/>
      <c r="N142" s="12">
        <v>694447</v>
      </c>
      <c r="O142" s="87"/>
      <c r="P142" s="87"/>
      <c r="Q142" s="87"/>
      <c r="R142" s="68"/>
      <c r="S142" s="59"/>
      <c r="T142" s="87"/>
      <c r="U142" s="87"/>
      <c r="V142" s="87"/>
      <c r="W142" s="87"/>
      <c r="X142" s="87"/>
      <c r="Y142" s="87"/>
    </row>
    <row r="143">
      <c r="A143" s="87" t="s">
        <v>340</v>
      </c>
      <c r="B143" s="87" t="s">
        <v>338</v>
      </c>
      <c r="C143" s="87">
        <v>18</v>
      </c>
      <c r="D143" s="87">
        <v>68</v>
      </c>
      <c r="E143" s="87"/>
      <c r="F143" s="87"/>
      <c r="G143" s="90">
        <v>412</v>
      </c>
      <c r="H143" s="12">
        <f>SUM((N143/G143))</f>
        <v>1601.72815533981</v>
      </c>
      <c r="I143" s="96">
        <v>1327149</v>
      </c>
      <c r="J143" s="96"/>
      <c r="K143" s="12"/>
      <c r="L143" s="34"/>
      <c r="M143" s="87"/>
      <c r="N143" s="12">
        <v>659912</v>
      </c>
      <c r="O143" s="87"/>
      <c r="P143" s="87"/>
      <c r="Q143" s="87"/>
      <c r="R143" s="68"/>
      <c r="S143" s="59"/>
      <c r="T143" s="87"/>
      <c r="U143" s="87"/>
      <c r="V143" s="87"/>
      <c r="W143" s="87"/>
      <c r="X143" s="87"/>
      <c r="Y143" s="87"/>
    </row>
    <row r="144">
      <c r="A144" s="87" t="s">
        <v>341</v>
      </c>
      <c r="B144" s="87" t="s">
        <v>342</v>
      </c>
      <c r="C144" s="87" t="s">
        <v>67</v>
      </c>
      <c r="D144" s="87" t="s">
        <v>67</v>
      </c>
      <c r="E144" s="87"/>
      <c r="F144" s="87"/>
      <c r="G144" s="90">
        <v>140</v>
      </c>
      <c r="H144" s="12">
        <f>SUM((N144/G144))</f>
        <v>4622.22857142857</v>
      </c>
      <c r="I144" s="96">
        <v>1636731</v>
      </c>
      <c r="J144" s="96"/>
      <c r="K144" s="12"/>
      <c r="L144" s="34"/>
      <c r="M144" s="87"/>
      <c r="N144" s="12">
        <v>647112</v>
      </c>
      <c r="O144" s="87"/>
      <c r="P144" s="87"/>
      <c r="Q144" s="87"/>
      <c r="R144" s="68"/>
      <c r="S144" s="59"/>
      <c r="T144" s="87"/>
      <c r="U144" s="87"/>
      <c r="V144" s="87"/>
      <c r="W144" s="87"/>
      <c r="X144" s="87"/>
      <c r="Y144" s="87"/>
    </row>
    <row r="145">
      <c r="A145" s="87" t="s">
        <v>343</v>
      </c>
      <c r="B145" s="87" t="s">
        <v>344</v>
      </c>
      <c r="C145" s="87" t="s">
        <v>67</v>
      </c>
      <c r="D145" s="87" t="s">
        <v>67</v>
      </c>
      <c r="E145" s="87"/>
      <c r="F145" s="87"/>
      <c r="G145" s="90">
        <v>263</v>
      </c>
      <c r="H145" s="12">
        <f>SUM((N145/G145))</f>
        <v>1787.48669201521</v>
      </c>
      <c r="I145" s="96">
        <v>1553826</v>
      </c>
      <c r="J145" s="96"/>
      <c r="K145" s="12"/>
      <c r="L145" s="34"/>
      <c r="M145" s="87"/>
      <c r="N145" s="12">
        <v>470109</v>
      </c>
      <c r="O145" s="87"/>
      <c r="P145" s="87"/>
      <c r="Q145" s="87"/>
      <c r="R145" s="68"/>
      <c r="S145" s="59"/>
      <c r="T145" s="87"/>
      <c r="U145" s="87"/>
      <c r="V145" s="87"/>
      <c r="W145" s="87"/>
      <c r="X145" s="87"/>
      <c r="Y145" s="87"/>
    </row>
    <row r="146">
      <c r="A146" s="87" t="s">
        <v>227</v>
      </c>
      <c r="B146" s="87" t="s">
        <v>75</v>
      </c>
      <c r="C146" s="87">
        <v>94</v>
      </c>
      <c r="D146" s="87">
        <v>76</v>
      </c>
      <c r="E146" s="87"/>
      <c r="F146" s="87"/>
      <c r="G146" s="90">
        <v>4</v>
      </c>
      <c r="H146" s="12">
        <f>SUM((N146/G146))</f>
        <v>101352.75</v>
      </c>
      <c r="I146" s="96">
        <v>11995990</v>
      </c>
      <c r="J146" s="96"/>
      <c r="K146" s="12"/>
      <c r="L146" s="34"/>
      <c r="M146" s="87"/>
      <c r="N146" s="12">
        <v>405411</v>
      </c>
      <c r="O146" s="87"/>
      <c r="P146" s="87"/>
      <c r="Q146" s="87"/>
      <c r="R146" s="68"/>
      <c r="S146" s="59"/>
      <c r="T146" s="87"/>
      <c r="U146" s="87"/>
      <c r="V146" s="87"/>
      <c r="W146" s="87"/>
      <c r="X146" s="87"/>
      <c r="Y146" s="87"/>
    </row>
    <row r="147">
      <c r="A147" s="87" t="s">
        <v>239</v>
      </c>
      <c r="B147" s="87" t="s">
        <v>299</v>
      </c>
      <c r="C147" s="87">
        <v>94</v>
      </c>
      <c r="D147" s="87">
        <v>92</v>
      </c>
      <c r="E147" s="87"/>
      <c r="F147" s="87"/>
      <c r="G147" s="90">
        <v>7</v>
      </c>
      <c r="H147" s="12">
        <f>SUM((N147/G147))</f>
        <v>55184.4285714286</v>
      </c>
      <c r="I147" s="96">
        <v>16101339</v>
      </c>
      <c r="J147" s="96"/>
      <c r="K147" s="12"/>
      <c r="L147" s="34"/>
      <c r="M147" s="87"/>
      <c r="N147" s="12">
        <v>386291</v>
      </c>
      <c r="O147" s="87"/>
      <c r="P147" s="87"/>
      <c r="Q147" s="87"/>
      <c r="R147" s="68"/>
      <c r="S147" s="59"/>
      <c r="T147" s="87"/>
      <c r="U147" s="87"/>
      <c r="V147" s="87"/>
      <c r="W147" s="87"/>
      <c r="X147" s="87"/>
      <c r="Y147" s="87"/>
    </row>
    <row r="148">
      <c r="A148" s="87" t="s">
        <v>345</v>
      </c>
      <c r="B148" s="87" t="s">
        <v>346</v>
      </c>
      <c r="C148" s="87" t="s">
        <v>67</v>
      </c>
      <c r="D148" s="87" t="s">
        <v>67</v>
      </c>
      <c r="E148" s="87"/>
      <c r="F148" s="87"/>
      <c r="G148" s="90">
        <v>105</v>
      </c>
      <c r="H148" s="12">
        <f>SUM((N148/G148))</f>
        <v>3539.09523809524</v>
      </c>
      <c r="I148" s="96">
        <v>2142342</v>
      </c>
      <c r="J148" s="96"/>
      <c r="K148" s="12"/>
      <c r="L148" s="34"/>
      <c r="M148" s="87"/>
      <c r="N148" s="12">
        <v>371605</v>
      </c>
      <c r="O148" s="87"/>
      <c r="P148" s="87"/>
      <c r="Q148" s="87"/>
      <c r="R148" s="68"/>
      <c r="S148" s="59"/>
      <c r="T148" s="87"/>
      <c r="U148" s="87"/>
      <c r="V148" s="87"/>
      <c r="W148" s="87"/>
      <c r="X148" s="87"/>
      <c r="Y148" s="87"/>
    </row>
    <row r="149">
      <c r="A149" s="87" t="s">
        <v>213</v>
      </c>
      <c r="B149" s="87" t="s">
        <v>214</v>
      </c>
      <c r="C149" s="87">
        <v>65</v>
      </c>
      <c r="D149" s="87">
        <v>39</v>
      </c>
      <c r="E149" s="87"/>
      <c r="F149" s="87"/>
      <c r="G149" s="90">
        <v>3</v>
      </c>
      <c r="H149" s="12">
        <f>SUM((N149/G149))</f>
        <v>87667.3333333333</v>
      </c>
      <c r="I149" s="96">
        <v>14124284</v>
      </c>
      <c r="J149" s="96"/>
      <c r="K149" s="12"/>
      <c r="L149" s="34"/>
      <c r="M149" s="87"/>
      <c r="N149" s="12">
        <v>263002</v>
      </c>
      <c r="O149" s="87"/>
      <c r="P149" s="87"/>
      <c r="Q149" s="87"/>
      <c r="R149" s="68"/>
      <c r="S149" s="59"/>
      <c r="T149" s="87"/>
      <c r="U149" s="87"/>
      <c r="V149" s="87"/>
      <c r="W149" s="87"/>
      <c r="X149" s="87"/>
      <c r="Y149" s="87"/>
    </row>
    <row r="150">
      <c r="A150" s="87" t="s">
        <v>249</v>
      </c>
      <c r="B150" s="87" t="s">
        <v>314</v>
      </c>
      <c r="C150" s="87">
        <v>98</v>
      </c>
      <c r="D150" s="87">
        <v>82</v>
      </c>
      <c r="E150" s="87"/>
      <c r="F150" s="87"/>
      <c r="G150" s="90">
        <v>5</v>
      </c>
      <c r="H150" s="12">
        <f>SUM((N150/G150))</f>
        <v>49382.8</v>
      </c>
      <c r="I150" s="96">
        <v>8114627</v>
      </c>
      <c r="J150" s="96"/>
      <c r="K150" s="12"/>
      <c r="L150" s="34"/>
      <c r="M150" s="87"/>
      <c r="N150" s="12">
        <v>246914</v>
      </c>
      <c r="O150" s="87"/>
      <c r="P150" s="87"/>
      <c r="Q150" s="87"/>
      <c r="R150" s="68"/>
      <c r="S150" s="59"/>
      <c r="T150" s="87"/>
      <c r="U150" s="87"/>
      <c r="V150" s="87"/>
      <c r="W150" s="87"/>
      <c r="X150" s="87"/>
      <c r="Y150" s="87"/>
    </row>
    <row r="151">
      <c r="A151" s="87" t="s">
        <v>225</v>
      </c>
      <c r="B151" s="87" t="s">
        <v>316</v>
      </c>
      <c r="C151" s="87">
        <v>96</v>
      </c>
      <c r="D151" s="87">
        <v>78</v>
      </c>
      <c r="E151" s="87"/>
      <c r="F151" s="87"/>
      <c r="G151" s="90">
        <v>4</v>
      </c>
      <c r="H151" s="12">
        <f>SUM((N151/G151))</f>
        <v>58200</v>
      </c>
      <c r="I151" s="96">
        <v>17550872</v>
      </c>
      <c r="J151" s="96"/>
      <c r="K151" s="12"/>
      <c r="L151" s="34"/>
      <c r="M151" s="87"/>
      <c r="N151" s="12">
        <v>232800</v>
      </c>
      <c r="O151" s="87"/>
      <c r="P151" s="87"/>
      <c r="Q151" s="87"/>
      <c r="R151" s="68"/>
      <c r="S151" s="59"/>
      <c r="T151" s="87"/>
      <c r="U151" s="87"/>
      <c r="V151" s="87"/>
      <c r="W151" s="87"/>
      <c r="X151" s="87"/>
      <c r="Y151" s="87"/>
    </row>
    <row r="152">
      <c r="A152" s="87" t="s">
        <v>236</v>
      </c>
      <c r="B152" s="87" t="s">
        <v>214</v>
      </c>
      <c r="C152" s="87">
        <v>60</v>
      </c>
      <c r="D152" s="87">
        <v>34</v>
      </c>
      <c r="E152" s="87"/>
      <c r="F152" s="87"/>
      <c r="G152" s="90">
        <v>5</v>
      </c>
      <c r="H152" s="12">
        <f>SUM((N152/G152))</f>
        <v>42879</v>
      </c>
      <c r="I152" s="96">
        <v>5845732</v>
      </c>
      <c r="J152" s="96"/>
      <c r="K152" s="12"/>
      <c r="L152" s="34"/>
      <c r="M152" s="87"/>
      <c r="N152" s="12">
        <v>214395</v>
      </c>
      <c r="O152" s="87"/>
      <c r="P152" s="87"/>
      <c r="Q152" s="87"/>
      <c r="R152" s="68"/>
      <c r="S152" s="59"/>
      <c r="T152" s="87"/>
      <c r="U152" s="87"/>
      <c r="V152" s="87"/>
      <c r="W152" s="87"/>
      <c r="X152" s="87"/>
      <c r="Y152" s="87"/>
    </row>
    <row r="153">
      <c r="A153" s="87" t="s">
        <v>256</v>
      </c>
      <c r="B153" s="87" t="s">
        <v>214</v>
      </c>
      <c r="C153" s="87">
        <v>92</v>
      </c>
      <c r="D153" s="87" t="s">
        <v>67</v>
      </c>
      <c r="E153" s="87"/>
      <c r="F153" s="87"/>
      <c r="G153" s="90">
        <v>4</v>
      </c>
      <c r="H153" s="12">
        <f>SUM((N153/G153))</f>
        <v>49353.75</v>
      </c>
      <c r="I153" s="96">
        <v>6854611</v>
      </c>
      <c r="J153" s="96"/>
      <c r="K153" s="12"/>
      <c r="L153" s="34"/>
      <c r="M153" s="87"/>
      <c r="N153" s="12">
        <v>197415</v>
      </c>
      <c r="O153" s="87"/>
      <c r="P153" s="87"/>
      <c r="Q153" s="87"/>
      <c r="R153" s="68"/>
      <c r="S153" s="59"/>
      <c r="T153" s="87"/>
      <c r="U153" s="87"/>
      <c r="V153" s="87"/>
      <c r="W153" s="87"/>
      <c r="X153" s="87"/>
      <c r="Y153" s="87"/>
    </row>
    <row r="154">
      <c r="A154" s="87" t="s">
        <v>276</v>
      </c>
      <c r="B154" s="87" t="s">
        <v>335</v>
      </c>
      <c r="C154" s="87">
        <v>84</v>
      </c>
      <c r="D154" s="87">
        <v>78</v>
      </c>
      <c r="E154" s="87"/>
      <c r="F154" s="87"/>
      <c r="G154" s="90">
        <v>5</v>
      </c>
      <c r="H154" s="12">
        <f>SUM((N154/G154))</f>
        <v>34388.4</v>
      </c>
      <c r="I154" s="96">
        <v>4328849</v>
      </c>
      <c r="J154" s="96"/>
      <c r="K154" s="12"/>
      <c r="L154" s="34"/>
      <c r="M154" s="87"/>
      <c r="N154" s="12">
        <v>171942</v>
      </c>
      <c r="O154" s="87"/>
      <c r="P154" s="87"/>
      <c r="Q154" s="87"/>
      <c r="R154" s="68"/>
      <c r="S154" s="59"/>
      <c r="T154" s="87"/>
      <c r="U154" s="87"/>
      <c r="V154" s="87"/>
      <c r="W154" s="87"/>
      <c r="X154" s="87"/>
      <c r="Y154" s="87"/>
    </row>
    <row r="155">
      <c r="A155" s="87" t="s">
        <v>92</v>
      </c>
      <c r="B155" s="87" t="s">
        <v>316</v>
      </c>
      <c r="C155" s="87">
        <v>68</v>
      </c>
      <c r="D155" s="87">
        <v>61</v>
      </c>
      <c r="E155" s="87"/>
      <c r="F155" s="87"/>
      <c r="G155" s="90">
        <v>7</v>
      </c>
      <c r="H155" s="12">
        <f>SUM((N155/G155))</f>
        <v>22935.2857142857</v>
      </c>
      <c r="I155" s="96">
        <v>1714221</v>
      </c>
      <c r="J155" s="96"/>
      <c r="K155" s="12"/>
      <c r="L155" s="34"/>
      <c r="M155" s="87"/>
      <c r="N155" s="12">
        <v>160547</v>
      </c>
      <c r="O155" s="87"/>
      <c r="P155" s="87"/>
      <c r="Q155" s="87"/>
      <c r="R155" s="68"/>
      <c r="S155" s="59"/>
      <c r="T155" s="87"/>
      <c r="U155" s="87"/>
      <c r="V155" s="87"/>
      <c r="W155" s="87"/>
      <c r="X155" s="87"/>
      <c r="Y155" s="87"/>
    </row>
    <row r="156">
      <c r="A156" s="87" t="s">
        <v>247</v>
      </c>
      <c r="B156" s="87" t="s">
        <v>303</v>
      </c>
      <c r="C156" s="87">
        <v>92</v>
      </c>
      <c r="D156" s="87">
        <v>86</v>
      </c>
      <c r="E156" s="87"/>
      <c r="F156" s="87"/>
      <c r="G156" s="90">
        <v>4</v>
      </c>
      <c r="H156" s="12">
        <f>SUM((N156/G156))</f>
        <v>35100.25</v>
      </c>
      <c r="I156" s="96">
        <v>11720400</v>
      </c>
      <c r="J156" s="96"/>
      <c r="K156" s="12"/>
      <c r="L156" s="34"/>
      <c r="M156" s="87"/>
      <c r="N156" s="12">
        <v>140401</v>
      </c>
      <c r="O156" s="87"/>
      <c r="P156" s="87"/>
      <c r="Q156" s="87"/>
      <c r="R156" s="68"/>
      <c r="S156" s="59"/>
      <c r="T156" s="87"/>
      <c r="U156" s="87"/>
      <c r="V156" s="87"/>
      <c r="W156" s="87"/>
      <c r="X156" s="87"/>
      <c r="Y156" s="87"/>
    </row>
    <row r="157">
      <c r="A157" s="87" t="s">
        <v>263</v>
      </c>
      <c r="B157" s="87" t="s">
        <v>254</v>
      </c>
      <c r="C157" s="87">
        <v>93</v>
      </c>
      <c r="D157" s="87">
        <v>78</v>
      </c>
      <c r="E157" s="87"/>
      <c r="F157" s="87"/>
      <c r="G157" s="90">
        <v>4</v>
      </c>
      <c r="H157" s="12">
        <f>SUM((N157/G157))</f>
        <v>34349.5</v>
      </c>
      <c r="I157" s="96">
        <v>4066582</v>
      </c>
      <c r="J157" s="96"/>
      <c r="K157" s="12"/>
      <c r="L157" s="34"/>
      <c r="M157" s="87"/>
      <c r="N157" s="12">
        <v>137398</v>
      </c>
      <c r="O157" s="87"/>
      <c r="P157" s="87"/>
      <c r="Q157" s="87"/>
      <c r="R157" s="68"/>
      <c r="S157" s="59"/>
      <c r="T157" s="87"/>
      <c r="U157" s="87"/>
      <c r="V157" s="87"/>
      <c r="W157" s="87"/>
      <c r="X157" s="87"/>
      <c r="Y157" s="87"/>
    </row>
    <row r="158">
      <c r="A158" s="87" t="s">
        <v>347</v>
      </c>
      <c r="B158" s="87" t="s">
        <v>348</v>
      </c>
      <c r="C158" s="87" t="s">
        <v>67</v>
      </c>
      <c r="D158" s="87" t="s">
        <v>67</v>
      </c>
      <c r="E158" s="87"/>
      <c r="F158" s="87"/>
      <c r="G158" s="90">
        <v>23</v>
      </c>
      <c r="H158" s="12">
        <f>SUM((N158/G158))</f>
        <v>5966.34782608696</v>
      </c>
      <c r="I158" s="96">
        <v>1684835</v>
      </c>
      <c r="J158" s="96"/>
      <c r="K158" s="12"/>
      <c r="L158" s="34"/>
      <c r="M158" s="87"/>
      <c r="N158" s="12">
        <v>137226</v>
      </c>
      <c r="O158" s="87"/>
      <c r="P158" s="87"/>
      <c r="Q158" s="87"/>
      <c r="R158" s="68"/>
      <c r="S158" s="59"/>
      <c r="T158" s="87"/>
      <c r="U158" s="87"/>
      <c r="V158" s="87"/>
      <c r="W158" s="87"/>
      <c r="X158" s="87"/>
      <c r="Y158" s="87"/>
    </row>
    <row r="159">
      <c r="A159" s="87" t="s">
        <v>349</v>
      </c>
      <c r="B159" s="87" t="s">
        <v>299</v>
      </c>
      <c r="C159" s="87" t="s">
        <v>67</v>
      </c>
      <c r="D159" s="87" t="s">
        <v>67</v>
      </c>
      <c r="E159" s="87"/>
      <c r="F159" s="87"/>
      <c r="G159" s="90">
        <v>7</v>
      </c>
      <c r="H159" s="12">
        <f>SUM((N159/G159))</f>
        <v>18945.2857142857</v>
      </c>
      <c r="I159" s="96">
        <v>6594959</v>
      </c>
      <c r="J159" s="96"/>
      <c r="K159" s="12"/>
      <c r="L159" s="34"/>
      <c r="M159" s="87"/>
      <c r="N159" s="12">
        <v>132617</v>
      </c>
      <c r="O159" s="87"/>
      <c r="P159" s="87"/>
      <c r="Q159" s="87"/>
      <c r="R159" s="68"/>
      <c r="S159" s="59"/>
      <c r="T159" s="87"/>
      <c r="U159" s="87"/>
      <c r="V159" s="87"/>
      <c r="W159" s="87"/>
      <c r="X159" s="87"/>
      <c r="Y159" s="87"/>
    </row>
    <row r="160">
      <c r="A160" s="87" t="s">
        <v>261</v>
      </c>
      <c r="B160" s="87" t="s">
        <v>314</v>
      </c>
      <c r="C160" s="87">
        <v>55</v>
      </c>
      <c r="D160" s="87">
        <v>45</v>
      </c>
      <c r="E160" s="87"/>
      <c r="F160" s="87"/>
      <c r="G160" s="90">
        <v>5</v>
      </c>
      <c r="H160" s="12">
        <f>SUM((N160/G160))</f>
        <v>26343.6</v>
      </c>
      <c r="I160" s="96">
        <v>5133027</v>
      </c>
      <c r="J160" s="96"/>
      <c r="K160" s="12"/>
      <c r="L160" s="34"/>
      <c r="M160" s="87"/>
      <c r="N160" s="12">
        <v>131718</v>
      </c>
      <c r="O160" s="87"/>
      <c r="P160" s="87"/>
      <c r="Q160" s="87"/>
      <c r="R160" s="68"/>
      <c r="S160" s="59"/>
      <c r="T160" s="87"/>
      <c r="U160" s="87"/>
      <c r="V160" s="87"/>
      <c r="W160" s="87"/>
      <c r="X160" s="87"/>
      <c r="Y160" s="87"/>
    </row>
    <row r="161">
      <c r="A161" s="87" t="s">
        <v>226</v>
      </c>
      <c r="B161" s="87" t="s">
        <v>316</v>
      </c>
      <c r="C161" s="87">
        <v>68</v>
      </c>
      <c r="D161" s="87">
        <v>64</v>
      </c>
      <c r="E161" s="87"/>
      <c r="F161" s="87"/>
      <c r="G161" s="90">
        <v>4</v>
      </c>
      <c r="H161" s="12">
        <f>SUM((N161/G161))</f>
        <v>32786.25</v>
      </c>
      <c r="I161" s="96">
        <v>2328743</v>
      </c>
      <c r="J161" s="96"/>
      <c r="K161" s="12"/>
      <c r="L161" s="34"/>
      <c r="M161" s="87"/>
      <c r="N161" s="12">
        <v>131145</v>
      </c>
      <c r="O161" s="87"/>
      <c r="P161" s="87"/>
      <c r="Q161" s="87"/>
      <c r="R161" s="68"/>
      <c r="S161" s="59"/>
      <c r="T161" s="87"/>
      <c r="U161" s="87"/>
      <c r="V161" s="87"/>
      <c r="W161" s="87"/>
      <c r="X161" s="87"/>
      <c r="Y161" s="87"/>
    </row>
    <row r="162">
      <c r="A162" s="87" t="s">
        <v>350</v>
      </c>
      <c r="B162" s="87" t="s">
        <v>351</v>
      </c>
      <c r="C162" s="87">
        <v>68</v>
      </c>
      <c r="D162" s="87" t="s">
        <v>67</v>
      </c>
      <c r="E162" s="87"/>
      <c r="F162" s="87"/>
      <c r="G162" s="90">
        <v>15</v>
      </c>
      <c r="H162" s="12">
        <f>SUM((N162/G162))</f>
        <v>8266.66666666667</v>
      </c>
      <c r="I162" s="96">
        <v>1436900</v>
      </c>
      <c r="J162" s="96"/>
      <c r="K162" s="12"/>
      <c r="L162" s="34"/>
      <c r="M162" s="87"/>
      <c r="N162" s="12">
        <v>124000</v>
      </c>
      <c r="O162" s="87"/>
      <c r="P162" s="87"/>
      <c r="Q162" s="87"/>
      <c r="R162" s="68"/>
      <c r="S162" s="59"/>
      <c r="T162" s="87"/>
      <c r="U162" s="87"/>
      <c r="V162" s="87"/>
      <c r="W162" s="87"/>
      <c r="X162" s="87"/>
      <c r="Y162" s="87"/>
    </row>
    <row r="163">
      <c r="A163" s="87" t="s">
        <v>253</v>
      </c>
      <c r="B163" s="87" t="s">
        <v>254</v>
      </c>
      <c r="C163" s="87">
        <v>90</v>
      </c>
      <c r="D163" s="87">
        <v>87</v>
      </c>
      <c r="E163" s="87"/>
      <c r="F163" s="87"/>
      <c r="G163" s="90">
        <v>4</v>
      </c>
      <c r="H163" s="12">
        <f>SUM((N163/G163))</f>
        <v>25079</v>
      </c>
      <c r="I163" s="96">
        <v>2162243</v>
      </c>
      <c r="J163" s="96"/>
      <c r="K163" s="12"/>
      <c r="L163" s="34"/>
      <c r="M163" s="87"/>
      <c r="N163" s="12">
        <v>100316</v>
      </c>
      <c r="O163" s="87"/>
      <c r="P163" s="87"/>
      <c r="Q163" s="87"/>
      <c r="R163" s="68"/>
      <c r="S163" s="59"/>
      <c r="T163" s="87"/>
      <c r="U163" s="87"/>
      <c r="V163" s="87"/>
      <c r="W163" s="87"/>
      <c r="X163" s="87"/>
      <c r="Y163" s="87"/>
    </row>
    <row r="164">
      <c r="A164" s="87" t="s">
        <v>245</v>
      </c>
      <c r="B164" s="87" t="s">
        <v>314</v>
      </c>
      <c r="C164" s="87">
        <v>47</v>
      </c>
      <c r="D164" s="87">
        <v>38</v>
      </c>
      <c r="E164" s="87"/>
      <c r="F164" s="87"/>
      <c r="G164" s="90">
        <v>5</v>
      </c>
      <c r="H164" s="12">
        <f>SUM((N164/G164))</f>
        <v>19465.6</v>
      </c>
      <c r="I164" s="96">
        <v>1368119</v>
      </c>
      <c r="J164" s="96"/>
      <c r="K164" s="12"/>
      <c r="L164" s="34"/>
      <c r="M164" s="87"/>
      <c r="N164" s="12">
        <v>97328</v>
      </c>
      <c r="O164" s="87"/>
      <c r="P164" s="87"/>
      <c r="Q164" s="87"/>
      <c r="R164" s="68"/>
      <c r="S164" s="59"/>
      <c r="T164" s="87"/>
      <c r="U164" s="87"/>
      <c r="V164" s="87"/>
      <c r="W164" s="87"/>
      <c r="X164" s="87"/>
      <c r="Y164" s="87"/>
    </row>
    <row r="165">
      <c r="A165" s="87" t="s">
        <v>257</v>
      </c>
      <c r="B165" s="87" t="s">
        <v>335</v>
      </c>
      <c r="C165" s="87">
        <v>93</v>
      </c>
      <c r="D165" s="87">
        <v>66</v>
      </c>
      <c r="E165" s="87"/>
      <c r="F165" s="87"/>
      <c r="G165" s="90">
        <v>6</v>
      </c>
      <c r="H165" s="12">
        <f>SUM((N165/G165))</f>
        <v>15597.1666666667</v>
      </c>
      <c r="I165" s="96">
        <v>6223289</v>
      </c>
      <c r="J165" s="96"/>
      <c r="K165" s="12"/>
      <c r="L165" s="34"/>
      <c r="M165" s="87"/>
      <c r="N165" s="12">
        <v>93583</v>
      </c>
      <c r="O165" s="87"/>
      <c r="P165" s="87"/>
      <c r="Q165" s="87"/>
      <c r="R165" s="68"/>
      <c r="S165" s="59"/>
      <c r="T165" s="87"/>
      <c r="U165" s="87"/>
      <c r="V165" s="87"/>
      <c r="W165" s="87"/>
      <c r="X165" s="87"/>
      <c r="Y165" s="87"/>
    </row>
    <row r="166">
      <c r="A166" s="87" t="s">
        <v>352</v>
      </c>
      <c r="B166" s="87" t="s">
        <v>353</v>
      </c>
      <c r="C166" s="87">
        <v>66</v>
      </c>
      <c r="D166" s="87">
        <v>63</v>
      </c>
      <c r="E166" s="87"/>
      <c r="F166" s="87"/>
      <c r="G166" s="90">
        <v>4</v>
      </c>
      <c r="H166" s="12">
        <f>SUM((N166/G166))</f>
        <v>21986.5</v>
      </c>
      <c r="I166" s="96">
        <v>1969193</v>
      </c>
      <c r="J166" s="96"/>
      <c r="K166" s="12"/>
      <c r="L166" s="34"/>
      <c r="M166" s="87"/>
      <c r="N166" s="12">
        <v>87946</v>
      </c>
      <c r="O166" s="87"/>
      <c r="P166" s="87"/>
      <c r="Q166" s="87"/>
      <c r="R166" s="68"/>
      <c r="S166" s="59"/>
      <c r="T166" s="87"/>
      <c r="U166" s="87"/>
      <c r="V166" s="87"/>
      <c r="W166" s="87"/>
      <c r="X166" s="87"/>
      <c r="Y166" s="87"/>
    </row>
    <row r="167">
      <c r="A167" s="87" t="s">
        <v>222</v>
      </c>
      <c r="B167" s="87" t="s">
        <v>299</v>
      </c>
      <c r="C167" s="87">
        <v>58</v>
      </c>
      <c r="D167" s="87">
        <v>73</v>
      </c>
      <c r="E167" s="87"/>
      <c r="F167" s="87"/>
      <c r="G167" s="90">
        <v>4</v>
      </c>
      <c r="H167" s="12">
        <f>SUM((N167/G167))</f>
        <v>21070.75</v>
      </c>
      <c r="I167" s="96">
        <v>8079871</v>
      </c>
      <c r="J167" s="96"/>
      <c r="K167" s="12"/>
      <c r="L167" s="34"/>
      <c r="M167" s="87"/>
      <c r="N167" s="12">
        <v>84283</v>
      </c>
      <c r="O167" s="87"/>
      <c r="P167" s="87"/>
      <c r="Q167" s="87"/>
      <c r="R167" s="68"/>
      <c r="S167" s="59"/>
      <c r="T167" s="87"/>
      <c r="U167" s="87"/>
      <c r="V167" s="87"/>
      <c r="W167" s="87"/>
      <c r="X167" s="87"/>
      <c r="Y167" s="87"/>
    </row>
    <row r="168">
      <c r="A168" s="87" t="s">
        <v>354</v>
      </c>
      <c r="B168" s="87" t="s">
        <v>355</v>
      </c>
      <c r="C168" s="87" t="s">
        <v>67</v>
      </c>
      <c r="D168" s="87" t="s">
        <v>67</v>
      </c>
      <c r="E168" s="87"/>
      <c r="F168" s="87"/>
      <c r="G168" s="90">
        <v>34</v>
      </c>
      <c r="H168" s="12">
        <f>SUM((N168/G168))</f>
        <v>2401.17647058824</v>
      </c>
      <c r="I168" s="96">
        <v>1620901</v>
      </c>
      <c r="J168" s="96"/>
      <c r="K168" s="12"/>
      <c r="L168" s="34"/>
      <c r="M168" s="87"/>
      <c r="N168" s="12">
        <v>81640</v>
      </c>
      <c r="O168" s="87"/>
      <c r="P168" s="87"/>
      <c r="Q168" s="87"/>
      <c r="R168" s="68"/>
      <c r="S168" s="59"/>
      <c r="T168" s="87"/>
      <c r="U168" s="87"/>
      <c r="V168" s="87"/>
      <c r="W168" s="87"/>
      <c r="X168" s="87"/>
      <c r="Y168" s="87"/>
    </row>
    <row r="169">
      <c r="A169" s="87" t="s">
        <v>267</v>
      </c>
      <c r="B169" s="87" t="s">
        <v>316</v>
      </c>
      <c r="C169" s="87">
        <v>74</v>
      </c>
      <c r="D169" s="87">
        <v>66</v>
      </c>
      <c r="E169" s="87"/>
      <c r="F169" s="87"/>
      <c r="G169" s="90">
        <v>4</v>
      </c>
      <c r="H169" s="12">
        <f>SUM((N169/G169))</f>
        <v>19257.75</v>
      </c>
      <c r="I169" s="96">
        <v>2301839</v>
      </c>
      <c r="J169" s="96"/>
      <c r="K169" s="12"/>
      <c r="L169" s="34"/>
      <c r="M169" s="87"/>
      <c r="N169" s="12">
        <v>77031</v>
      </c>
      <c r="O169" s="87"/>
      <c r="P169" s="87"/>
      <c r="Q169" s="87"/>
      <c r="R169" s="68"/>
      <c r="S169" s="59"/>
      <c r="T169" s="87"/>
      <c r="U169" s="87"/>
      <c r="V169" s="87"/>
      <c r="W169" s="87"/>
      <c r="X169" s="87"/>
      <c r="Y169" s="87"/>
    </row>
    <row r="170">
      <c r="A170" s="87" t="s">
        <v>356</v>
      </c>
      <c r="B170" s="87" t="s">
        <v>357</v>
      </c>
      <c r="C170" s="87" t="s">
        <v>67</v>
      </c>
      <c r="D170" s="87" t="s">
        <v>67</v>
      </c>
      <c r="E170" s="87"/>
      <c r="F170" s="87"/>
      <c r="G170" s="90">
        <v>5</v>
      </c>
      <c r="H170" s="12">
        <f>SUM((N170/G170))</f>
        <v>15192.4</v>
      </c>
      <c r="I170" s="96">
        <v>2073582</v>
      </c>
      <c r="J170" s="96"/>
      <c r="K170" s="12"/>
      <c r="L170" s="34"/>
      <c r="M170" s="87"/>
      <c r="N170" s="12">
        <v>75962</v>
      </c>
      <c r="O170" s="87"/>
      <c r="P170" s="87"/>
      <c r="Q170" s="87"/>
      <c r="R170" s="68"/>
      <c r="S170" s="59"/>
      <c r="T170" s="87"/>
      <c r="U170" s="87"/>
      <c r="V170" s="87"/>
      <c r="W170" s="87"/>
      <c r="X170" s="87"/>
      <c r="Y170" s="87"/>
    </row>
    <row r="171">
      <c r="A171" s="87" t="s">
        <v>268</v>
      </c>
      <c r="B171" s="87" t="s">
        <v>314</v>
      </c>
      <c r="C171" s="87">
        <v>93</v>
      </c>
      <c r="D171" s="87">
        <v>79</v>
      </c>
      <c r="E171" s="87"/>
      <c r="F171" s="87"/>
      <c r="G171" s="90">
        <v>4</v>
      </c>
      <c r="H171" s="12">
        <f>SUM((N171/G171))</f>
        <v>17935.5</v>
      </c>
      <c r="I171" s="96">
        <v>2343664</v>
      </c>
      <c r="J171" s="96"/>
      <c r="K171" s="12"/>
      <c r="L171" s="34"/>
      <c r="M171" s="87"/>
      <c r="N171" s="12">
        <v>71742</v>
      </c>
      <c r="O171" s="87"/>
      <c r="P171" s="87"/>
      <c r="Q171" s="87"/>
      <c r="R171" s="68"/>
      <c r="S171" s="59"/>
      <c r="T171" s="87"/>
      <c r="U171" s="87"/>
      <c r="V171" s="87"/>
      <c r="W171" s="87"/>
      <c r="X171" s="87"/>
      <c r="Y171" s="87"/>
    </row>
    <row r="172">
      <c r="A172" s="87" t="s">
        <v>266</v>
      </c>
      <c r="B172" s="87" t="s">
        <v>335</v>
      </c>
      <c r="C172" s="87">
        <v>92</v>
      </c>
      <c r="D172" s="87">
        <v>74</v>
      </c>
      <c r="E172" s="87"/>
      <c r="F172" s="87"/>
      <c r="G172" s="90">
        <v>3</v>
      </c>
      <c r="H172" s="12">
        <f>SUM((N172/G172))</f>
        <v>23513.6666666667</v>
      </c>
      <c r="I172" s="96">
        <v>2963902</v>
      </c>
      <c r="J172" s="96"/>
      <c r="K172" s="12"/>
      <c r="L172" s="34"/>
      <c r="M172" s="87"/>
      <c r="N172" s="12">
        <v>70541</v>
      </c>
      <c r="O172" s="87"/>
      <c r="P172" s="87"/>
      <c r="Q172" s="87"/>
      <c r="R172" s="68"/>
      <c r="S172" s="59"/>
      <c r="T172" s="87"/>
      <c r="U172" s="87"/>
      <c r="V172" s="87"/>
      <c r="W172" s="87"/>
      <c r="X172" s="87"/>
      <c r="Y172" s="87"/>
    </row>
    <row r="173">
      <c r="A173" s="87" t="s">
        <v>358</v>
      </c>
      <c r="B173" s="87" t="s">
        <v>359</v>
      </c>
      <c r="C173" s="87">
        <v>18</v>
      </c>
      <c r="D173" s="87">
        <v>80</v>
      </c>
      <c r="E173" s="87"/>
      <c r="F173" s="87"/>
      <c r="G173" s="90">
        <v>5</v>
      </c>
      <c r="H173" s="12">
        <f>SUM((N173/G173))</f>
        <v>13731</v>
      </c>
      <c r="I173" s="96">
        <v>2258620</v>
      </c>
      <c r="J173" s="96"/>
      <c r="K173" s="12"/>
      <c r="L173" s="34"/>
      <c r="M173" s="87"/>
      <c r="N173" s="12">
        <v>68655</v>
      </c>
      <c r="O173" s="87"/>
      <c r="P173" s="87"/>
      <c r="Q173" s="87"/>
      <c r="R173" s="68"/>
      <c r="S173" s="59"/>
      <c r="T173" s="87"/>
      <c r="U173" s="87"/>
      <c r="V173" s="87"/>
      <c r="W173" s="87"/>
      <c r="X173" s="87"/>
      <c r="Y173" s="87"/>
    </row>
    <row r="174">
      <c r="A174" s="87" t="s">
        <v>269</v>
      </c>
      <c r="B174" s="87" t="s">
        <v>327</v>
      </c>
      <c r="C174" s="87">
        <v>68</v>
      </c>
      <c r="D174" s="87">
        <v>57</v>
      </c>
      <c r="E174" s="87"/>
      <c r="F174" s="87"/>
      <c r="G174" s="90">
        <v>6</v>
      </c>
      <c r="H174" s="12">
        <f>SUM((N174/G174))</f>
        <v>10865.6666666667</v>
      </c>
      <c r="I174" s="96">
        <v>2293798</v>
      </c>
      <c r="J174" s="96"/>
      <c r="K174" s="12"/>
      <c r="L174" s="34"/>
      <c r="M174" s="87"/>
      <c r="N174" s="12">
        <v>65194</v>
      </c>
      <c r="O174" s="87"/>
      <c r="P174" s="87"/>
      <c r="Q174" s="87"/>
      <c r="R174" s="68"/>
      <c r="S174" s="59"/>
      <c r="T174" s="87"/>
      <c r="U174" s="87"/>
      <c r="V174" s="87"/>
      <c r="W174" s="87"/>
      <c r="X174" s="87"/>
      <c r="Y174" s="87"/>
    </row>
    <row r="175">
      <c r="A175" s="87" t="s">
        <v>360</v>
      </c>
      <c r="B175" s="87" t="s">
        <v>314</v>
      </c>
      <c r="C175" s="87" t="s">
        <v>67</v>
      </c>
      <c r="D175" s="87" t="s">
        <v>67</v>
      </c>
      <c r="E175" s="87"/>
      <c r="F175" s="87"/>
      <c r="G175" s="90">
        <v>3</v>
      </c>
      <c r="H175" s="12">
        <f>SUM((N175/G175))</f>
        <v>20517.3333333333</v>
      </c>
      <c r="I175" s="96">
        <v>2415727</v>
      </c>
      <c r="J175" s="96"/>
      <c r="K175" s="12"/>
      <c r="L175" s="34"/>
      <c r="M175" s="87"/>
      <c r="N175" s="12">
        <v>61552</v>
      </c>
      <c r="O175" s="87"/>
      <c r="P175" s="87"/>
      <c r="Q175" s="87"/>
      <c r="R175" s="68"/>
      <c r="S175" s="59"/>
      <c r="T175" s="87"/>
      <c r="U175" s="87"/>
      <c r="V175" s="87"/>
      <c r="W175" s="87"/>
      <c r="X175" s="87"/>
      <c r="Y175" s="87"/>
    </row>
    <row r="176">
      <c r="A176" s="87" t="s">
        <v>361</v>
      </c>
      <c r="B176" s="87" t="s">
        <v>314</v>
      </c>
      <c r="C176" s="87" t="s">
        <v>67</v>
      </c>
      <c r="D176" s="87" t="s">
        <v>67</v>
      </c>
      <c r="E176" s="87"/>
      <c r="F176" s="87"/>
      <c r="G176" s="90">
        <v>3</v>
      </c>
      <c r="H176" s="12">
        <f>SUM((N176/G176))</f>
        <v>19721.3333333333</v>
      </c>
      <c r="I176" s="96">
        <v>1775316</v>
      </c>
      <c r="J176" s="96"/>
      <c r="K176" s="12"/>
      <c r="L176" s="34"/>
      <c r="M176" s="87"/>
      <c r="N176" s="12">
        <v>59164</v>
      </c>
      <c r="O176" s="87"/>
      <c r="P176" s="87"/>
      <c r="Q176" s="87"/>
      <c r="R176" s="68"/>
      <c r="S176" s="59"/>
      <c r="T176" s="87"/>
      <c r="U176" s="87"/>
      <c r="V176" s="87"/>
      <c r="W176" s="87"/>
      <c r="X176" s="87"/>
      <c r="Y176" s="87"/>
    </row>
    <row r="177">
      <c r="A177" s="87" t="s">
        <v>101</v>
      </c>
      <c r="B177" s="87" t="s">
        <v>75</v>
      </c>
      <c r="C177" s="87">
        <v>76</v>
      </c>
      <c r="D177" s="87">
        <v>77</v>
      </c>
      <c r="E177" s="87"/>
      <c r="F177" s="87"/>
      <c r="G177" s="90">
        <v>4</v>
      </c>
      <c r="H177" s="12">
        <f>SUM((N177/G177))</f>
        <v>14740.5</v>
      </c>
      <c r="I177" s="96">
        <v>1315590</v>
      </c>
      <c r="J177" s="96"/>
      <c r="K177" s="12"/>
      <c r="L177" s="34"/>
      <c r="M177" s="87"/>
      <c r="N177" s="12">
        <v>58962</v>
      </c>
      <c r="O177" s="87"/>
      <c r="P177" s="87"/>
      <c r="Q177" s="87"/>
      <c r="R177" s="68"/>
      <c r="S177" s="59"/>
      <c r="T177" s="87"/>
      <c r="U177" s="87"/>
      <c r="V177" s="87"/>
      <c r="W177" s="87"/>
      <c r="X177" s="87"/>
      <c r="Y177" s="87"/>
    </row>
    <row r="178">
      <c r="A178" s="87" t="s">
        <v>362</v>
      </c>
      <c r="B178" s="87" t="s">
        <v>363</v>
      </c>
      <c r="C178" s="87" t="s">
        <v>67</v>
      </c>
      <c r="D178" s="87" t="s">
        <v>67</v>
      </c>
      <c r="E178" s="87"/>
      <c r="F178" s="87"/>
      <c r="G178" s="90">
        <v>3</v>
      </c>
      <c r="H178" s="12">
        <f>SUM((N178/G178))</f>
        <v>18198.6666666667</v>
      </c>
      <c r="I178" s="96">
        <v>4834823</v>
      </c>
      <c r="J178" s="96"/>
      <c r="K178" s="12"/>
      <c r="L178" s="34"/>
      <c r="M178" s="87"/>
      <c r="N178" s="12">
        <v>54596</v>
      </c>
      <c r="O178" s="87"/>
      <c r="P178" s="87"/>
      <c r="Q178" s="87"/>
      <c r="R178" s="68"/>
      <c r="S178" s="59"/>
      <c r="T178" s="87"/>
      <c r="U178" s="87"/>
      <c r="V178" s="87"/>
      <c r="W178" s="87"/>
      <c r="X178" s="87"/>
      <c r="Y178" s="87"/>
    </row>
    <row r="179">
      <c r="A179" s="87" t="s">
        <v>275</v>
      </c>
      <c r="B179" s="87" t="s">
        <v>314</v>
      </c>
      <c r="C179" s="87">
        <v>99</v>
      </c>
      <c r="D179" s="87">
        <v>89</v>
      </c>
      <c r="E179" s="87"/>
      <c r="F179" s="87"/>
      <c r="G179" s="90">
        <v>3</v>
      </c>
      <c r="H179" s="12">
        <f>SUM((N179/G179))</f>
        <v>13751</v>
      </c>
      <c r="I179" s="96">
        <v>1347578</v>
      </c>
      <c r="J179" s="96"/>
      <c r="K179" s="12"/>
      <c r="L179" s="34"/>
      <c r="M179" s="87"/>
      <c r="N179" s="12">
        <v>41253</v>
      </c>
      <c r="O179" s="87"/>
      <c r="P179" s="87"/>
      <c r="Q179" s="87"/>
      <c r="R179" s="68"/>
      <c r="S179" s="59"/>
      <c r="T179" s="87"/>
      <c r="U179" s="87"/>
      <c r="V179" s="87"/>
      <c r="W179" s="87"/>
      <c r="X179" s="87"/>
      <c r="Y179" s="87"/>
    </row>
    <row r="180">
      <c r="A180" s="87" t="s">
        <v>271</v>
      </c>
      <c r="B180" s="87" t="s">
        <v>314</v>
      </c>
      <c r="C180" s="87">
        <v>30</v>
      </c>
      <c r="D180" s="87">
        <v>60</v>
      </c>
      <c r="E180" s="87"/>
      <c r="F180" s="87"/>
      <c r="G180" s="90">
        <v>4</v>
      </c>
      <c r="H180" s="12">
        <f>SUM((N180/G180))</f>
        <v>10165.5</v>
      </c>
      <c r="I180" s="96">
        <v>2159041</v>
      </c>
      <c r="J180" s="96"/>
      <c r="K180" s="12"/>
      <c r="L180" s="34"/>
      <c r="M180" s="87"/>
      <c r="N180" s="12">
        <v>40662</v>
      </c>
      <c r="O180" s="87"/>
      <c r="P180" s="87"/>
      <c r="Q180" s="87"/>
      <c r="R180" s="68"/>
      <c r="S180" s="59"/>
      <c r="T180" s="87"/>
      <c r="U180" s="87"/>
      <c r="V180" s="87"/>
      <c r="W180" s="87"/>
      <c r="X180" s="87"/>
      <c r="Y180" s="87"/>
    </row>
    <row r="181">
      <c r="A181" s="87" t="s">
        <v>234</v>
      </c>
      <c r="B181" s="87" t="s">
        <v>299</v>
      </c>
      <c r="C181" s="87">
        <v>91</v>
      </c>
      <c r="D181" s="87">
        <v>76</v>
      </c>
      <c r="E181" s="87"/>
      <c r="F181" s="87"/>
      <c r="G181" s="90">
        <v>4</v>
      </c>
      <c r="H181" s="12">
        <f>SUM((N181/G181))</f>
        <v>9593</v>
      </c>
      <c r="I181" s="96">
        <v>2450867</v>
      </c>
      <c r="J181" s="96"/>
      <c r="K181" s="12"/>
      <c r="L181" s="34"/>
      <c r="M181" s="87"/>
      <c r="N181" s="12">
        <v>38372</v>
      </c>
      <c r="O181" s="87"/>
      <c r="P181" s="87"/>
      <c r="Q181" s="87"/>
      <c r="R181" s="68"/>
      <c r="S181" s="59"/>
      <c r="T181" s="87"/>
      <c r="U181" s="87"/>
      <c r="V181" s="87"/>
      <c r="W181" s="87"/>
      <c r="X181" s="87"/>
      <c r="Y181" s="87"/>
    </row>
    <row r="182">
      <c r="A182" s="87" t="s">
        <v>98</v>
      </c>
      <c r="B182" s="87" t="s">
        <v>314</v>
      </c>
      <c r="C182" s="87">
        <v>74</v>
      </c>
      <c r="D182" s="87">
        <v>60</v>
      </c>
      <c r="E182" s="87"/>
      <c r="F182" s="87"/>
      <c r="G182" s="90">
        <v>4</v>
      </c>
      <c r="H182" s="12">
        <f>SUM((N182/G182))</f>
        <v>9186.5</v>
      </c>
      <c r="I182" s="96">
        <v>1631709</v>
      </c>
      <c r="J182" s="96"/>
      <c r="K182" s="12"/>
      <c r="L182" s="34"/>
      <c r="M182" s="87"/>
      <c r="N182" s="12">
        <v>36746</v>
      </c>
      <c r="O182" s="87"/>
      <c r="P182" s="87"/>
      <c r="Q182" s="87"/>
      <c r="R182" s="68"/>
      <c r="S182" s="59"/>
      <c r="T182" s="87"/>
      <c r="U182" s="87"/>
      <c r="V182" s="87"/>
      <c r="W182" s="87"/>
      <c r="X182" s="87"/>
      <c r="Y182" s="87"/>
    </row>
    <row r="183">
      <c r="A183" s="87" t="s">
        <v>364</v>
      </c>
      <c r="B183" s="87" t="s">
        <v>365</v>
      </c>
      <c r="C183" s="87" t="s">
        <v>67</v>
      </c>
      <c r="D183" s="87" t="s">
        <v>67</v>
      </c>
      <c r="E183" s="87"/>
      <c r="F183" s="87"/>
      <c r="G183" s="90">
        <v>3</v>
      </c>
      <c r="H183" s="12">
        <f>SUM((N183/G183))</f>
        <v>9126.33333333333</v>
      </c>
      <c r="I183" s="96">
        <v>1720325</v>
      </c>
      <c r="J183" s="96"/>
      <c r="K183" s="12"/>
      <c r="L183" s="34"/>
      <c r="M183" s="87"/>
      <c r="N183" s="12">
        <v>27379</v>
      </c>
      <c r="O183" s="87"/>
      <c r="P183" s="87"/>
      <c r="Q183" s="87"/>
      <c r="R183" s="68"/>
      <c r="S183" s="59"/>
      <c r="T183" s="87"/>
      <c r="U183" s="87"/>
      <c r="V183" s="87"/>
      <c r="W183" s="87"/>
      <c r="X183" s="87"/>
      <c r="Y183" s="87"/>
    </row>
    <row r="184">
      <c r="A184" s="87" t="s">
        <v>366</v>
      </c>
      <c r="B184" s="87" t="s">
        <v>335</v>
      </c>
      <c r="C184" s="87" t="s">
        <v>67</v>
      </c>
      <c r="D184" s="87" t="s">
        <v>67</v>
      </c>
      <c r="E184" s="87"/>
      <c r="F184" s="87"/>
      <c r="G184" s="90">
        <v>2</v>
      </c>
      <c r="H184" s="12">
        <f>SUM((N184/G184))</f>
        <v>13526.5</v>
      </c>
      <c r="I184" s="96">
        <v>1600145</v>
      </c>
      <c r="J184" s="96"/>
      <c r="K184" s="12"/>
      <c r="L184" s="34"/>
      <c r="M184" s="87"/>
      <c r="N184" s="12">
        <v>27053</v>
      </c>
      <c r="O184" s="87"/>
      <c r="P184" s="87"/>
      <c r="Q184" s="87"/>
      <c r="R184" s="68"/>
      <c r="S184" s="59"/>
      <c r="T184" s="87"/>
      <c r="U184" s="87"/>
      <c r="V184" s="87"/>
      <c r="W184" s="87"/>
      <c r="X184" s="87"/>
      <c r="Y184" s="87"/>
    </row>
    <row r="185">
      <c r="A185" s="87" t="s">
        <v>255</v>
      </c>
      <c r="B185" s="87" t="s">
        <v>299</v>
      </c>
      <c r="C185" s="87">
        <v>64</v>
      </c>
      <c r="D185" s="87">
        <v>71</v>
      </c>
      <c r="E185" s="87"/>
      <c r="F185" s="87"/>
      <c r="G185" s="90">
        <v>2</v>
      </c>
      <c r="H185" s="12">
        <f>SUM((N185/G185))</f>
        <v>12864</v>
      </c>
      <c r="I185" s="96">
        <v>1702668</v>
      </c>
      <c r="J185" s="96"/>
      <c r="K185" s="12"/>
      <c r="L185" s="34"/>
      <c r="M185" s="87"/>
      <c r="N185" s="12">
        <v>25728</v>
      </c>
      <c r="O185" s="87"/>
      <c r="P185" s="87"/>
      <c r="Q185" s="87"/>
      <c r="R185" s="68"/>
      <c r="S185" s="59"/>
      <c r="T185" s="87"/>
      <c r="U185" s="87"/>
      <c r="V185" s="87"/>
      <c r="W185" s="87"/>
      <c r="X185" s="87"/>
      <c r="Y185" s="87"/>
    </row>
    <row r="186">
      <c r="A186" s="87" t="s">
        <v>367</v>
      </c>
      <c r="B186" s="87" t="s">
        <v>368</v>
      </c>
      <c r="C186" s="87" t="s">
        <v>67</v>
      </c>
      <c r="D186" s="87" t="s">
        <v>67</v>
      </c>
      <c r="E186" s="87"/>
      <c r="F186" s="87"/>
      <c r="G186" s="90">
        <v>1</v>
      </c>
      <c r="H186" s="12">
        <f>SUM((N186/G186))</f>
        <v>23442</v>
      </c>
      <c r="I186" s="96">
        <v>1456000</v>
      </c>
      <c r="J186" s="96"/>
      <c r="K186" s="12"/>
      <c r="L186" s="34"/>
      <c r="M186" s="87"/>
      <c r="N186" s="12">
        <v>23442</v>
      </c>
      <c r="O186" s="87"/>
      <c r="P186" s="87"/>
      <c r="Q186" s="87"/>
      <c r="R186" s="68"/>
      <c r="S186" s="59"/>
      <c r="T186" s="87"/>
      <c r="U186" s="87"/>
      <c r="V186" s="87"/>
      <c r="W186" s="87"/>
      <c r="X186" s="87"/>
      <c r="Y186" s="87"/>
    </row>
    <row r="187">
      <c r="A187" s="87" t="s">
        <v>369</v>
      </c>
      <c r="B187" s="87" t="s">
        <v>299</v>
      </c>
      <c r="C187" s="87" t="s">
        <v>67</v>
      </c>
      <c r="D187" s="87" t="s">
        <v>67</v>
      </c>
      <c r="E187" s="87"/>
      <c r="F187" s="87"/>
      <c r="G187" s="90">
        <v>2</v>
      </c>
      <c r="H187" s="12">
        <f>SUM((N187/G187))</f>
        <v>11084</v>
      </c>
      <c r="I187" s="96">
        <v>1517410</v>
      </c>
      <c r="J187" s="96"/>
      <c r="K187" s="12"/>
      <c r="L187" s="34"/>
      <c r="M187" s="87"/>
      <c r="N187" s="12">
        <v>22168</v>
      </c>
      <c r="O187" s="87"/>
      <c r="P187" s="87"/>
      <c r="Q187" s="87"/>
      <c r="R187" s="68"/>
      <c r="S187" s="59"/>
      <c r="T187" s="87"/>
      <c r="U187" s="87"/>
      <c r="V187" s="87"/>
      <c r="W187" s="87"/>
      <c r="X187" s="87"/>
      <c r="Y187" s="87"/>
    </row>
    <row r="188">
      <c r="A188" s="87" t="s">
        <v>161</v>
      </c>
      <c r="B188" s="87" t="s">
        <v>316</v>
      </c>
      <c r="C188" s="87">
        <v>96</v>
      </c>
      <c r="D188" s="87">
        <v>92</v>
      </c>
      <c r="E188" s="87"/>
      <c r="F188" s="87" t="s">
        <v>162</v>
      </c>
      <c r="G188" s="90">
        <v>1144</v>
      </c>
      <c r="H188" s="12">
        <f>SUM((N188/G188))</f>
        <v>5835.4291958042</v>
      </c>
      <c r="I188" s="96">
        <v>49280178</v>
      </c>
      <c r="J188" s="96">
        <v>78900000</v>
      </c>
      <c r="K188" s="12">
        <v>128180178</v>
      </c>
      <c r="L188" s="34">
        <v>20</v>
      </c>
      <c r="M188" s="1">
        <f>SUM(((K188/1000000)/L188))</f>
        <v>6.4090089</v>
      </c>
      <c r="N188" s="12">
        <v>6675731</v>
      </c>
      <c r="O188" s="87"/>
      <c r="P188" s="87"/>
      <c r="Q188" s="87"/>
      <c r="R188" s="68"/>
      <c r="S188" s="59"/>
      <c r="T188" s="87"/>
      <c r="U188" s="87"/>
      <c r="V188" s="87"/>
      <c r="W188" s="87"/>
      <c r="X188" s="87"/>
      <c r="Y188" s="87"/>
    </row>
    <row r="189">
      <c r="A189" s="87" t="s">
        <v>219</v>
      </c>
      <c r="B189" s="87" t="s">
        <v>90</v>
      </c>
      <c r="C189" s="87">
        <v>94</v>
      </c>
      <c r="D189" s="87">
        <v>85</v>
      </c>
      <c r="E189" s="87"/>
      <c r="F189" s="87" t="s">
        <v>162</v>
      </c>
      <c r="G189" s="90">
        <v>1729</v>
      </c>
      <c r="H189" s="12">
        <f>SUM((N189/G189))</f>
        <v>3113.80855986119</v>
      </c>
      <c r="I189" s="96">
        <v>24124034</v>
      </c>
      <c r="J189" s="59">
        <v>6241342</v>
      </c>
      <c r="K189" s="12">
        <v>30365376</v>
      </c>
      <c r="L189" s="34">
        <v>23</v>
      </c>
      <c r="M189" s="1">
        <f>SUM(((K189/1000000)/L189))</f>
        <v>1.32023373913043</v>
      </c>
      <c r="N189" s="87">
        <v>5383775</v>
      </c>
      <c r="O189" s="1">
        <f>SUM((N189/1000000))/L189</f>
        <v>0.234077173913043</v>
      </c>
      <c r="P189" s="87"/>
      <c r="Q189" s="87"/>
      <c r="R189" s="68"/>
      <c r="S189" s="59"/>
      <c r="T189" s="87"/>
      <c r="U189" s="87"/>
      <c r="V189" s="87"/>
      <c r="W189" s="87"/>
      <c r="X189" s="87"/>
      <c r="Y189" s="87"/>
    </row>
    <row r="190">
      <c r="A190" s="87" t="s">
        <v>217</v>
      </c>
      <c r="B190" s="87" t="s">
        <v>205</v>
      </c>
      <c r="C190" s="87">
        <v>94</v>
      </c>
      <c r="D190" s="87">
        <v>92</v>
      </c>
      <c r="E190" s="87"/>
      <c r="F190" s="87" t="s">
        <v>162</v>
      </c>
      <c r="G190" s="90">
        <v>666</v>
      </c>
      <c r="H190" s="12">
        <f>SUM((N190/G190))</f>
        <v>4034.77027027027</v>
      </c>
      <c r="I190" s="96">
        <v>24845161</v>
      </c>
      <c r="J190" s="96">
        <v>6000000</v>
      </c>
      <c r="K190" s="12">
        <v>30845161</v>
      </c>
      <c r="L190" s="34">
        <v>5</v>
      </c>
      <c r="M190" s="1">
        <f>SUM(((K190/1000000)/L190))</f>
        <v>6.1690322</v>
      </c>
      <c r="N190" s="12">
        <v>2687157</v>
      </c>
      <c r="O190" s="87"/>
      <c r="P190" s="87"/>
      <c r="Q190" s="87"/>
      <c r="R190" s="68"/>
      <c r="S190" s="59"/>
      <c r="T190" s="87"/>
      <c r="U190" s="87"/>
      <c r="V190" s="87"/>
      <c r="W190" s="87"/>
      <c r="X190" s="87"/>
      <c r="Y190" s="87"/>
    </row>
    <row r="191">
      <c r="A191" s="87"/>
      <c r="B191" s="87"/>
      <c r="C191" s="87"/>
      <c r="D191" s="87"/>
      <c r="E191" s="87"/>
      <c r="F191" s="87"/>
      <c r="G191" s="90"/>
      <c r="H191" s="87"/>
      <c r="I191" s="96"/>
      <c r="J191" s="96"/>
      <c r="K191" s="12"/>
      <c r="L191" s="34"/>
      <c r="M191" s="87"/>
      <c r="N191" s="12"/>
      <c r="O191" s="87"/>
      <c r="P191" s="87"/>
      <c r="Q191" s="87"/>
      <c r="R191" s="68"/>
      <c r="S191" s="59"/>
      <c r="T191" s="87"/>
      <c r="U191" s="87"/>
      <c r="V191" s="87"/>
      <c r="W191" s="87"/>
      <c r="X191" s="87"/>
      <c r="Y191" s="87"/>
    </row>
    <row r="192">
      <c r="A192" s="87"/>
      <c r="B192" s="87"/>
      <c r="C192" s="87"/>
      <c r="D192" s="87"/>
      <c r="E192" s="87"/>
      <c r="F192" s="87"/>
      <c r="G192" s="90"/>
      <c r="H192" s="87"/>
      <c r="I192" s="96"/>
      <c r="J192" s="96"/>
      <c r="K192" s="12"/>
      <c r="L192" s="34"/>
      <c r="M192" s="87"/>
      <c r="N192" s="12"/>
      <c r="O192" s="87"/>
      <c r="P192" s="87"/>
      <c r="Q192" s="87"/>
      <c r="R192" s="68"/>
      <c r="S192" s="59"/>
      <c r="T192" s="87"/>
      <c r="U192" s="87"/>
      <c r="V192" s="87"/>
      <c r="W192" s="87"/>
      <c r="X192" s="87"/>
      <c r="Y192" s="87"/>
    </row>
    <row r="193">
      <c r="A193" s="87"/>
      <c r="B193" s="87"/>
      <c r="C193" s="87"/>
      <c r="D193" s="87"/>
      <c r="E193" s="87"/>
      <c r="F193" s="87"/>
      <c r="G193" s="90"/>
      <c r="H193" s="87"/>
      <c r="I193" s="96"/>
      <c r="J193" s="96"/>
      <c r="K193" s="12"/>
      <c r="L193" s="34"/>
      <c r="M193" s="87"/>
      <c r="N193" s="12"/>
      <c r="O193" s="87"/>
      <c r="P193" s="87"/>
      <c r="Q193" s="87"/>
      <c r="R193" s="68"/>
      <c r="S193" s="59"/>
      <c r="T193" s="87"/>
      <c r="U193" s="87"/>
      <c r="V193" s="87"/>
      <c r="W193" s="87"/>
      <c r="X193" s="87"/>
      <c r="Y193" s="87"/>
    </row>
    <row r="194">
      <c r="A194" s="87"/>
      <c r="B194" s="87"/>
      <c r="C194" s="87"/>
      <c r="D194" s="87"/>
      <c r="E194" s="87"/>
      <c r="F194" s="87"/>
      <c r="G194" s="90"/>
      <c r="H194" s="87"/>
      <c r="I194" s="96"/>
      <c r="J194" s="96"/>
      <c r="K194" s="12"/>
      <c r="L194" s="34"/>
      <c r="M194" s="87"/>
      <c r="N194" s="12"/>
      <c r="O194" s="87"/>
      <c r="P194" s="87"/>
      <c r="Q194" s="87"/>
      <c r="R194" s="68"/>
      <c r="S194" s="59"/>
      <c r="T194" s="87"/>
      <c r="U194" s="87"/>
      <c r="V194" s="87"/>
      <c r="W194" s="87"/>
      <c r="X194" s="87"/>
      <c r="Y194" s="87"/>
    </row>
    <row r="195">
      <c r="A195" s="87"/>
      <c r="B195" s="87"/>
      <c r="C195" s="87"/>
      <c r="D195" s="87"/>
      <c r="E195" s="87"/>
      <c r="F195" s="87"/>
      <c r="G195" s="90"/>
      <c r="H195" s="87"/>
      <c r="I195" s="96"/>
      <c r="J195" s="96"/>
      <c r="K195" s="12"/>
      <c r="L195" s="34"/>
      <c r="M195" s="87"/>
      <c r="N195" s="12"/>
      <c r="O195" s="87"/>
      <c r="P195" s="87"/>
      <c r="Q195" s="87"/>
      <c r="R195" s="68"/>
      <c r="S195" s="59"/>
      <c r="T195" s="87"/>
      <c r="U195" s="87"/>
      <c r="V195" s="87"/>
      <c r="W195" s="87"/>
      <c r="X195" s="87"/>
      <c r="Y195" s="87"/>
    </row>
    <row r="196">
      <c r="A196" s="87"/>
      <c r="B196" s="87"/>
      <c r="C196" s="87"/>
      <c r="D196" s="87"/>
      <c r="E196" s="87"/>
      <c r="F196" s="87"/>
      <c r="G196" s="90"/>
      <c r="H196" s="87"/>
      <c r="I196" s="96"/>
      <c r="J196" s="96"/>
      <c r="K196" s="12"/>
      <c r="L196" s="34"/>
      <c r="M196" s="87"/>
      <c r="N196" s="12"/>
      <c r="O196" s="87"/>
      <c r="P196" s="87"/>
      <c r="Q196" s="87"/>
      <c r="R196" s="68"/>
      <c r="S196" s="59"/>
      <c r="T196" s="87"/>
      <c r="U196" s="87"/>
      <c r="V196" s="87"/>
      <c r="W196" s="87"/>
      <c r="X196" s="87"/>
      <c r="Y196" s="87"/>
    </row>
    <row r="197">
      <c r="A197" s="87"/>
      <c r="B197" s="87"/>
      <c r="C197" s="87"/>
      <c r="D197" s="87"/>
      <c r="E197" s="87"/>
      <c r="F197" s="87"/>
      <c r="G197" s="90"/>
      <c r="H197" s="87"/>
      <c r="I197" s="96"/>
      <c r="J197" s="96"/>
      <c r="K197" s="12"/>
      <c r="L197" s="34"/>
      <c r="M197" s="87"/>
      <c r="N197" s="12"/>
      <c r="O197" s="87"/>
      <c r="P197" s="87"/>
      <c r="Q197" s="87"/>
      <c r="R197" s="68"/>
      <c r="S197" s="59"/>
      <c r="T197" s="87"/>
      <c r="U197" s="87"/>
      <c r="V197" s="87"/>
      <c r="W197" s="87"/>
      <c r="X197" s="87"/>
      <c r="Y197" s="87"/>
    </row>
    <row r="198">
      <c r="A198" s="87"/>
      <c r="B198" s="87"/>
      <c r="C198" s="87"/>
      <c r="D198" s="87"/>
      <c r="E198" s="87"/>
      <c r="F198" s="87"/>
      <c r="G198" s="90"/>
      <c r="H198" s="87"/>
      <c r="I198" s="96"/>
      <c r="J198" s="96"/>
      <c r="K198" s="12"/>
      <c r="L198" s="34"/>
      <c r="M198" s="87"/>
      <c r="N198" s="12"/>
      <c r="O198" s="87"/>
      <c r="P198" s="87"/>
      <c r="Q198" s="87"/>
      <c r="R198" s="68"/>
      <c r="S198" s="59"/>
      <c r="T198" s="87"/>
      <c r="U198" s="87"/>
      <c r="V198" s="87"/>
      <c r="W198" s="87"/>
      <c r="X198" s="87"/>
      <c r="Y198" s="87"/>
    </row>
    <row r="199">
      <c r="A199" s="87"/>
      <c r="B199" s="87"/>
      <c r="C199" s="87"/>
      <c r="D199" s="87"/>
      <c r="E199" s="87"/>
      <c r="F199" s="87"/>
      <c r="G199" s="90"/>
      <c r="H199" s="87"/>
      <c r="I199" s="96"/>
      <c r="J199" s="96"/>
      <c r="K199" s="12"/>
      <c r="L199" s="34"/>
      <c r="M199" s="87"/>
      <c r="N199" s="12"/>
      <c r="O199" s="87"/>
      <c r="P199" s="87"/>
      <c r="Q199" s="87"/>
      <c r="R199" s="68"/>
      <c r="S199" s="59"/>
      <c r="T199" s="87"/>
      <c r="U199" s="87"/>
      <c r="V199" s="87"/>
      <c r="W199" s="87"/>
      <c r="X199" s="87"/>
      <c r="Y199" s="87"/>
    </row>
    <row r="200">
      <c r="A200" s="87"/>
      <c r="B200" s="87"/>
      <c r="C200" s="87"/>
      <c r="D200" s="87"/>
      <c r="E200" s="87"/>
      <c r="F200" s="87"/>
      <c r="G200" s="90"/>
      <c r="H200" s="87"/>
      <c r="I200" s="96"/>
      <c r="J200" s="96"/>
      <c r="K200" s="12"/>
      <c r="L200" s="34"/>
      <c r="M200" s="87"/>
      <c r="N200" s="12"/>
      <c r="O200" s="87"/>
      <c r="P200" s="87"/>
      <c r="Q200" s="87"/>
      <c r="R200" s="68"/>
      <c r="S200" s="59"/>
      <c r="T200" s="87"/>
      <c r="U200" s="87"/>
      <c r="V200" s="87"/>
      <c r="W200" s="87"/>
      <c r="X200" s="87"/>
      <c r="Y200" s="87"/>
    </row>
    <row r="201">
      <c r="A201" s="87"/>
      <c r="B201" s="87"/>
      <c r="C201" s="87"/>
      <c r="D201" s="87"/>
      <c r="E201" s="87"/>
      <c r="F201" s="87"/>
      <c r="G201" s="90"/>
      <c r="H201" s="87"/>
      <c r="I201" s="96"/>
      <c r="J201" s="96"/>
      <c r="K201" s="12"/>
      <c r="L201" s="34"/>
      <c r="M201" s="87"/>
      <c r="N201" s="12"/>
      <c r="O201" s="87"/>
      <c r="P201" s="87"/>
      <c r="Q201" s="87"/>
      <c r="R201" s="68"/>
      <c r="S201" s="59"/>
      <c r="T201" s="87"/>
      <c r="U201" s="87"/>
      <c r="V201" s="87"/>
      <c r="W201" s="87"/>
      <c r="X201" s="87"/>
      <c r="Y201" s="87"/>
    </row>
    <row r="202">
      <c r="A202" s="87"/>
      <c r="B202" s="87"/>
      <c r="C202" s="87"/>
      <c r="D202" s="87"/>
      <c r="E202" s="87"/>
      <c r="F202" s="87"/>
      <c r="G202" s="90"/>
      <c r="H202" s="87"/>
      <c r="I202" s="96"/>
      <c r="J202" s="96"/>
      <c r="K202" s="12"/>
      <c r="L202" s="34"/>
      <c r="M202" s="87"/>
      <c r="N202" s="12"/>
      <c r="O202" s="87"/>
      <c r="P202" s="87"/>
      <c r="Q202" s="87"/>
      <c r="R202" s="68"/>
      <c r="S202" s="59"/>
      <c r="T202" s="87"/>
      <c r="U202" s="87"/>
      <c r="V202" s="87"/>
      <c r="W202" s="87"/>
      <c r="X202" s="87"/>
      <c r="Y202" s="87"/>
    </row>
    <row r="203">
      <c r="A203" s="87"/>
      <c r="B203" s="87"/>
      <c r="C203" s="87"/>
      <c r="D203" s="87"/>
      <c r="E203" s="87"/>
      <c r="F203" s="87"/>
      <c r="G203" s="90"/>
      <c r="H203" s="87"/>
      <c r="I203" s="96"/>
      <c r="J203" s="96"/>
      <c r="K203" s="12"/>
      <c r="L203" s="34"/>
      <c r="M203" s="87"/>
      <c r="N203" s="12"/>
      <c r="O203" s="87"/>
      <c r="P203" s="87"/>
      <c r="Q203" s="87"/>
      <c r="R203" s="68"/>
      <c r="S203" s="59"/>
      <c r="T203" s="87"/>
      <c r="U203" s="87"/>
      <c r="V203" s="87"/>
      <c r="W203" s="87"/>
      <c r="X203" s="87"/>
      <c r="Y203" s="87"/>
    </row>
    <row r="204">
      <c r="A204" s="87"/>
      <c r="B204" s="87"/>
      <c r="C204" s="87"/>
      <c r="D204" s="87"/>
      <c r="E204" s="87"/>
      <c r="F204" s="87"/>
      <c r="G204" s="90"/>
      <c r="H204" s="87"/>
      <c r="I204" s="96"/>
      <c r="J204" s="96"/>
      <c r="K204" s="12"/>
      <c r="L204" s="34"/>
      <c r="M204" s="87"/>
      <c r="N204" s="12"/>
      <c r="O204" s="87"/>
      <c r="P204" s="87"/>
      <c r="Q204" s="87"/>
      <c r="R204" s="68"/>
      <c r="S204" s="59"/>
      <c r="T204" s="87"/>
      <c r="U204" s="87"/>
      <c r="V204" s="87"/>
      <c r="W204" s="87"/>
      <c r="X204" s="87"/>
      <c r="Y204" s="87"/>
    </row>
    <row r="205">
      <c r="A205" s="87"/>
      <c r="B205" s="87"/>
      <c r="C205" s="87"/>
      <c r="D205" s="87"/>
      <c r="E205" s="87"/>
      <c r="F205" s="87"/>
      <c r="G205" s="90"/>
      <c r="H205" s="87"/>
      <c r="I205" s="96"/>
      <c r="J205" s="96"/>
      <c r="K205" s="12"/>
      <c r="L205" s="34"/>
      <c r="M205" s="87"/>
      <c r="N205" s="12"/>
      <c r="O205" s="87"/>
      <c r="P205" s="87"/>
      <c r="Q205" s="87"/>
      <c r="R205" s="68"/>
      <c r="S205" s="59"/>
      <c r="T205" s="87"/>
      <c r="U205" s="87"/>
      <c r="V205" s="87"/>
      <c r="W205" s="87"/>
      <c r="X205" s="87"/>
      <c r="Y205" s="87"/>
    </row>
    <row r="206">
      <c r="A206" s="87"/>
      <c r="B206" s="87"/>
      <c r="C206" s="87"/>
      <c r="D206" s="87"/>
      <c r="E206" s="87"/>
      <c r="F206" s="87"/>
      <c r="G206" s="90"/>
      <c r="H206" s="87"/>
      <c r="I206" s="96"/>
      <c r="J206" s="96"/>
      <c r="K206" s="12"/>
      <c r="L206" s="34"/>
      <c r="M206" s="87"/>
      <c r="N206" s="12"/>
      <c r="O206" s="87"/>
      <c r="P206" s="87"/>
      <c r="Q206" s="87"/>
      <c r="R206" s="68"/>
      <c r="S206" s="59"/>
      <c r="T206" s="87"/>
      <c r="U206" s="87"/>
      <c r="V206" s="87"/>
      <c r="W206" s="87"/>
      <c r="X206" s="87"/>
      <c r="Y206" s="87"/>
    </row>
    <row r="207">
      <c r="A207" s="87"/>
      <c r="B207" s="87"/>
      <c r="C207" s="87"/>
      <c r="D207" s="87"/>
      <c r="E207" s="87"/>
      <c r="F207" s="87"/>
      <c r="G207" s="90"/>
      <c r="H207" s="87"/>
      <c r="I207" s="96"/>
      <c r="J207" s="96"/>
      <c r="K207" s="12"/>
      <c r="L207" s="34"/>
      <c r="M207" s="87"/>
      <c r="N207" s="12"/>
      <c r="O207" s="87"/>
      <c r="P207" s="87"/>
      <c r="Q207" s="87"/>
      <c r="R207" s="68"/>
      <c r="S207" s="59"/>
      <c r="T207" s="87"/>
      <c r="U207" s="87"/>
      <c r="V207" s="87"/>
      <c r="W207" s="87"/>
      <c r="X207" s="87"/>
      <c r="Y207" s="87"/>
    </row>
    <row r="208">
      <c r="A208" s="87"/>
      <c r="B208" s="87"/>
      <c r="C208" s="87"/>
      <c r="D208" s="87"/>
      <c r="E208" s="87"/>
      <c r="F208" s="87"/>
      <c r="G208" s="90"/>
      <c r="H208" s="87"/>
      <c r="I208" s="96"/>
      <c r="J208" s="96"/>
      <c r="K208" s="12"/>
      <c r="L208" s="34"/>
      <c r="M208" s="87"/>
      <c r="N208" s="12"/>
      <c r="O208" s="87"/>
      <c r="P208" s="87"/>
      <c r="Q208" s="87"/>
      <c r="R208" s="68"/>
      <c r="S208" s="59"/>
      <c r="T208" s="87"/>
      <c r="U208" s="87"/>
      <c r="V208" s="87"/>
      <c r="W208" s="87"/>
      <c r="X208" s="87"/>
      <c r="Y208" s="87"/>
    </row>
    <row r="209">
      <c r="A209" s="87"/>
      <c r="B209" s="87"/>
      <c r="C209" s="87"/>
      <c r="D209" s="87"/>
      <c r="E209" s="87"/>
      <c r="F209" s="87"/>
      <c r="G209" s="90"/>
      <c r="H209" s="87"/>
      <c r="I209" s="96"/>
      <c r="J209" s="96"/>
      <c r="K209" s="12"/>
      <c r="L209" s="34"/>
      <c r="M209" s="87"/>
      <c r="N209" s="12"/>
      <c r="O209" s="87"/>
      <c r="P209" s="87"/>
      <c r="Q209" s="87"/>
      <c r="R209" s="68"/>
      <c r="S209" s="59"/>
      <c r="T209" s="87"/>
      <c r="U209" s="87"/>
      <c r="V209" s="87"/>
      <c r="W209" s="87"/>
      <c r="X209" s="87"/>
      <c r="Y209" s="87"/>
    </row>
    <row r="210">
      <c r="A210" s="87"/>
      <c r="B210" s="87"/>
      <c r="C210" s="87"/>
      <c r="D210" s="87"/>
      <c r="E210" s="87"/>
      <c r="F210" s="87"/>
      <c r="G210" s="90"/>
      <c r="H210" s="87"/>
      <c r="I210" s="96"/>
      <c r="J210" s="96"/>
      <c r="K210" s="12"/>
      <c r="L210" s="34"/>
      <c r="M210" s="87"/>
      <c r="N210" s="12"/>
      <c r="O210" s="87"/>
      <c r="P210" s="87"/>
      <c r="Q210" s="87"/>
      <c r="R210" s="68"/>
      <c r="S210" s="59"/>
      <c r="T210" s="87"/>
      <c r="U210" s="87"/>
      <c r="V210" s="87"/>
      <c r="W210" s="87"/>
      <c r="X210" s="87"/>
      <c r="Y210" s="87"/>
    </row>
    <row r="211">
      <c r="A211" s="87"/>
      <c r="B211" s="87"/>
      <c r="C211" s="87"/>
      <c r="D211" s="87"/>
      <c r="E211" s="87"/>
      <c r="F211" s="87"/>
      <c r="G211" s="90"/>
      <c r="H211" s="87"/>
      <c r="I211" s="96"/>
      <c r="J211" s="96"/>
      <c r="K211" s="12"/>
      <c r="L211" s="34"/>
      <c r="M211" s="87"/>
      <c r="N211" s="12"/>
      <c r="O211" s="87"/>
      <c r="P211" s="87"/>
      <c r="Q211" s="87"/>
      <c r="R211" s="68"/>
      <c r="S211" s="59"/>
      <c r="T211" s="87"/>
      <c r="U211" s="87"/>
      <c r="V211" s="87"/>
      <c r="W211" s="87"/>
      <c r="X211" s="87"/>
      <c r="Y211" s="87"/>
    </row>
    <row r="212">
      <c r="A212" s="87"/>
      <c r="B212" s="87"/>
      <c r="C212" s="87"/>
      <c r="D212" s="87"/>
      <c r="E212" s="87"/>
      <c r="F212" s="87"/>
      <c r="G212" s="90"/>
      <c r="H212" s="87"/>
      <c r="I212" s="96"/>
      <c r="J212" s="96"/>
      <c r="K212" s="12"/>
      <c r="L212" s="34"/>
      <c r="M212" s="87"/>
      <c r="N212" s="12"/>
      <c r="O212" s="87"/>
      <c r="P212" s="87"/>
      <c r="Q212" s="87"/>
      <c r="R212" s="68"/>
      <c r="S212" s="59"/>
      <c r="T212" s="87"/>
      <c r="U212" s="87"/>
      <c r="V212" s="87"/>
      <c r="W212" s="87"/>
      <c r="X212" s="87"/>
      <c r="Y212" s="87"/>
    </row>
    <row r="213">
      <c r="A213" s="87"/>
      <c r="B213" s="87"/>
      <c r="C213" s="87"/>
      <c r="D213" s="87"/>
      <c r="E213" s="87"/>
      <c r="F213" s="87"/>
      <c r="G213" s="90"/>
      <c r="H213" s="87"/>
      <c r="I213" s="96"/>
      <c r="J213" s="96"/>
      <c r="K213" s="12"/>
      <c r="L213" s="34"/>
      <c r="M213" s="87"/>
      <c r="N213" s="12"/>
      <c r="O213" s="87"/>
      <c r="P213" s="87"/>
      <c r="Q213" s="87"/>
      <c r="R213" s="68"/>
      <c r="S213" s="59"/>
      <c r="T213" s="87"/>
      <c r="U213" s="87"/>
      <c r="V213" s="87"/>
      <c r="W213" s="87"/>
      <c r="X213" s="87"/>
      <c r="Y213" s="87"/>
    </row>
    <row r="214">
      <c r="A214" s="87"/>
      <c r="B214" s="87"/>
      <c r="C214" s="87"/>
      <c r="D214" s="87"/>
      <c r="E214" s="87"/>
      <c r="F214" s="87"/>
      <c r="G214" s="90"/>
      <c r="H214" s="87"/>
      <c r="I214" s="96"/>
      <c r="J214" s="96"/>
      <c r="K214" s="12"/>
      <c r="L214" s="34"/>
      <c r="M214" s="87"/>
      <c r="N214" s="12"/>
      <c r="O214" s="87"/>
      <c r="P214" s="87"/>
      <c r="Q214" s="87"/>
      <c r="R214" s="68"/>
      <c r="S214" s="59"/>
      <c r="T214" s="87"/>
      <c r="U214" s="87"/>
      <c r="V214" s="87"/>
      <c r="W214" s="87"/>
      <c r="X214" s="87"/>
      <c r="Y214" s="87"/>
    </row>
    <row r="215">
      <c r="A215" s="87"/>
      <c r="B215" s="87"/>
      <c r="C215" s="87"/>
      <c r="D215" s="87"/>
      <c r="E215" s="87"/>
      <c r="F215" s="87"/>
      <c r="G215" s="90"/>
      <c r="H215" s="87"/>
      <c r="I215" s="96"/>
      <c r="J215" s="96"/>
      <c r="K215" s="12"/>
      <c r="L215" s="34"/>
      <c r="M215" s="87"/>
      <c r="N215" s="12"/>
      <c r="O215" s="87"/>
      <c r="P215" s="87"/>
      <c r="Q215" s="87"/>
      <c r="R215" s="68"/>
      <c r="S215" s="59"/>
      <c r="T215" s="87"/>
      <c r="U215" s="87"/>
      <c r="V215" s="87"/>
      <c r="W215" s="87"/>
      <c r="X215" s="87"/>
      <c r="Y215" s="87"/>
    </row>
    <row r="216">
      <c r="A216" s="87"/>
      <c r="B216" s="87"/>
      <c r="C216" s="87"/>
      <c r="D216" s="87"/>
      <c r="E216" s="87"/>
      <c r="F216" s="87"/>
      <c r="G216" s="90"/>
      <c r="H216" s="87"/>
      <c r="I216" s="96"/>
      <c r="J216" s="96"/>
      <c r="K216" s="12"/>
      <c r="L216" s="34"/>
      <c r="M216" s="87"/>
      <c r="N216" s="12"/>
      <c r="O216" s="87"/>
      <c r="P216" s="87"/>
      <c r="Q216" s="87"/>
      <c r="R216" s="68"/>
      <c r="S216" s="59"/>
      <c r="T216" s="87"/>
      <c r="U216" s="87"/>
      <c r="V216" s="87"/>
      <c r="W216" s="87"/>
      <c r="X216" s="87"/>
      <c r="Y216" s="87"/>
    </row>
    <row r="217">
      <c r="A217" s="87"/>
      <c r="B217" s="87"/>
      <c r="C217" s="87"/>
      <c r="D217" s="87"/>
      <c r="E217" s="87"/>
      <c r="F217" s="87"/>
      <c r="G217" s="90"/>
      <c r="H217" s="87"/>
      <c r="I217" s="96"/>
      <c r="J217" s="96"/>
      <c r="K217" s="12"/>
      <c r="L217" s="34"/>
      <c r="M217" s="87"/>
      <c r="N217" s="12"/>
      <c r="O217" s="87"/>
      <c r="P217" s="87"/>
      <c r="Q217" s="87"/>
      <c r="R217" s="68"/>
      <c r="S217" s="59"/>
      <c r="T217" s="87"/>
      <c r="U217" s="87"/>
      <c r="V217" s="87"/>
      <c r="W217" s="87"/>
      <c r="X217" s="87"/>
      <c r="Y217" s="87"/>
    </row>
    <row r="218">
      <c r="A218" s="87"/>
      <c r="B218" s="87"/>
      <c r="C218" s="87"/>
      <c r="D218" s="87"/>
      <c r="E218" s="87"/>
      <c r="F218" s="87"/>
      <c r="G218" s="90"/>
      <c r="H218" s="87"/>
      <c r="I218" s="96"/>
      <c r="J218" s="96"/>
      <c r="K218" s="12"/>
      <c r="L218" s="34"/>
      <c r="M218" s="87"/>
      <c r="N218" s="12"/>
      <c r="O218" s="87"/>
      <c r="P218" s="87"/>
      <c r="Q218" s="87"/>
      <c r="R218" s="68"/>
      <c r="S218" s="59"/>
      <c r="T218" s="87"/>
      <c r="U218" s="87"/>
      <c r="V218" s="87"/>
      <c r="W218" s="87"/>
      <c r="X218" s="87"/>
      <c r="Y218" s="87"/>
    </row>
    <row r="219">
      <c r="A219" s="87"/>
      <c r="B219" s="87"/>
      <c r="C219" s="87"/>
      <c r="D219" s="87"/>
      <c r="E219" s="87"/>
      <c r="F219" s="87"/>
      <c r="G219" s="90"/>
      <c r="H219" s="87"/>
      <c r="I219" s="96"/>
      <c r="J219" s="96"/>
      <c r="K219" s="12"/>
      <c r="L219" s="34"/>
      <c r="M219" s="87"/>
      <c r="N219" s="12"/>
      <c r="O219" s="87"/>
      <c r="P219" s="87"/>
      <c r="Q219" s="87"/>
      <c r="R219" s="68"/>
      <c r="S219" s="59"/>
      <c r="T219" s="87"/>
      <c r="U219" s="87"/>
      <c r="V219" s="87"/>
      <c r="W219" s="87"/>
      <c r="X219" s="87"/>
      <c r="Y219" s="87"/>
    </row>
    <row r="220">
      <c r="A220" s="87"/>
      <c r="B220" s="87"/>
      <c r="C220" s="87"/>
      <c r="D220" s="87"/>
      <c r="E220" s="87"/>
      <c r="F220" s="87"/>
      <c r="G220" s="90"/>
      <c r="H220" s="87"/>
      <c r="I220" s="96"/>
      <c r="J220" s="96"/>
      <c r="K220" s="12"/>
      <c r="L220" s="34"/>
      <c r="M220" s="87"/>
      <c r="N220" s="12"/>
      <c r="O220" s="87"/>
      <c r="P220" s="87"/>
      <c r="Q220" s="87"/>
      <c r="R220" s="68"/>
      <c r="S220" s="59"/>
      <c r="T220" s="87"/>
      <c r="U220" s="87"/>
      <c r="V220" s="87"/>
      <c r="W220" s="87"/>
      <c r="X220" s="87"/>
      <c r="Y220" s="87"/>
    </row>
    <row r="221">
      <c r="A221" s="87"/>
      <c r="B221" s="87"/>
      <c r="C221" s="87"/>
      <c r="D221" s="87"/>
      <c r="E221" s="87"/>
      <c r="F221" s="87"/>
      <c r="G221" s="90"/>
      <c r="H221" s="87"/>
      <c r="I221" s="96"/>
      <c r="J221" s="96"/>
      <c r="K221" s="12"/>
      <c r="L221" s="34"/>
      <c r="M221" s="87"/>
      <c r="N221" s="12"/>
      <c r="O221" s="87"/>
      <c r="P221" s="87"/>
      <c r="Q221" s="87"/>
      <c r="R221" s="68"/>
      <c r="S221" s="59"/>
      <c r="T221" s="87"/>
      <c r="U221" s="87"/>
      <c r="V221" s="87"/>
      <c r="W221" s="87"/>
      <c r="X221" s="87"/>
      <c r="Y221" s="87"/>
    </row>
    <row r="222">
      <c r="A222" s="87"/>
      <c r="B222" s="87"/>
      <c r="C222" s="87"/>
      <c r="D222" s="87"/>
      <c r="E222" s="87"/>
      <c r="F222" s="87"/>
      <c r="G222" s="90"/>
      <c r="H222" s="87"/>
      <c r="I222" s="96"/>
      <c r="J222" s="96"/>
      <c r="K222" s="12"/>
      <c r="L222" s="34"/>
      <c r="M222" s="87"/>
      <c r="N222" s="12"/>
      <c r="O222" s="87"/>
      <c r="P222" s="87"/>
      <c r="Q222" s="87"/>
      <c r="R222" s="68"/>
      <c r="S222" s="59"/>
      <c r="T222" s="87"/>
      <c r="U222" s="87"/>
      <c r="V222" s="87"/>
      <c r="W222" s="87"/>
      <c r="X222" s="87"/>
      <c r="Y222" s="87"/>
    </row>
    <row r="223">
      <c r="A223" s="87"/>
      <c r="B223" s="87"/>
      <c r="C223" s="87"/>
      <c r="D223" s="87"/>
      <c r="E223" s="87"/>
      <c r="F223" s="87"/>
      <c r="G223" s="90"/>
      <c r="H223" s="87"/>
      <c r="I223" s="96"/>
      <c r="J223" s="96"/>
      <c r="K223" s="12"/>
      <c r="L223" s="34"/>
      <c r="M223" s="87"/>
      <c r="N223" s="12"/>
      <c r="O223" s="87"/>
      <c r="P223" s="87"/>
      <c r="Q223" s="87"/>
      <c r="R223" s="68"/>
      <c r="S223" s="59"/>
      <c r="T223" s="87"/>
      <c r="U223" s="87"/>
      <c r="V223" s="87"/>
      <c r="W223" s="87"/>
      <c r="X223" s="87"/>
      <c r="Y223" s="87"/>
    </row>
    <row r="224">
      <c r="A224" s="87"/>
      <c r="B224" s="87"/>
      <c r="C224" s="87"/>
      <c r="D224" s="87"/>
      <c r="E224" s="87"/>
      <c r="F224" s="87"/>
      <c r="G224" s="90"/>
      <c r="H224" s="87"/>
      <c r="I224" s="96"/>
      <c r="J224" s="96"/>
      <c r="K224" s="12"/>
      <c r="L224" s="34"/>
      <c r="M224" s="87"/>
      <c r="N224" s="12"/>
      <c r="O224" s="87"/>
      <c r="P224" s="87"/>
      <c r="Q224" s="87"/>
      <c r="R224" s="68"/>
      <c r="S224" s="59"/>
      <c r="T224" s="87"/>
      <c r="U224" s="87"/>
      <c r="V224" s="87"/>
      <c r="W224" s="87"/>
      <c r="X224" s="87"/>
      <c r="Y224" s="87"/>
    </row>
    <row r="225">
      <c r="A225" s="87"/>
      <c r="B225" s="87"/>
      <c r="C225" s="87"/>
      <c r="D225" s="87"/>
      <c r="E225" s="87"/>
      <c r="F225" s="87"/>
      <c r="G225" s="90"/>
      <c r="H225" s="87"/>
      <c r="I225" s="96"/>
      <c r="J225" s="96"/>
      <c r="K225" s="12"/>
      <c r="L225" s="34"/>
      <c r="M225" s="87"/>
      <c r="N225" s="12"/>
      <c r="O225" s="87"/>
      <c r="P225" s="87"/>
      <c r="Q225" s="87"/>
      <c r="R225" s="68"/>
      <c r="S225" s="59"/>
      <c r="T225" s="87"/>
      <c r="U225" s="87"/>
      <c r="V225" s="87"/>
      <c r="W225" s="87"/>
      <c r="X225" s="87"/>
      <c r="Y225" s="87"/>
    </row>
    <row r="226">
      <c r="A226" s="87"/>
      <c r="B226" s="87"/>
      <c r="C226" s="87"/>
      <c r="D226" s="87"/>
      <c r="E226" s="87"/>
      <c r="F226" s="87"/>
      <c r="G226" s="90"/>
      <c r="H226" s="87"/>
      <c r="I226" s="96"/>
      <c r="J226" s="96"/>
      <c r="K226" s="12"/>
      <c r="L226" s="34"/>
      <c r="M226" s="87"/>
      <c r="N226" s="12"/>
      <c r="O226" s="87"/>
      <c r="P226" s="87"/>
      <c r="Q226" s="87"/>
      <c r="R226" s="68"/>
      <c r="S226" s="59"/>
      <c r="T226" s="87"/>
      <c r="U226" s="87"/>
      <c r="V226" s="87"/>
      <c r="W226" s="87"/>
      <c r="X226" s="87"/>
      <c r="Y226" s="87"/>
    </row>
    <row r="227">
      <c r="A227" s="87"/>
      <c r="B227" s="87"/>
      <c r="C227" s="87"/>
      <c r="D227" s="87"/>
      <c r="E227" s="87"/>
      <c r="F227" s="87"/>
      <c r="G227" s="90"/>
      <c r="H227" s="87"/>
      <c r="I227" s="96"/>
      <c r="J227" s="96"/>
      <c r="K227" s="12"/>
      <c r="L227" s="34"/>
      <c r="M227" s="87"/>
      <c r="N227" s="12"/>
      <c r="O227" s="87"/>
      <c r="P227" s="87"/>
      <c r="Q227" s="87"/>
      <c r="R227" s="68"/>
      <c r="S227" s="59"/>
      <c r="T227" s="87"/>
      <c r="U227" s="87"/>
      <c r="V227" s="87"/>
      <c r="W227" s="87"/>
      <c r="X227" s="87"/>
      <c r="Y227" s="87"/>
    </row>
    <row r="228">
      <c r="A228" s="87"/>
      <c r="B228" s="87"/>
      <c r="C228" s="87"/>
      <c r="D228" s="87"/>
      <c r="E228" s="87"/>
      <c r="F228" s="87"/>
      <c r="G228" s="90"/>
      <c r="H228" s="87"/>
      <c r="I228" s="96"/>
      <c r="J228" s="96"/>
      <c r="K228" s="12"/>
      <c r="L228" s="34"/>
      <c r="M228" s="87"/>
      <c r="N228" s="12"/>
      <c r="O228" s="87"/>
      <c r="P228" s="87"/>
      <c r="Q228" s="87"/>
      <c r="R228" s="68"/>
      <c r="S228" s="59"/>
      <c r="T228" s="87"/>
      <c r="U228" s="87"/>
      <c r="V228" s="87"/>
      <c r="W228" s="87"/>
      <c r="X228" s="87"/>
      <c r="Y228" s="87"/>
    </row>
    <row r="229">
      <c r="A229" s="87"/>
      <c r="B229" s="87"/>
      <c r="C229" s="87"/>
      <c r="D229" s="87"/>
      <c r="E229" s="87"/>
      <c r="F229" s="87"/>
      <c r="G229" s="90"/>
      <c r="H229" s="87"/>
      <c r="I229" s="96"/>
      <c r="J229" s="96"/>
      <c r="K229" s="12"/>
      <c r="L229" s="34"/>
      <c r="M229" s="87"/>
      <c r="N229" s="12"/>
      <c r="O229" s="87"/>
      <c r="P229" s="87"/>
      <c r="Q229" s="87"/>
      <c r="R229" s="68"/>
      <c r="S229" s="59"/>
      <c r="T229" s="87"/>
      <c r="U229" s="87"/>
      <c r="V229" s="87"/>
      <c r="W229" s="87"/>
      <c r="X229" s="87"/>
      <c r="Y229" s="87"/>
    </row>
    <row r="230">
      <c r="A230" s="87"/>
      <c r="B230" s="87"/>
      <c r="C230" s="87"/>
      <c r="D230" s="87"/>
      <c r="E230" s="87"/>
      <c r="F230" s="87"/>
      <c r="G230" s="90"/>
      <c r="H230" s="87"/>
      <c r="I230" s="96"/>
      <c r="J230" s="96"/>
      <c r="K230" s="12"/>
      <c r="L230" s="34"/>
      <c r="M230" s="87"/>
      <c r="N230" s="12"/>
      <c r="O230" s="87"/>
      <c r="P230" s="87"/>
      <c r="Q230" s="87"/>
      <c r="R230" s="68"/>
      <c r="S230" s="59"/>
      <c r="T230" s="87"/>
      <c r="U230" s="87"/>
      <c r="V230" s="87"/>
      <c r="W230" s="87"/>
      <c r="X230" s="87"/>
      <c r="Y230" s="87"/>
    </row>
    <row r="231">
      <c r="A231" s="87"/>
      <c r="B231" s="87"/>
      <c r="C231" s="87"/>
      <c r="D231" s="87"/>
      <c r="E231" s="87"/>
      <c r="F231" s="87"/>
      <c r="G231" s="90"/>
      <c r="H231" s="87"/>
      <c r="I231" s="96"/>
      <c r="J231" s="96"/>
      <c r="K231" s="12"/>
      <c r="L231" s="34"/>
      <c r="M231" s="87"/>
      <c r="N231" s="12"/>
      <c r="O231" s="87"/>
      <c r="P231" s="87"/>
      <c r="Q231" s="87"/>
      <c r="R231" s="68"/>
      <c r="S231" s="59"/>
      <c r="T231" s="87"/>
      <c r="U231" s="87"/>
      <c r="V231" s="87"/>
      <c r="W231" s="87"/>
      <c r="X231" s="87"/>
      <c r="Y231" s="87"/>
    </row>
    <row r="232">
      <c r="A232" s="87"/>
      <c r="B232" s="87"/>
      <c r="C232" s="87"/>
      <c r="D232" s="87"/>
      <c r="E232" s="87"/>
      <c r="F232" s="87"/>
      <c r="G232" s="90"/>
      <c r="H232" s="87"/>
      <c r="I232" s="96"/>
      <c r="J232" s="96"/>
      <c r="K232" s="12"/>
      <c r="L232" s="34"/>
      <c r="M232" s="87"/>
      <c r="N232" s="12"/>
      <c r="O232" s="87"/>
      <c r="P232" s="87"/>
      <c r="Q232" s="87"/>
      <c r="R232" s="68"/>
      <c r="S232" s="59"/>
      <c r="T232" s="87"/>
      <c r="U232" s="87"/>
      <c r="V232" s="87"/>
      <c r="W232" s="87"/>
      <c r="X232" s="87"/>
      <c r="Y232" s="87"/>
    </row>
    <row r="233">
      <c r="A233" s="87"/>
      <c r="B233" s="87"/>
      <c r="C233" s="87"/>
      <c r="D233" s="87"/>
      <c r="E233" s="87"/>
      <c r="F233" s="87"/>
      <c r="G233" s="90"/>
      <c r="H233" s="87"/>
      <c r="I233" s="96"/>
      <c r="J233" s="96"/>
      <c r="K233" s="12"/>
      <c r="L233" s="34"/>
      <c r="M233" s="87"/>
      <c r="N233" s="12"/>
      <c r="O233" s="87"/>
      <c r="P233" s="87"/>
      <c r="Q233" s="87"/>
      <c r="R233" s="68"/>
      <c r="S233" s="59"/>
      <c r="T233" s="87"/>
      <c r="U233" s="87"/>
      <c r="V233" s="87"/>
      <c r="W233" s="87"/>
      <c r="X233" s="87"/>
      <c r="Y233" s="87"/>
    </row>
    <row r="234">
      <c r="A234" s="87"/>
      <c r="B234" s="87"/>
      <c r="C234" s="87"/>
      <c r="D234" s="87"/>
      <c r="E234" s="87"/>
      <c r="F234" s="87"/>
      <c r="G234" s="90"/>
      <c r="H234" s="87"/>
      <c r="I234" s="96"/>
      <c r="J234" s="96"/>
      <c r="K234" s="12"/>
      <c r="L234" s="34"/>
      <c r="M234" s="87"/>
      <c r="N234" s="12"/>
      <c r="O234" s="87"/>
      <c r="P234" s="87"/>
      <c r="Q234" s="87"/>
      <c r="R234" s="68"/>
      <c r="S234" s="59"/>
      <c r="T234" s="87"/>
      <c r="U234" s="87"/>
      <c r="V234" s="87"/>
      <c r="W234" s="87"/>
      <c r="X234" s="87"/>
      <c r="Y234" s="87"/>
    </row>
    <row r="235">
      <c r="A235" s="87"/>
      <c r="B235" s="87"/>
      <c r="C235" s="87"/>
      <c r="D235" s="87"/>
      <c r="E235" s="87"/>
      <c r="F235" s="87"/>
      <c r="G235" s="90"/>
      <c r="H235" s="87"/>
      <c r="I235" s="96"/>
      <c r="J235" s="96"/>
      <c r="K235" s="12"/>
      <c r="L235" s="34"/>
      <c r="M235" s="87"/>
      <c r="N235" s="12"/>
      <c r="O235" s="87"/>
      <c r="P235" s="87"/>
      <c r="Q235" s="87"/>
      <c r="R235" s="68"/>
      <c r="S235" s="59"/>
      <c r="T235" s="87"/>
      <c r="U235" s="87"/>
      <c r="V235" s="87"/>
      <c r="W235" s="87"/>
      <c r="X235" s="87"/>
      <c r="Y235" s="87"/>
    </row>
    <row r="236">
      <c r="A236" s="87"/>
      <c r="B236" s="87"/>
      <c r="C236" s="87"/>
      <c r="D236" s="87"/>
      <c r="E236" s="87"/>
      <c r="F236" s="87"/>
      <c r="G236" s="90"/>
      <c r="H236" s="87"/>
      <c r="I236" s="96"/>
      <c r="J236" s="96"/>
      <c r="K236" s="12"/>
      <c r="L236" s="34"/>
      <c r="M236" s="87"/>
      <c r="N236" s="12"/>
      <c r="O236" s="87"/>
      <c r="P236" s="87"/>
      <c r="Q236" s="87"/>
      <c r="R236" s="68"/>
      <c r="S236" s="59"/>
      <c r="T236" s="87"/>
      <c r="U236" s="87"/>
      <c r="V236" s="87"/>
      <c r="W236" s="87"/>
      <c r="X236" s="87"/>
      <c r="Y236" s="87"/>
    </row>
    <row r="237">
      <c r="A237" s="87"/>
      <c r="B237" s="87"/>
      <c r="C237" s="87"/>
      <c r="D237" s="87"/>
      <c r="E237" s="87"/>
      <c r="F237" s="87"/>
      <c r="G237" s="90"/>
      <c r="H237" s="87"/>
      <c r="I237" s="96"/>
      <c r="J237" s="96"/>
      <c r="K237" s="12"/>
      <c r="L237" s="34"/>
      <c r="M237" s="87"/>
      <c r="N237" s="12"/>
      <c r="O237" s="87"/>
      <c r="P237" s="87"/>
      <c r="Q237" s="87"/>
      <c r="R237" s="68"/>
      <c r="S237" s="59"/>
      <c r="T237" s="87"/>
      <c r="U237" s="87"/>
      <c r="V237" s="87"/>
      <c r="W237" s="87"/>
      <c r="X237" s="87"/>
      <c r="Y237" s="87"/>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6.29"/>
    <col customWidth="1" min="2" max="2" width="10.57"/>
    <col customWidth="1" min="3" max="3" width="7.57"/>
    <col customWidth="1" min="4" max="4" width="6.86"/>
    <col customWidth="1" min="5" max="5" width="10.43"/>
    <col customWidth="1" min="6" max="6" width="11.0"/>
    <col customWidth="1" min="7" max="7" width="8.43"/>
    <col customWidth="1" min="8" max="8" width="8.29"/>
    <col customWidth="1" min="9" max="9" width="12.14"/>
    <col customWidth="1" min="10" max="10" width="11.43"/>
    <col customWidth="1" min="11" max="11" width="12.29"/>
    <col customWidth="1" min="12" max="12" width="7.43"/>
    <col customWidth="1" min="13" max="13" width="9.57"/>
    <col customWidth="1" min="14" max="14" width="11.86"/>
    <col customWidth="1" min="15" max="15" width="6.43"/>
    <col customWidth="1" min="16" max="16" width="6.86"/>
    <col customWidth="1" min="17" max="17" width="0.71"/>
    <col customWidth="1" min="18" max="18" width="30.14"/>
    <col customWidth="1" min="19" max="19" width="33.43"/>
  </cols>
  <sheetData>
    <row r="1">
      <c r="A1" s="64" t="s">
        <v>33</v>
      </c>
      <c r="B1" s="64" t="s">
        <v>370</v>
      </c>
      <c r="C1" s="64" t="s">
        <v>292</v>
      </c>
      <c r="D1" s="64" t="s">
        <v>293</v>
      </c>
      <c r="E1" s="64" t="s">
        <v>41</v>
      </c>
      <c r="F1" s="9" t="s">
        <v>42</v>
      </c>
      <c r="G1" s="103" t="s">
        <v>44</v>
      </c>
      <c r="H1" s="106" t="s">
        <v>45</v>
      </c>
      <c r="I1" s="122" t="s">
        <v>46</v>
      </c>
      <c r="J1" s="122" t="s">
        <v>47</v>
      </c>
      <c r="K1" s="129" t="s">
        <v>48</v>
      </c>
      <c r="L1" s="122" t="s">
        <v>49</v>
      </c>
      <c r="M1" s="105" t="s">
        <v>50</v>
      </c>
      <c r="N1" s="129" t="s">
        <v>43</v>
      </c>
      <c r="O1" s="33" t="s">
        <v>53</v>
      </c>
      <c r="P1" s="33" t="s">
        <v>54</v>
      </c>
      <c r="Q1" s="15"/>
      <c r="R1" s="33" t="s">
        <v>55</v>
      </c>
      <c r="S1" s="31" t="s">
        <v>56</v>
      </c>
      <c r="T1" s="9"/>
      <c r="U1" s="9"/>
      <c r="V1" s="9"/>
      <c r="W1" s="9"/>
      <c r="X1" s="9"/>
    </row>
    <row r="2">
      <c r="A2" s="64"/>
      <c r="B2" s="34"/>
      <c r="C2" s="34" t="s">
        <v>295</v>
      </c>
      <c r="D2" s="34" t="s">
        <v>295</v>
      </c>
      <c r="E2" s="34"/>
      <c r="F2" s="87"/>
      <c r="G2" s="90"/>
      <c r="H2" s="12" t="s">
        <v>296</v>
      </c>
      <c r="I2" s="96" t="s">
        <v>296</v>
      </c>
      <c r="J2" s="96" t="s">
        <v>296</v>
      </c>
      <c r="K2" s="119" t="s">
        <v>296</v>
      </c>
      <c r="L2" s="96" t="s">
        <v>297</v>
      </c>
      <c r="M2" s="91" t="s">
        <v>298</v>
      </c>
      <c r="N2" s="119" t="s">
        <v>296</v>
      </c>
      <c r="O2" s="59"/>
      <c r="P2" s="59"/>
      <c r="Q2" s="117"/>
      <c r="R2" s="13"/>
      <c r="S2" s="80"/>
      <c r="T2" s="87"/>
      <c r="U2" s="87"/>
      <c r="V2" s="87"/>
      <c r="W2" s="87"/>
      <c r="X2" s="87"/>
    </row>
    <row r="3">
      <c r="A3" s="75" t="s">
        <v>56</v>
      </c>
      <c r="B3" s="75" t="s">
        <v>371</v>
      </c>
      <c r="C3" s="75" t="s">
        <v>59</v>
      </c>
      <c r="D3" s="75" t="s">
        <v>59</v>
      </c>
      <c r="E3" s="75"/>
      <c r="F3" s="75"/>
      <c r="G3" s="72" t="s">
        <v>371</v>
      </c>
      <c r="H3" s="127" t="s">
        <v>61</v>
      </c>
      <c r="I3" s="55" t="s">
        <v>371</v>
      </c>
      <c r="J3" s="55" t="s">
        <v>62</v>
      </c>
      <c r="K3" s="127" t="s">
        <v>62</v>
      </c>
      <c r="L3" s="55" t="s">
        <v>62</v>
      </c>
      <c r="M3" s="75" t="s">
        <v>61</v>
      </c>
      <c r="N3" s="127" t="s">
        <v>371</v>
      </c>
      <c r="O3" s="75"/>
      <c r="P3" s="75"/>
      <c r="Q3" s="112"/>
      <c r="R3" s="115"/>
      <c r="S3" s="75" t="s">
        <v>372</v>
      </c>
      <c r="T3" s="75"/>
      <c r="U3" s="75"/>
      <c r="V3" s="75"/>
      <c r="W3" s="75"/>
      <c r="X3" s="75"/>
    </row>
    <row r="4">
      <c r="A4" s="87" t="s">
        <v>373</v>
      </c>
      <c r="B4" s="87" t="s">
        <v>346</v>
      </c>
      <c r="C4" s="87"/>
      <c r="D4" s="87"/>
      <c r="E4" s="87"/>
      <c r="F4" s="87"/>
      <c r="G4" s="90">
        <v>120</v>
      </c>
      <c r="H4" s="12">
        <f>SUM((N4/G4))</f>
        <v>3435.86666666667</v>
      </c>
      <c r="I4" s="96">
        <v>1702415</v>
      </c>
      <c r="J4" s="96"/>
      <c r="K4" s="12"/>
      <c r="L4" s="96"/>
      <c r="M4" s="87"/>
      <c r="N4" s="12">
        <v>412304</v>
      </c>
      <c r="O4" s="87"/>
      <c r="P4" s="87"/>
      <c r="Q4" s="68"/>
      <c r="R4" s="59"/>
      <c r="S4" s="20"/>
      <c r="T4" s="87"/>
      <c r="U4" s="87"/>
      <c r="V4" s="87"/>
      <c r="W4" s="87"/>
      <c r="X4" s="87"/>
    </row>
    <row r="5">
      <c r="A5" s="87" t="s">
        <v>374</v>
      </c>
      <c r="B5" s="87" t="s">
        <v>78</v>
      </c>
      <c r="C5" s="87">
        <v>85</v>
      </c>
      <c r="D5" s="87">
        <v>82</v>
      </c>
      <c r="E5" s="87"/>
      <c r="F5" s="87"/>
      <c r="G5" s="90">
        <v>3121</v>
      </c>
      <c r="H5" s="12">
        <f>SUM((N5/G5))</f>
        <v>11631.7244472925</v>
      </c>
      <c r="I5" s="96">
        <v>138447667</v>
      </c>
      <c r="J5" s="96">
        <v>63137661</v>
      </c>
      <c r="K5" s="12">
        <v>201585328</v>
      </c>
      <c r="L5" s="96">
        <v>42</v>
      </c>
      <c r="M5" s="1">
        <f>SUM(((K5/1000000)/L5))</f>
        <v>4.79965066666667</v>
      </c>
      <c r="N5" s="12">
        <v>36302612</v>
      </c>
      <c r="O5" s="87"/>
      <c r="P5" s="87"/>
      <c r="Q5" s="68"/>
      <c r="R5" s="59"/>
      <c r="S5" s="20"/>
      <c r="T5" s="87"/>
      <c r="U5" s="87"/>
      <c r="V5" s="87"/>
      <c r="W5" s="87"/>
      <c r="X5" s="87"/>
    </row>
    <row r="6">
      <c r="A6" s="87" t="s">
        <v>375</v>
      </c>
      <c r="B6" s="87" t="s">
        <v>376</v>
      </c>
      <c r="C6" s="87"/>
      <c r="D6" s="87"/>
      <c r="E6" s="87"/>
      <c r="F6" s="87"/>
      <c r="G6" s="90">
        <v>9</v>
      </c>
      <c r="H6" s="12">
        <f>SUM((N6/G6))</f>
        <v>8364.33333333333</v>
      </c>
      <c r="I6" s="96">
        <v>1562546</v>
      </c>
      <c r="J6" s="96"/>
      <c r="K6" s="12"/>
      <c r="L6" s="96"/>
      <c r="M6" s="87"/>
      <c r="N6" s="12">
        <v>75279</v>
      </c>
      <c r="O6" s="87"/>
      <c r="P6" s="87"/>
      <c r="Q6" s="68"/>
      <c r="R6" s="59"/>
      <c r="S6" s="20"/>
      <c r="T6" s="87"/>
      <c r="U6" s="87"/>
      <c r="V6" s="87"/>
      <c r="W6" s="87"/>
      <c r="X6" s="87"/>
    </row>
    <row r="7">
      <c r="A7" s="87" t="s">
        <v>377</v>
      </c>
      <c r="B7" s="87" t="s">
        <v>357</v>
      </c>
      <c r="C7" s="87"/>
      <c r="D7" s="87"/>
      <c r="E7" s="87"/>
      <c r="F7" s="87"/>
      <c r="G7" s="90">
        <v>7</v>
      </c>
      <c r="H7" s="12">
        <f>SUM((N7/G7))</f>
        <v>5458.85714285714</v>
      </c>
      <c r="I7" s="96">
        <v>1546761</v>
      </c>
      <c r="J7" s="96"/>
      <c r="K7" s="12"/>
      <c r="L7" s="96"/>
      <c r="M7" s="87"/>
      <c r="N7" s="12">
        <v>38212</v>
      </c>
      <c r="O7" s="87"/>
      <c r="P7" s="87"/>
      <c r="Q7" s="68"/>
      <c r="R7" s="59"/>
      <c r="S7" s="20"/>
      <c r="T7" s="87"/>
      <c r="U7" s="87"/>
      <c r="V7" s="87"/>
      <c r="W7" s="87"/>
      <c r="X7" s="87"/>
    </row>
    <row r="8">
      <c r="A8" s="87" t="s">
        <v>378</v>
      </c>
      <c r="B8" s="87" t="s">
        <v>96</v>
      </c>
      <c r="C8" s="87">
        <v>35</v>
      </c>
      <c r="D8" s="87">
        <v>51</v>
      </c>
      <c r="E8" s="87"/>
      <c r="F8" s="87"/>
      <c r="G8" s="90">
        <v>3108</v>
      </c>
      <c r="H8" s="12">
        <f>SUM((N8/G8))</f>
        <v>5246.77413127413</v>
      </c>
      <c r="I8" s="96">
        <v>37519139</v>
      </c>
      <c r="J8" s="96">
        <v>78952441</v>
      </c>
      <c r="K8" s="12">
        <v>116471580</v>
      </c>
      <c r="L8" s="96">
        <v>69</v>
      </c>
      <c r="M8" s="1">
        <f>SUM(((K8/1000000)/L8))</f>
        <v>1.68799391304348</v>
      </c>
      <c r="N8" s="12">
        <v>16306974</v>
      </c>
      <c r="O8" s="87"/>
      <c r="P8" s="87"/>
      <c r="Q8" s="68"/>
      <c r="R8" s="59"/>
      <c r="S8" s="20"/>
      <c r="T8" s="87"/>
      <c r="U8" s="87"/>
      <c r="V8" s="87"/>
      <c r="W8" s="87"/>
      <c r="X8" s="87"/>
    </row>
    <row r="9">
      <c r="A9" s="87" t="s">
        <v>379</v>
      </c>
      <c r="B9" s="87" t="s">
        <v>331</v>
      </c>
      <c r="C9" s="87"/>
      <c r="D9" s="87"/>
      <c r="E9" s="87"/>
      <c r="F9" s="87"/>
      <c r="G9" s="90">
        <v>132</v>
      </c>
      <c r="H9" s="12">
        <f>SUM((N9/G9))</f>
        <v>8639.87878787879</v>
      </c>
      <c r="I9" s="96">
        <v>1986748</v>
      </c>
      <c r="J9" s="96"/>
      <c r="K9" s="12"/>
      <c r="L9" s="96"/>
      <c r="M9" s="87"/>
      <c r="N9" s="12">
        <v>1140464</v>
      </c>
      <c r="O9" s="87"/>
      <c r="P9" s="87"/>
      <c r="Q9" s="68"/>
      <c r="R9" s="59"/>
      <c r="S9" s="20"/>
      <c r="T9" s="87"/>
      <c r="U9" s="87"/>
      <c r="V9" s="87"/>
      <c r="W9" s="87"/>
      <c r="X9" s="87"/>
    </row>
    <row r="10">
      <c r="A10" s="87" t="s">
        <v>380</v>
      </c>
      <c r="B10" s="87" t="s">
        <v>381</v>
      </c>
      <c r="C10" s="87"/>
      <c r="D10" s="87"/>
      <c r="E10" s="87"/>
      <c r="F10" s="87"/>
      <c r="G10" s="90" t="s">
        <v>382</v>
      </c>
      <c r="H10" s="12" t="str">
        <f>SUM((N10/G10))</f>
        <v>#VALUE!:notNumber:N/A</v>
      </c>
      <c r="I10" s="96">
        <v>1309987</v>
      </c>
      <c r="J10" s="96"/>
      <c r="K10" s="12"/>
      <c r="L10" s="96"/>
      <c r="M10" s="87"/>
      <c r="N10" s="12" t="s">
        <v>382</v>
      </c>
      <c r="O10" s="87"/>
      <c r="P10" s="87"/>
      <c r="Q10" s="68"/>
      <c r="R10" s="59"/>
      <c r="S10" s="20"/>
      <c r="T10" s="87"/>
      <c r="U10" s="87"/>
      <c r="V10" s="87"/>
      <c r="W10" s="87"/>
      <c r="X10" s="87"/>
    </row>
    <row r="11">
      <c r="A11" s="87" t="s">
        <v>383</v>
      </c>
      <c r="B11" s="87" t="s">
        <v>335</v>
      </c>
      <c r="C11" s="87"/>
      <c r="D11" s="87"/>
      <c r="E11" s="87"/>
      <c r="F11" s="87"/>
      <c r="G11" s="90">
        <v>245</v>
      </c>
      <c r="H11" s="12">
        <f>SUM((N11/G11))</f>
        <v>2841.17551020408</v>
      </c>
      <c r="I11" s="96">
        <v>3014696</v>
      </c>
      <c r="J11" s="96"/>
      <c r="K11" s="12"/>
      <c r="L11" s="96"/>
      <c r="M11" s="87"/>
      <c r="N11" s="12">
        <v>696088</v>
      </c>
      <c r="O11" s="87"/>
      <c r="P11" s="87"/>
      <c r="Q11" s="68"/>
      <c r="R11" s="59"/>
      <c r="S11" s="20"/>
      <c r="T11" s="87"/>
      <c r="U11" s="87"/>
      <c r="V11" s="87"/>
      <c r="W11" s="87"/>
      <c r="X11" s="87"/>
    </row>
    <row r="12">
      <c r="A12" s="87" t="s">
        <v>384</v>
      </c>
      <c r="B12" s="87" t="s">
        <v>304</v>
      </c>
      <c r="C12" s="87">
        <v>44</v>
      </c>
      <c r="D12" s="87">
        <v>63</v>
      </c>
      <c r="E12" s="87"/>
      <c r="F12" s="87"/>
      <c r="G12" s="90">
        <v>3192</v>
      </c>
      <c r="H12" s="12">
        <f>SUM((N12/G12))</f>
        <v>6740</v>
      </c>
      <c r="I12" s="96">
        <v>57011521</v>
      </c>
      <c r="J12" s="96">
        <v>177978063</v>
      </c>
      <c r="K12" s="12">
        <v>234989584</v>
      </c>
      <c r="L12" s="96">
        <v>50</v>
      </c>
      <c r="M12" s="1">
        <f>SUM(((K12/1000000)/L12))</f>
        <v>4.699791680000001</v>
      </c>
      <c r="N12" s="12">
        <v>21514080</v>
      </c>
      <c r="O12" s="87"/>
      <c r="P12" s="87"/>
      <c r="Q12" s="68"/>
      <c r="R12" s="59"/>
      <c r="S12" s="20"/>
      <c r="T12" s="87"/>
      <c r="U12" s="87"/>
      <c r="V12" s="87"/>
      <c r="W12" s="87"/>
      <c r="X12" s="87"/>
    </row>
    <row r="13">
      <c r="A13" s="87" t="s">
        <v>385</v>
      </c>
      <c r="B13" s="87" t="s">
        <v>314</v>
      </c>
      <c r="C13" s="87"/>
      <c r="D13" s="87"/>
      <c r="E13" s="87"/>
      <c r="F13" s="87"/>
      <c r="G13" s="90">
        <v>3</v>
      </c>
      <c r="H13" s="12">
        <f>SUM((N13/G13))</f>
        <v>22755.3333333333</v>
      </c>
      <c r="I13" s="96">
        <v>6739492</v>
      </c>
      <c r="J13" s="96"/>
      <c r="K13" s="12"/>
      <c r="L13" s="96"/>
      <c r="M13" s="87"/>
      <c r="N13" s="12">
        <v>68266</v>
      </c>
      <c r="O13" s="87"/>
      <c r="P13" s="87"/>
      <c r="Q13" s="68"/>
      <c r="R13" s="59"/>
      <c r="S13" s="20"/>
      <c r="T13" s="87"/>
      <c r="U13" s="87"/>
      <c r="V13" s="87"/>
      <c r="W13" s="87"/>
      <c r="X13" s="87"/>
    </row>
    <row r="14">
      <c r="A14" s="87" t="s">
        <v>386</v>
      </c>
      <c r="B14" s="87" t="s">
        <v>312</v>
      </c>
      <c r="C14" s="87">
        <v>63</v>
      </c>
      <c r="D14" s="87">
        <v>51</v>
      </c>
      <c r="E14" s="87"/>
      <c r="F14" s="87"/>
      <c r="G14" s="90">
        <v>16</v>
      </c>
      <c r="H14" s="12">
        <f>SUM((N14/G14))</f>
        <v>20043.125</v>
      </c>
      <c r="I14" s="96">
        <v>12816367</v>
      </c>
      <c r="J14" s="96">
        <v>56112783</v>
      </c>
      <c r="K14" s="12">
        <v>68929150</v>
      </c>
      <c r="L14" s="96">
        <v>31</v>
      </c>
      <c r="M14" s="1">
        <f>SUM(((K14/1000000)/L14))</f>
        <v>2.22352096774194</v>
      </c>
      <c r="N14" s="12">
        <v>320690</v>
      </c>
      <c r="O14" s="87"/>
      <c r="P14" s="87"/>
      <c r="Q14" s="68"/>
      <c r="R14" s="59" t="s">
        <v>387</v>
      </c>
      <c r="S14" s="20" t="s">
        <v>388</v>
      </c>
      <c r="T14" s="87"/>
      <c r="U14" s="87"/>
      <c r="V14" s="87"/>
      <c r="W14" s="87"/>
      <c r="X14" s="87"/>
    </row>
    <row r="15">
      <c r="A15" s="87" t="s">
        <v>389</v>
      </c>
      <c r="B15" s="87" t="s">
        <v>335</v>
      </c>
      <c r="C15" s="87">
        <v>87</v>
      </c>
      <c r="D15" s="87">
        <v>63</v>
      </c>
      <c r="E15" s="87"/>
      <c r="F15" s="87"/>
      <c r="G15" s="90">
        <v>197</v>
      </c>
      <c r="H15" s="12">
        <f>SUM((N15/G15))</f>
        <v>10163.2741116751</v>
      </c>
      <c r="I15" s="96">
        <v>7919574</v>
      </c>
      <c r="J15" s="96">
        <v>27565482</v>
      </c>
      <c r="K15" s="12">
        <v>35485056</v>
      </c>
      <c r="L15" s="96">
        <v>12</v>
      </c>
      <c r="M15" s="1">
        <f>SUM(((K15/1000000)/L15))</f>
        <v>2.957088</v>
      </c>
      <c r="N15" s="12">
        <v>2002165</v>
      </c>
      <c r="O15" s="87"/>
      <c r="P15" s="87"/>
      <c r="Q15" s="68"/>
      <c r="R15" s="59" t="s">
        <v>87</v>
      </c>
      <c r="S15" s="20" t="s">
        <v>390</v>
      </c>
      <c r="T15" s="87"/>
      <c r="U15" s="87"/>
      <c r="V15" s="87"/>
      <c r="W15" s="87"/>
      <c r="X15" s="87"/>
    </row>
    <row r="16">
      <c r="A16" s="87" t="s">
        <v>391</v>
      </c>
      <c r="B16" s="87" t="s">
        <v>300</v>
      </c>
      <c r="C16" s="87">
        <v>96</v>
      </c>
      <c r="D16" s="87">
        <v>90</v>
      </c>
      <c r="E16" s="87"/>
      <c r="F16" s="87"/>
      <c r="G16" s="90">
        <v>3232</v>
      </c>
      <c r="H16" s="12">
        <f>SUM((N16/G16))</f>
        <v>6020.45451732673</v>
      </c>
      <c r="I16" s="96">
        <v>136025503</v>
      </c>
      <c r="J16" s="96">
        <v>96300000</v>
      </c>
      <c r="K16" s="12">
        <v>232325503</v>
      </c>
      <c r="L16" s="96">
        <v>44.5</v>
      </c>
      <c r="M16" s="1">
        <f>SUM(((K16/1000000)/L16))</f>
        <v>5.22079782022472</v>
      </c>
      <c r="N16" s="12">
        <v>19458109</v>
      </c>
      <c r="O16" s="87"/>
      <c r="P16" s="87"/>
      <c r="Q16" s="68"/>
      <c r="R16" s="59"/>
      <c r="S16" s="20"/>
      <c r="T16" s="87"/>
      <c r="U16" s="87"/>
      <c r="V16" s="87"/>
      <c r="W16" s="87"/>
      <c r="X16" s="87"/>
    </row>
    <row r="17">
      <c r="A17" s="87" t="s">
        <v>392</v>
      </c>
      <c r="B17" s="87" t="s">
        <v>393</v>
      </c>
      <c r="C17" s="87"/>
      <c r="D17" s="87"/>
      <c r="E17" s="87"/>
      <c r="F17" s="87"/>
      <c r="G17" s="90">
        <v>1012</v>
      </c>
      <c r="H17" s="12">
        <f>SUM((N17/G17))</f>
        <v>1730.8023715415</v>
      </c>
      <c r="I17" s="96">
        <v>3336053</v>
      </c>
      <c r="J17" s="96"/>
      <c r="K17" s="12"/>
      <c r="L17" s="96"/>
      <c r="M17" s="87"/>
      <c r="N17" s="12">
        <v>1751572</v>
      </c>
      <c r="O17" s="87"/>
      <c r="P17" s="87"/>
      <c r="Q17" s="68"/>
      <c r="R17" s="59"/>
      <c r="S17" s="20"/>
      <c r="T17" s="87"/>
      <c r="U17" s="87"/>
      <c r="V17" s="87"/>
      <c r="W17" s="87"/>
      <c r="X17" s="87"/>
    </row>
    <row r="18">
      <c r="A18" s="87" t="s">
        <v>394</v>
      </c>
      <c r="B18" s="87" t="s">
        <v>323</v>
      </c>
      <c r="C18" s="87"/>
      <c r="D18" s="87"/>
      <c r="E18" s="87"/>
      <c r="F18" s="87"/>
      <c r="G18" s="90">
        <v>132</v>
      </c>
      <c r="H18" s="12">
        <f>SUM((N18/G18))</f>
        <v>8043.2803030303</v>
      </c>
      <c r="I18" s="96">
        <v>2804874</v>
      </c>
      <c r="J18" s="96"/>
      <c r="K18" s="12"/>
      <c r="L18" s="96"/>
      <c r="M18" s="87"/>
      <c r="N18" s="12">
        <v>1061713</v>
      </c>
      <c r="O18" s="87"/>
      <c r="P18" s="87"/>
      <c r="Q18" s="68"/>
      <c r="R18" s="59"/>
      <c r="S18" s="20"/>
      <c r="T18" s="87"/>
      <c r="U18" s="87"/>
      <c r="V18" s="87"/>
      <c r="W18" s="87"/>
      <c r="X18" s="87"/>
    </row>
    <row r="19">
      <c r="A19" s="87" t="s">
        <v>395</v>
      </c>
      <c r="B19" s="87" t="s">
        <v>300</v>
      </c>
      <c r="C19" s="87"/>
      <c r="D19" s="87"/>
      <c r="E19" s="87"/>
      <c r="F19" s="87"/>
      <c r="G19" s="90" t="s">
        <v>382</v>
      </c>
      <c r="H19" s="12" t="str">
        <f>SUM((N19/G19))</f>
        <v>#VALUE!:notNumber:N/A</v>
      </c>
      <c r="I19" s="96">
        <v>1508658</v>
      </c>
      <c r="J19" s="96"/>
      <c r="K19" s="12"/>
      <c r="L19" s="96"/>
      <c r="M19" s="87"/>
      <c r="N19" s="12" t="s">
        <v>382</v>
      </c>
      <c r="O19" s="87"/>
      <c r="P19" s="87"/>
      <c r="Q19" s="68"/>
      <c r="R19" s="59"/>
      <c r="S19" s="20"/>
      <c r="T19" s="87"/>
      <c r="U19" s="87"/>
      <c r="V19" s="87"/>
      <c r="W19" s="87"/>
      <c r="X19" s="87"/>
    </row>
    <row r="20">
      <c r="A20" s="87" t="s">
        <v>396</v>
      </c>
      <c r="B20" s="87" t="s">
        <v>304</v>
      </c>
      <c r="C20" s="87">
        <v>34</v>
      </c>
      <c r="D20" s="87">
        <v>55</v>
      </c>
      <c r="E20" s="87"/>
      <c r="F20" s="87"/>
      <c r="G20" s="90">
        <v>3690</v>
      </c>
      <c r="H20" s="12">
        <f>SUM((N20/G20))</f>
        <v>6920.00677506775</v>
      </c>
      <c r="I20" s="96">
        <v>65422625</v>
      </c>
      <c r="J20" s="96">
        <v>237602860</v>
      </c>
      <c r="K20" s="12">
        <v>303025485</v>
      </c>
      <c r="L20" s="96">
        <v>209</v>
      </c>
      <c r="M20" s="1">
        <f>SUM(((K20/1000000)/L20))</f>
        <v>1.44988270334928</v>
      </c>
      <c r="N20" s="12">
        <v>25534825</v>
      </c>
      <c r="O20" s="87"/>
      <c r="P20" s="87"/>
      <c r="Q20" s="68"/>
      <c r="R20" s="59"/>
      <c r="S20" s="20"/>
      <c r="T20" s="87"/>
      <c r="U20" s="87"/>
      <c r="V20" s="87"/>
      <c r="W20" s="87"/>
      <c r="X20" s="87"/>
    </row>
    <row r="21">
      <c r="A21" s="87" t="s">
        <v>397</v>
      </c>
      <c r="B21" s="87" t="s">
        <v>316</v>
      </c>
      <c r="C21" s="87">
        <v>86</v>
      </c>
      <c r="D21" s="87">
        <v>76</v>
      </c>
      <c r="E21" s="87"/>
      <c r="F21" s="87"/>
      <c r="G21" s="90">
        <v>4</v>
      </c>
      <c r="H21" s="12">
        <f>SUM((N21/G21))</f>
        <v>42425.5</v>
      </c>
      <c r="I21" s="96">
        <v>12795746</v>
      </c>
      <c r="J21" s="96" t="s">
        <v>102</v>
      </c>
      <c r="K21" s="12">
        <v>12795746</v>
      </c>
      <c r="L21" s="96">
        <v>1.8</v>
      </c>
      <c r="M21" s="1">
        <f>SUM(((K21/1000000)/L21))</f>
        <v>7.10874777777778</v>
      </c>
      <c r="N21" s="12">
        <v>169702</v>
      </c>
      <c r="O21" s="87"/>
      <c r="P21" s="87"/>
      <c r="Q21" s="68"/>
      <c r="R21" s="59" t="s">
        <v>87</v>
      </c>
      <c r="S21" s="20" t="s">
        <v>398</v>
      </c>
      <c r="T21" s="87"/>
      <c r="U21" s="87"/>
      <c r="V21" s="87"/>
      <c r="W21" s="87"/>
      <c r="X21" s="87"/>
    </row>
    <row r="22">
      <c r="A22" s="87" t="s">
        <v>399</v>
      </c>
      <c r="B22" s="87" t="s">
        <v>304</v>
      </c>
      <c r="C22" s="87">
        <v>74</v>
      </c>
      <c r="D22" s="87">
        <v>64</v>
      </c>
      <c r="E22" s="87"/>
      <c r="F22" s="87"/>
      <c r="G22" s="90">
        <v>2129</v>
      </c>
      <c r="H22" s="12">
        <f>SUM((N22/G22))</f>
        <v>3645</v>
      </c>
      <c r="I22" s="96">
        <v>20157300</v>
      </c>
      <c r="J22" s="96">
        <v>4561915</v>
      </c>
      <c r="K22" s="12">
        <v>24719215</v>
      </c>
      <c r="L22" s="96">
        <v>40</v>
      </c>
      <c r="M22" s="1">
        <f>SUM(((K22/1000000)/L22))</f>
        <v>0.617980375</v>
      </c>
      <c r="N22" s="12">
        <v>7760205</v>
      </c>
      <c r="O22" s="87"/>
      <c r="P22" s="87"/>
      <c r="Q22" s="68"/>
      <c r="R22" s="59"/>
      <c r="S22" s="20"/>
      <c r="T22" s="87"/>
      <c r="U22" s="87"/>
      <c r="V22" s="87"/>
      <c r="W22" s="87"/>
      <c r="X22" s="87"/>
    </row>
    <row r="23">
      <c r="A23" s="87" t="s">
        <v>400</v>
      </c>
      <c r="B23" s="87" t="s">
        <v>301</v>
      </c>
      <c r="C23" s="87">
        <v>78</v>
      </c>
      <c r="D23" s="87">
        <v>76</v>
      </c>
      <c r="E23" s="87"/>
      <c r="F23" s="87"/>
      <c r="G23" s="90">
        <v>4164</v>
      </c>
      <c r="H23" s="12">
        <f>SUM((N23/G23))</f>
        <v>15927.8563880884</v>
      </c>
      <c r="I23" s="96">
        <v>237283207</v>
      </c>
      <c r="J23" s="96" t="s">
        <v>401</v>
      </c>
      <c r="K23" s="12" t="s">
        <v>402</v>
      </c>
      <c r="L23" s="96">
        <v>185</v>
      </c>
      <c r="M23" s="1">
        <f>SUM(((K23/1000000)/L23))</f>
        <v>2.91342274054054</v>
      </c>
      <c r="N23" s="12">
        <v>66323594</v>
      </c>
      <c r="O23" s="87"/>
      <c r="P23" s="87"/>
      <c r="Q23" s="68"/>
      <c r="R23" s="59"/>
      <c r="S23" s="20"/>
      <c r="T23" s="87"/>
      <c r="U23" s="87"/>
      <c r="V23" s="87"/>
      <c r="W23" s="87"/>
      <c r="X23" s="87"/>
    </row>
    <row r="24">
      <c r="A24" s="87" t="s">
        <v>403</v>
      </c>
      <c r="B24" s="87" t="s">
        <v>299</v>
      </c>
      <c r="C24" s="87"/>
      <c r="D24" s="87"/>
      <c r="E24" s="87"/>
      <c r="F24" s="87"/>
      <c r="G24" s="90">
        <v>158</v>
      </c>
      <c r="H24" s="12">
        <f>SUM((N24/G24))</f>
        <v>3388.8164556962</v>
      </c>
      <c r="I24" s="96">
        <v>3863446</v>
      </c>
      <c r="J24" s="96"/>
      <c r="K24" s="12"/>
      <c r="L24" s="96"/>
      <c r="M24" s="87"/>
      <c r="N24" s="12">
        <v>535433</v>
      </c>
      <c r="O24" s="87"/>
      <c r="P24" s="87"/>
      <c r="Q24" s="68"/>
      <c r="R24" s="59"/>
      <c r="S24" s="20"/>
      <c r="T24" s="87"/>
      <c r="U24" s="87"/>
      <c r="V24" s="87"/>
      <c r="W24" s="87"/>
      <c r="X24" s="87"/>
    </row>
    <row r="25">
      <c r="A25" s="87" t="s">
        <v>404</v>
      </c>
      <c r="B25" s="87" t="s">
        <v>305</v>
      </c>
      <c r="C25" s="87"/>
      <c r="D25" s="87"/>
      <c r="E25" s="87"/>
      <c r="F25" s="87"/>
      <c r="G25" s="90">
        <v>382</v>
      </c>
      <c r="H25" s="12">
        <f>SUM((N25/G25))</f>
        <v>5987.53664921466</v>
      </c>
      <c r="I25" s="96">
        <v>5909483</v>
      </c>
      <c r="J25" s="96"/>
      <c r="K25" s="12"/>
      <c r="L25" s="96"/>
      <c r="M25" s="87"/>
      <c r="N25" s="12">
        <v>2287239</v>
      </c>
      <c r="O25" s="87"/>
      <c r="P25" s="87"/>
      <c r="Q25" s="68"/>
      <c r="R25" s="59"/>
      <c r="S25" s="20"/>
      <c r="T25" s="87"/>
      <c r="U25" s="87"/>
      <c r="V25" s="87"/>
      <c r="W25" s="87"/>
      <c r="X25" s="87"/>
    </row>
    <row r="26">
      <c r="A26" s="87" t="s">
        <v>405</v>
      </c>
      <c r="B26" s="87" t="s">
        <v>314</v>
      </c>
      <c r="C26" s="87"/>
      <c r="D26" s="87"/>
      <c r="E26" s="87"/>
      <c r="F26" s="87"/>
      <c r="G26" s="90">
        <v>4</v>
      </c>
      <c r="H26" s="12">
        <f>SUM((N26/G26))</f>
        <v>26946.25</v>
      </c>
      <c r="I26" s="96">
        <v>3094813</v>
      </c>
      <c r="J26" s="96"/>
      <c r="K26" s="12"/>
      <c r="L26" s="96"/>
      <c r="M26" s="87"/>
      <c r="N26" s="12">
        <v>107785</v>
      </c>
      <c r="O26" s="87"/>
      <c r="P26" s="87"/>
      <c r="Q26" s="68"/>
      <c r="R26" s="59"/>
      <c r="S26" s="20"/>
      <c r="T26" s="87"/>
      <c r="U26" s="87"/>
      <c r="V26" s="87"/>
      <c r="W26" s="87"/>
      <c r="X26" s="87"/>
    </row>
    <row r="27">
      <c r="A27" s="87" t="s">
        <v>406</v>
      </c>
      <c r="B27" s="87" t="s">
        <v>407</v>
      </c>
      <c r="C27" s="87"/>
      <c r="D27" s="87"/>
      <c r="E27" s="87"/>
      <c r="F27" s="87"/>
      <c r="G27" s="90" t="s">
        <v>382</v>
      </c>
      <c r="H27" s="12" t="str">
        <f>SUM((N27/G27))</f>
        <v>#VALUE!:notNumber:N/A</v>
      </c>
      <c r="I27" s="96">
        <v>1328467</v>
      </c>
      <c r="J27" s="96"/>
      <c r="K27" s="12"/>
      <c r="L27" s="96"/>
      <c r="M27" s="87"/>
      <c r="N27" s="12" t="s">
        <v>382</v>
      </c>
      <c r="O27" s="87"/>
      <c r="P27" s="87"/>
      <c r="Q27" s="68"/>
      <c r="R27" s="59"/>
      <c r="S27" s="20"/>
      <c r="T27" s="87"/>
      <c r="U27" s="87"/>
      <c r="V27" s="87"/>
      <c r="W27" s="87"/>
      <c r="X27" s="87"/>
    </row>
    <row r="28">
      <c r="A28" s="87" t="s">
        <v>408</v>
      </c>
      <c r="B28" s="87" t="s">
        <v>96</v>
      </c>
      <c r="C28" s="87"/>
      <c r="D28" s="87"/>
      <c r="E28" s="87"/>
      <c r="F28" s="87"/>
      <c r="G28" s="90">
        <v>2002</v>
      </c>
      <c r="H28" s="12">
        <f>SUM((N28/G28))</f>
        <v>1133.003996004</v>
      </c>
      <c r="I28" s="96">
        <v>6002756</v>
      </c>
      <c r="J28" s="96"/>
      <c r="K28" s="12"/>
      <c r="L28" s="96"/>
      <c r="M28" s="87"/>
      <c r="N28" s="12">
        <v>2268274</v>
      </c>
      <c r="O28" s="87"/>
      <c r="P28" s="87"/>
      <c r="Q28" s="68"/>
      <c r="R28" s="59"/>
      <c r="S28" s="20"/>
      <c r="T28" s="87"/>
      <c r="U28" s="87"/>
      <c r="V28" s="87"/>
      <c r="W28" s="87"/>
      <c r="X28" s="87"/>
    </row>
    <row r="29">
      <c r="A29" s="87" t="s">
        <v>409</v>
      </c>
      <c r="B29" s="87" t="s">
        <v>300</v>
      </c>
      <c r="C29" s="87">
        <v>19</v>
      </c>
      <c r="D29" s="87">
        <v>29</v>
      </c>
      <c r="E29" s="87"/>
      <c r="F29" s="87"/>
      <c r="G29" s="90">
        <v>2433</v>
      </c>
      <c r="H29" s="12">
        <f>SUM((N29/G29))</f>
        <v>3269.75215782984</v>
      </c>
      <c r="I29" s="96">
        <v>18119640</v>
      </c>
      <c r="J29" s="96" t="s">
        <v>410</v>
      </c>
      <c r="K29" s="12">
        <v>37157648</v>
      </c>
      <c r="L29" s="96">
        <v>1</v>
      </c>
      <c r="M29" s="1">
        <f>SUM(((K29/1000000)/L29))</f>
        <v>37.157648</v>
      </c>
      <c r="N29" s="12">
        <v>7955307</v>
      </c>
      <c r="O29" s="87"/>
      <c r="P29" s="87"/>
      <c r="Q29" s="68"/>
      <c r="R29" s="59" t="s">
        <v>411</v>
      </c>
      <c r="S29" s="20" t="s">
        <v>412</v>
      </c>
      <c r="T29" s="87"/>
      <c r="U29" s="87"/>
      <c r="V29" s="87"/>
      <c r="W29" s="87"/>
      <c r="X29" s="87"/>
    </row>
    <row r="30">
      <c r="A30" s="87" t="s">
        <v>413</v>
      </c>
      <c r="B30" s="87" t="s">
        <v>96</v>
      </c>
      <c r="C30" s="87">
        <v>85</v>
      </c>
      <c r="D30" s="87">
        <v>71</v>
      </c>
      <c r="E30" s="87"/>
      <c r="F30" s="87"/>
      <c r="G30" s="90">
        <v>2907</v>
      </c>
      <c r="H30" s="12">
        <f>SUM((N30/G30))</f>
        <v>7569.34915720674</v>
      </c>
      <c r="I30" s="96">
        <v>64575175</v>
      </c>
      <c r="J30" s="96">
        <v>62060922</v>
      </c>
      <c r="K30" s="12">
        <v>126636097</v>
      </c>
      <c r="L30" s="96">
        <v>12</v>
      </c>
      <c r="M30" s="1">
        <f>SUM(((K30/1000000)/L30))</f>
        <v>10.5530080833333</v>
      </c>
      <c r="N30" s="12">
        <v>22004098</v>
      </c>
      <c r="O30" s="87"/>
      <c r="P30" s="87"/>
      <c r="Q30" s="68"/>
      <c r="R30" s="59"/>
      <c r="S30" s="20"/>
      <c r="T30" s="87"/>
      <c r="U30" s="87"/>
      <c r="V30" s="87"/>
      <c r="W30" s="87"/>
      <c r="X30" s="87"/>
    </row>
    <row r="31">
      <c r="A31" s="87" t="s">
        <v>414</v>
      </c>
      <c r="B31" s="87" t="s">
        <v>300</v>
      </c>
      <c r="C31" s="87">
        <v>66</v>
      </c>
      <c r="D31" s="87">
        <v>67</v>
      </c>
      <c r="E31" s="87"/>
      <c r="F31" s="87"/>
      <c r="G31" s="90">
        <v>2008</v>
      </c>
      <c r="H31" s="12">
        <f>SUM((N31/G31))</f>
        <v>4786.97559760956</v>
      </c>
      <c r="I31" s="96">
        <v>27108272</v>
      </c>
      <c r="J31" s="96">
        <v>103374596</v>
      </c>
      <c r="K31" s="12">
        <v>130482868</v>
      </c>
      <c r="L31" s="96">
        <v>102</v>
      </c>
      <c r="M31" s="1">
        <f>SUM(((K31/1000000)/L31))</f>
        <v>1.27924380392157</v>
      </c>
      <c r="N31" s="12">
        <v>9612247</v>
      </c>
      <c r="O31" s="87"/>
      <c r="P31" s="87"/>
      <c r="Q31" s="68"/>
      <c r="R31" s="59" t="s">
        <v>87</v>
      </c>
      <c r="S31" s="20" t="s">
        <v>415</v>
      </c>
      <c r="T31" s="87"/>
      <c r="U31" s="87"/>
      <c r="V31" s="87"/>
      <c r="W31" s="87"/>
      <c r="X31" s="87"/>
    </row>
    <row r="32">
      <c r="A32" s="87" t="s">
        <v>416</v>
      </c>
      <c r="B32" s="87" t="s">
        <v>304</v>
      </c>
      <c r="C32" s="87">
        <v>51</v>
      </c>
      <c r="D32" s="87">
        <v>58</v>
      </c>
      <c r="E32" s="87"/>
      <c r="F32" s="87"/>
      <c r="G32" s="90">
        <v>2863</v>
      </c>
      <c r="H32" s="12">
        <f>SUM((N32/G32))</f>
        <v>8505</v>
      </c>
      <c r="I32" s="96">
        <v>66528000</v>
      </c>
      <c r="J32" s="96">
        <v>29734212</v>
      </c>
      <c r="K32" s="12">
        <v>96262212</v>
      </c>
      <c r="L32" s="96">
        <v>25</v>
      </c>
      <c r="M32" s="1">
        <f>SUM(((K32/1000000)/L32))</f>
        <v>3.85048848</v>
      </c>
      <c r="N32" s="12">
        <v>24349815</v>
      </c>
      <c r="O32" s="87"/>
      <c r="P32" s="87"/>
      <c r="Q32" s="68"/>
      <c r="R32" s="59"/>
      <c r="S32" s="20"/>
      <c r="T32" s="87"/>
      <c r="U32" s="87"/>
      <c r="V32" s="87"/>
      <c r="W32" s="87"/>
      <c r="X32" s="87"/>
    </row>
    <row r="33">
      <c r="A33" s="87" t="s">
        <v>417</v>
      </c>
      <c r="B33" s="87" t="s">
        <v>418</v>
      </c>
      <c r="C33" s="87"/>
      <c r="D33" s="87"/>
      <c r="E33" s="87"/>
      <c r="F33" s="87"/>
      <c r="G33" s="90">
        <v>55</v>
      </c>
      <c r="H33" s="12">
        <f>SUM((N33/G33))</f>
        <v>4679.34545454545</v>
      </c>
      <c r="I33" s="96">
        <v>1832541</v>
      </c>
      <c r="J33" s="96"/>
      <c r="K33" s="12"/>
      <c r="L33" s="96"/>
      <c r="M33" s="87"/>
      <c r="N33" s="12">
        <v>257364</v>
      </c>
      <c r="O33" s="87"/>
      <c r="P33" s="87"/>
      <c r="Q33" s="68"/>
      <c r="R33" s="59"/>
      <c r="S33" s="20"/>
      <c r="T33" s="87"/>
      <c r="U33" s="87"/>
      <c r="V33" s="87"/>
      <c r="W33" s="87"/>
      <c r="X33" s="87"/>
    </row>
    <row r="34">
      <c r="A34" s="87" t="s">
        <v>419</v>
      </c>
      <c r="B34" s="87" t="s">
        <v>331</v>
      </c>
      <c r="C34" s="87"/>
      <c r="D34" s="87"/>
      <c r="E34" s="87"/>
      <c r="F34" s="87"/>
      <c r="G34" s="90">
        <v>166</v>
      </c>
      <c r="H34" s="12">
        <f>SUM((N34/G34))</f>
        <v>6139.83734939759</v>
      </c>
      <c r="I34" s="96">
        <v>2519190</v>
      </c>
      <c r="J34" s="96"/>
      <c r="K34" s="12"/>
      <c r="L34" s="96"/>
      <c r="M34" s="87"/>
      <c r="N34" s="12">
        <v>1019213</v>
      </c>
      <c r="O34" s="87"/>
      <c r="P34" s="87"/>
      <c r="Q34" s="68"/>
      <c r="R34" s="59"/>
      <c r="S34" s="20"/>
      <c r="T34" s="87"/>
      <c r="U34" s="87"/>
      <c r="V34" s="87"/>
      <c r="W34" s="87"/>
      <c r="X34" s="87"/>
    </row>
    <row r="35">
      <c r="A35" s="87" t="s">
        <v>420</v>
      </c>
      <c r="B35" s="87" t="s">
        <v>300</v>
      </c>
      <c r="C35" s="87">
        <v>38</v>
      </c>
      <c r="D35" s="87">
        <v>46</v>
      </c>
      <c r="E35" s="87"/>
      <c r="F35" s="87"/>
      <c r="G35" s="90">
        <v>3755</v>
      </c>
      <c r="H35" s="12">
        <f>SUM((N35/G35))</f>
        <v>7905.53235685752</v>
      </c>
      <c r="I35" s="96">
        <v>79727149</v>
      </c>
      <c r="J35" s="96">
        <v>165800000</v>
      </c>
      <c r="K35" s="12">
        <v>245527149</v>
      </c>
      <c r="L35" s="96">
        <v>150</v>
      </c>
      <c r="M35" s="1">
        <f>SUM(((K35/1000000)/L35))</f>
        <v>1.63684766</v>
      </c>
      <c r="N35" s="12">
        <v>29685274</v>
      </c>
      <c r="O35" s="87"/>
      <c r="P35" s="87"/>
      <c r="Q35" s="68"/>
      <c r="R35" s="59"/>
      <c r="S35" s="20"/>
      <c r="T35" s="87"/>
      <c r="U35" s="87"/>
      <c r="V35" s="87"/>
      <c r="W35" s="87"/>
      <c r="X35" s="87"/>
    </row>
    <row r="36">
      <c r="A36" s="87" t="s">
        <v>421</v>
      </c>
      <c r="B36" s="87" t="s">
        <v>96</v>
      </c>
      <c r="C36" s="87">
        <v>51</v>
      </c>
      <c r="D36" s="87">
        <v>64</v>
      </c>
      <c r="E36" s="87"/>
      <c r="F36" s="87"/>
      <c r="G36" s="90">
        <v>3391</v>
      </c>
      <c r="H36" s="12">
        <f>SUM((N36/G36))</f>
        <v>4312.47390150398</v>
      </c>
      <c r="I36" s="96">
        <v>49008662</v>
      </c>
      <c r="J36" s="96">
        <v>28103514</v>
      </c>
      <c r="K36" s="12">
        <v>77112176</v>
      </c>
      <c r="L36" s="96">
        <v>22</v>
      </c>
      <c r="M36" s="1">
        <f>SUM(((K36/1000000)/L36))</f>
        <v>3.50509890909091</v>
      </c>
      <c r="N36" s="12">
        <v>14623599</v>
      </c>
      <c r="O36" s="87"/>
      <c r="P36" s="87"/>
      <c r="Q36" s="68"/>
      <c r="R36" s="59"/>
      <c r="S36" s="20"/>
      <c r="T36" s="87"/>
      <c r="U36" s="87"/>
      <c r="V36" s="87"/>
      <c r="W36" s="87"/>
      <c r="X36" s="87"/>
    </row>
    <row r="37">
      <c r="A37" s="87" t="s">
        <v>422</v>
      </c>
      <c r="B37" s="87" t="s">
        <v>299</v>
      </c>
      <c r="C37" s="87">
        <v>88</v>
      </c>
      <c r="D37" s="87">
        <v>92</v>
      </c>
      <c r="E37" s="87"/>
      <c r="F37" s="87"/>
      <c r="G37" s="90">
        <v>3010</v>
      </c>
      <c r="H37" s="12">
        <f>SUM((N37/G37))</f>
        <v>10007.603986711</v>
      </c>
      <c r="I37" s="96">
        <v>162805434</v>
      </c>
      <c r="J37" s="96">
        <v>262562804</v>
      </c>
      <c r="K37" s="12">
        <v>425368238</v>
      </c>
      <c r="L37" s="96">
        <v>100</v>
      </c>
      <c r="M37" s="1">
        <f>SUM(((K37/1000000)/L37))</f>
        <v>4.25368238</v>
      </c>
      <c r="N37" s="12">
        <v>30122888</v>
      </c>
      <c r="O37" s="87"/>
      <c r="P37" s="87"/>
      <c r="Q37" s="68"/>
      <c r="R37" s="59"/>
      <c r="S37" s="20"/>
      <c r="T37" s="87"/>
      <c r="U37" s="87"/>
      <c r="V37" s="87"/>
      <c r="W37" s="87"/>
      <c r="X37" s="87"/>
    </row>
    <row r="38">
      <c r="A38" s="87" t="s">
        <v>423</v>
      </c>
      <c r="B38" s="87" t="s">
        <v>304</v>
      </c>
      <c r="C38" s="87">
        <v>54</v>
      </c>
      <c r="D38" s="87">
        <v>64</v>
      </c>
      <c r="E38" s="87"/>
      <c r="F38" s="87"/>
      <c r="G38" s="90">
        <v>3729</v>
      </c>
      <c r="H38" s="12">
        <f>SUM((N38/G38))</f>
        <v>18830</v>
      </c>
      <c r="I38" s="96">
        <v>214030500</v>
      </c>
      <c r="J38" s="96">
        <v>134809816</v>
      </c>
      <c r="K38" s="12">
        <v>348840316</v>
      </c>
      <c r="L38" s="96">
        <v>70</v>
      </c>
      <c r="M38" s="1">
        <f>SUM(((K38/1000000)/L38))</f>
        <v>4.98343308571428</v>
      </c>
      <c r="N38" s="12">
        <v>70217070</v>
      </c>
      <c r="O38" s="87"/>
      <c r="P38" s="87"/>
      <c r="Q38" s="68"/>
      <c r="R38" s="59"/>
      <c r="S38" s="20"/>
      <c r="T38" s="87"/>
      <c r="U38" s="87"/>
      <c r="V38" s="87"/>
      <c r="W38" s="87"/>
      <c r="X38" s="87"/>
    </row>
    <row r="39">
      <c r="A39" s="87" t="s">
        <v>424</v>
      </c>
      <c r="B39" s="87" t="s">
        <v>305</v>
      </c>
      <c r="C39" s="87">
        <v>78</v>
      </c>
      <c r="D39" s="87">
        <v>72</v>
      </c>
      <c r="E39" s="87"/>
      <c r="F39" s="87"/>
      <c r="G39" s="90">
        <v>2506</v>
      </c>
      <c r="H39" s="12">
        <f>SUM((N39/G39))</f>
        <v>2505.38347964884</v>
      </c>
      <c r="I39" s="96">
        <v>13414714</v>
      </c>
      <c r="J39" s="96">
        <v>22211811</v>
      </c>
      <c r="K39" s="12">
        <v>35626525</v>
      </c>
      <c r="L39" s="96">
        <v>50</v>
      </c>
      <c r="M39" s="1">
        <f>SUM(((K39/1000000)/L39))</f>
        <v>0.7125305</v>
      </c>
      <c r="N39" s="12">
        <v>6278491</v>
      </c>
      <c r="O39" s="87"/>
      <c r="P39" s="87"/>
      <c r="Q39" s="68"/>
      <c r="R39" s="59"/>
      <c r="S39" s="20"/>
      <c r="T39" s="87"/>
      <c r="U39" s="87"/>
      <c r="V39" s="87"/>
      <c r="W39" s="87"/>
      <c r="X39" s="87"/>
    </row>
    <row r="40">
      <c r="A40" s="87" t="s">
        <v>425</v>
      </c>
      <c r="B40" s="87" t="s">
        <v>319</v>
      </c>
      <c r="C40" s="87"/>
      <c r="D40" s="87"/>
      <c r="E40" s="87"/>
      <c r="F40" s="87"/>
      <c r="G40" s="90">
        <v>120</v>
      </c>
      <c r="H40" s="12">
        <f>SUM((N40/G40))</f>
        <v>9494.5</v>
      </c>
      <c r="I40" s="96">
        <v>2347774</v>
      </c>
      <c r="J40" s="96"/>
      <c r="K40" s="12"/>
      <c r="L40" s="96"/>
      <c r="M40" s="87"/>
      <c r="N40" s="12">
        <v>1139340</v>
      </c>
      <c r="O40" s="87"/>
      <c r="P40" s="87"/>
      <c r="Q40" s="68"/>
      <c r="R40" s="59"/>
      <c r="S40" s="20"/>
      <c r="T40" s="87"/>
      <c r="U40" s="87"/>
      <c r="V40" s="87"/>
      <c r="W40" s="87"/>
      <c r="X40" s="87"/>
    </row>
    <row r="41">
      <c r="A41" s="87" t="s">
        <v>426</v>
      </c>
      <c r="B41" s="87" t="s">
        <v>311</v>
      </c>
      <c r="C41" s="87">
        <v>85</v>
      </c>
      <c r="D41" s="87">
        <v>86</v>
      </c>
      <c r="E41" s="87"/>
      <c r="F41" s="87"/>
      <c r="G41" s="90">
        <v>2730</v>
      </c>
      <c r="H41" s="12">
        <f>SUM((N41/G41))</f>
        <v>4817.8326007326</v>
      </c>
      <c r="I41" s="96">
        <v>41003371</v>
      </c>
      <c r="J41" s="96">
        <v>7123013</v>
      </c>
      <c r="K41" s="12">
        <v>48126384</v>
      </c>
      <c r="L41" s="96">
        <v>7</v>
      </c>
      <c r="M41" s="1">
        <f>SUM(((K41/1000000)/L41))</f>
        <v>6.87519771428571</v>
      </c>
      <c r="N41" s="12">
        <v>13152683</v>
      </c>
      <c r="O41" s="87"/>
      <c r="P41" s="87"/>
      <c r="Q41" s="68"/>
      <c r="R41" s="59"/>
      <c r="S41" s="20"/>
      <c r="T41" s="87"/>
      <c r="U41" s="87"/>
      <c r="V41" s="87"/>
      <c r="W41" s="87"/>
      <c r="X41" s="87"/>
    </row>
    <row r="42">
      <c r="A42" s="87" t="s">
        <v>427</v>
      </c>
      <c r="B42" s="87" t="s">
        <v>331</v>
      </c>
      <c r="C42" s="87"/>
      <c r="D42" s="87"/>
      <c r="E42" s="87"/>
      <c r="F42" s="87"/>
      <c r="G42" s="90">
        <v>88</v>
      </c>
      <c r="H42" s="12">
        <f>SUM((N42/G42))</f>
        <v>8470.61363636364</v>
      </c>
      <c r="I42" s="96">
        <v>1862086</v>
      </c>
      <c r="J42" s="96"/>
      <c r="K42" s="12"/>
      <c r="L42" s="96"/>
      <c r="M42" s="87"/>
      <c r="N42" s="12">
        <v>745414</v>
      </c>
      <c r="O42" s="87"/>
      <c r="P42" s="87"/>
      <c r="Q42" s="68"/>
      <c r="R42" s="59"/>
      <c r="S42" s="20"/>
      <c r="T42" s="87"/>
      <c r="U42" s="87"/>
      <c r="V42" s="87"/>
      <c r="W42" s="87"/>
      <c r="X42" s="87"/>
    </row>
    <row r="43">
      <c r="A43" s="87" t="s">
        <v>428</v>
      </c>
      <c r="B43" s="87" t="s">
        <v>365</v>
      </c>
      <c r="C43" s="87"/>
      <c r="D43" s="87"/>
      <c r="E43" s="87"/>
      <c r="F43" s="87"/>
      <c r="G43" s="90">
        <v>4</v>
      </c>
      <c r="H43" s="12">
        <f>SUM((N43/G43))</f>
        <v>18025</v>
      </c>
      <c r="I43" s="96">
        <v>1597998</v>
      </c>
      <c r="J43" s="96"/>
      <c r="K43" s="12"/>
      <c r="L43" s="96"/>
      <c r="M43" s="87"/>
      <c r="N43" s="12">
        <v>72100</v>
      </c>
      <c r="O43" s="87"/>
      <c r="P43" s="87"/>
      <c r="Q43" s="68"/>
      <c r="R43" s="59"/>
      <c r="S43" s="20"/>
      <c r="T43" s="87"/>
      <c r="U43" s="87"/>
      <c r="V43" s="87"/>
      <c r="W43" s="87"/>
      <c r="X43" s="87"/>
    </row>
    <row r="44">
      <c r="A44" s="87" t="s">
        <v>429</v>
      </c>
      <c r="B44" s="87" t="s">
        <v>303</v>
      </c>
      <c r="C44" s="87">
        <v>78</v>
      </c>
      <c r="D44" s="87">
        <v>75</v>
      </c>
      <c r="E44" s="87"/>
      <c r="F44" s="87"/>
      <c r="G44" s="90">
        <v>1884</v>
      </c>
      <c r="H44" s="12">
        <f>SUM((N44/G44))</f>
        <v>13216.8609341826</v>
      </c>
      <c r="I44" s="96">
        <v>93772375</v>
      </c>
      <c r="J44" s="96">
        <v>68000000</v>
      </c>
      <c r="K44" s="12" t="s">
        <v>430</v>
      </c>
      <c r="L44" s="96">
        <v>31</v>
      </c>
      <c r="M44" s="1">
        <f>SUM(((K44/1000000)/L44))</f>
        <v>5.21846370967742</v>
      </c>
      <c r="N44" s="12">
        <v>24900566</v>
      </c>
      <c r="O44" s="87"/>
      <c r="P44" s="87"/>
      <c r="Q44" s="68"/>
      <c r="R44" s="59"/>
      <c r="S44" s="20"/>
      <c r="T44" s="87"/>
      <c r="U44" s="87"/>
      <c r="V44" s="87"/>
      <c r="W44" s="87"/>
      <c r="X44" s="87"/>
    </row>
    <row r="45">
      <c r="A45" s="87" t="s">
        <v>431</v>
      </c>
      <c r="B45" s="87" t="s">
        <v>314</v>
      </c>
      <c r="C45" s="87"/>
      <c r="D45" s="87"/>
      <c r="E45" s="87"/>
      <c r="F45" s="87"/>
      <c r="G45" s="90">
        <v>2</v>
      </c>
      <c r="H45" s="12">
        <f>SUM((N45/G45))</f>
        <v>23764</v>
      </c>
      <c r="I45" s="96">
        <v>2007758</v>
      </c>
      <c r="J45" s="96"/>
      <c r="K45" s="12"/>
      <c r="L45" s="96"/>
      <c r="M45" s="87"/>
      <c r="N45" s="12">
        <v>47528</v>
      </c>
      <c r="O45" s="87"/>
      <c r="P45" s="87"/>
      <c r="Q45" s="68"/>
      <c r="R45" s="59"/>
      <c r="S45" s="20"/>
      <c r="T45" s="87"/>
      <c r="U45" s="87"/>
      <c r="V45" s="87"/>
      <c r="W45" s="87"/>
      <c r="X45" s="87"/>
    </row>
    <row r="46">
      <c r="A46" s="87" t="s">
        <v>432</v>
      </c>
      <c r="B46" s="87" t="s">
        <v>433</v>
      </c>
      <c r="C46" s="87"/>
      <c r="D46" s="87"/>
      <c r="E46" s="87"/>
      <c r="F46" s="87"/>
      <c r="G46" s="90">
        <v>757</v>
      </c>
      <c r="H46" s="12">
        <f>SUM((N46/G46))</f>
        <v>2490.89564068692</v>
      </c>
      <c r="I46" s="96">
        <v>5672846</v>
      </c>
      <c r="J46" s="96"/>
      <c r="K46" s="12"/>
      <c r="L46" s="96"/>
      <c r="M46" s="87"/>
      <c r="N46" s="12">
        <v>1885608</v>
      </c>
      <c r="O46" s="87"/>
      <c r="P46" s="87"/>
      <c r="Q46" s="68"/>
      <c r="R46" s="59"/>
      <c r="S46" s="20"/>
      <c r="T46" s="87"/>
      <c r="U46" s="87"/>
      <c r="V46" s="87"/>
      <c r="W46" s="87"/>
      <c r="X46" s="87"/>
    </row>
    <row r="47">
      <c r="A47" s="87" t="s">
        <v>434</v>
      </c>
      <c r="B47" s="87" t="s">
        <v>301</v>
      </c>
      <c r="C47" s="87">
        <v>87</v>
      </c>
      <c r="D47" s="87">
        <v>70</v>
      </c>
      <c r="E47" s="87"/>
      <c r="F47" s="87"/>
      <c r="G47" s="90">
        <v>3005</v>
      </c>
      <c r="H47" s="12">
        <f>SUM((N47/G47))</f>
        <v>3797.74143094842</v>
      </c>
      <c r="I47" s="96">
        <v>35291068</v>
      </c>
      <c r="J47" s="96">
        <v>46200000</v>
      </c>
      <c r="K47" s="12">
        <v>81491068</v>
      </c>
      <c r="L47" s="96">
        <v>39</v>
      </c>
      <c r="M47" s="1">
        <f>SUM(((K47/1000000)/L47))</f>
        <v>2.08951456410256</v>
      </c>
      <c r="N47" s="12">
        <v>11412213</v>
      </c>
      <c r="O47" s="87"/>
      <c r="P47" s="87"/>
      <c r="Q47" s="68"/>
      <c r="R47" s="59"/>
      <c r="S47" s="20"/>
      <c r="T47" s="87"/>
      <c r="U47" s="87"/>
      <c r="V47" s="87"/>
      <c r="W47" s="87"/>
      <c r="X47" s="87"/>
    </row>
    <row r="48">
      <c r="A48" s="87" t="s">
        <v>435</v>
      </c>
      <c r="B48" s="87" t="s">
        <v>335</v>
      </c>
      <c r="C48" s="87"/>
      <c r="D48" s="87"/>
      <c r="E48" s="87"/>
      <c r="F48" s="87"/>
      <c r="G48" s="90">
        <v>369</v>
      </c>
      <c r="H48" s="12">
        <f>SUM((N48/G48))</f>
        <v>5471.76964769648</v>
      </c>
      <c r="I48" s="96">
        <v>7251073</v>
      </c>
      <c r="J48" s="96"/>
      <c r="K48" s="12"/>
      <c r="L48" s="96"/>
      <c r="M48" s="87"/>
      <c r="N48" s="12">
        <v>2019083</v>
      </c>
      <c r="O48" s="87"/>
      <c r="P48" s="87"/>
      <c r="Q48" s="68"/>
      <c r="R48" s="59"/>
      <c r="S48" s="20"/>
      <c r="T48" s="87"/>
      <c r="U48" s="87"/>
      <c r="V48" s="87"/>
      <c r="W48" s="87"/>
      <c r="X48" s="87"/>
    </row>
    <row r="49">
      <c r="A49" s="87" t="s">
        <v>436</v>
      </c>
      <c r="B49" s="87" t="s">
        <v>78</v>
      </c>
      <c r="C49" s="87">
        <v>17</v>
      </c>
      <c r="D49" s="87">
        <v>32</v>
      </c>
      <c r="E49" s="87"/>
      <c r="F49" s="87"/>
      <c r="G49" s="90">
        <v>3174</v>
      </c>
      <c r="H49" s="12">
        <f>SUM((N49/G49))</f>
        <v>6967.65406427221</v>
      </c>
      <c r="I49" s="96">
        <v>51774002</v>
      </c>
      <c r="J49" s="96">
        <v>80789928</v>
      </c>
      <c r="K49" s="12">
        <v>132563930</v>
      </c>
      <c r="L49" s="96">
        <v>57</v>
      </c>
      <c r="M49" s="1">
        <f>SUM(((K49/1000000)/L49))</f>
        <v>2.32568298245614</v>
      </c>
      <c r="N49" s="12">
        <v>22115334</v>
      </c>
      <c r="O49" s="87"/>
      <c r="P49" s="87"/>
      <c r="Q49" s="68"/>
      <c r="R49" s="59"/>
      <c r="S49" s="20"/>
      <c r="T49" s="87"/>
      <c r="U49" s="87"/>
      <c r="V49" s="87"/>
      <c r="W49" s="87"/>
      <c r="X49" s="87"/>
    </row>
    <row r="50">
      <c r="A50" s="87" t="s">
        <v>437</v>
      </c>
      <c r="B50" s="87" t="s">
        <v>305</v>
      </c>
      <c r="C50" s="87"/>
      <c r="D50" s="87"/>
      <c r="E50" s="87"/>
      <c r="F50" s="87"/>
      <c r="G50" s="90">
        <v>322</v>
      </c>
      <c r="H50" s="12">
        <f>SUM((N50/G50))</f>
        <v>4298.37888198758</v>
      </c>
      <c r="I50" s="96">
        <v>2609412</v>
      </c>
      <c r="J50" s="96"/>
      <c r="K50" s="12"/>
      <c r="L50" s="96"/>
      <c r="M50" s="87"/>
      <c r="N50" s="12">
        <v>1384078</v>
      </c>
      <c r="O50" s="87"/>
      <c r="P50" s="87"/>
      <c r="Q50" s="68"/>
      <c r="R50" s="59"/>
      <c r="S50" s="20"/>
      <c r="T50" s="87"/>
      <c r="U50" s="87"/>
      <c r="V50" s="87"/>
      <c r="W50" s="87"/>
      <c r="X50" s="87"/>
    </row>
    <row r="51">
      <c r="A51" s="87" t="s">
        <v>438</v>
      </c>
      <c r="B51" s="87" t="s">
        <v>357</v>
      </c>
      <c r="C51" s="87"/>
      <c r="D51" s="87"/>
      <c r="E51" s="87"/>
      <c r="F51" s="87"/>
      <c r="G51" s="90">
        <v>241</v>
      </c>
      <c r="H51" s="12">
        <f>SUM((N51/G51))</f>
        <v>5115.60165975104</v>
      </c>
      <c r="I51" s="96">
        <v>4168528</v>
      </c>
      <c r="J51" s="96"/>
      <c r="K51" s="12"/>
      <c r="L51" s="96"/>
      <c r="M51" s="87"/>
      <c r="N51" s="12">
        <v>1232860</v>
      </c>
      <c r="O51" s="87"/>
      <c r="P51" s="87"/>
      <c r="Q51" s="68"/>
      <c r="R51" s="59"/>
      <c r="S51" s="20"/>
      <c r="T51" s="87"/>
      <c r="U51" s="87"/>
      <c r="V51" s="87"/>
      <c r="W51" s="87"/>
      <c r="X51" s="87"/>
    </row>
    <row r="52">
      <c r="A52" s="87" t="s">
        <v>439</v>
      </c>
      <c r="B52" s="87" t="s">
        <v>310</v>
      </c>
      <c r="C52" s="87">
        <v>80</v>
      </c>
      <c r="D52" s="87">
        <v>40</v>
      </c>
      <c r="E52" s="87"/>
      <c r="F52" s="87"/>
      <c r="G52" s="90">
        <v>2439</v>
      </c>
      <c r="H52" s="12">
        <f>SUM((N52/G52))</f>
        <v>3454.43624436244</v>
      </c>
      <c r="I52" s="96">
        <v>18942396</v>
      </c>
      <c r="J52" s="96">
        <v>14430210</v>
      </c>
      <c r="K52" s="12">
        <v>33372606</v>
      </c>
      <c r="L52" s="96">
        <v>23</v>
      </c>
      <c r="M52" s="1">
        <f>SUM(((K52/1000000)/L52))</f>
        <v>1.45098286956522</v>
      </c>
      <c r="N52" s="12">
        <v>8425370</v>
      </c>
      <c r="O52" s="87"/>
      <c r="P52" s="87"/>
      <c r="Q52" s="68"/>
      <c r="R52" s="59"/>
      <c r="S52" s="20"/>
      <c r="T52" s="87"/>
      <c r="U52" s="87"/>
      <c r="V52" s="87"/>
      <c r="W52" s="87"/>
      <c r="X52" s="87"/>
    </row>
    <row r="53">
      <c r="A53" s="87" t="s">
        <v>440</v>
      </c>
      <c r="B53" s="87" t="s">
        <v>316</v>
      </c>
      <c r="C53" s="87"/>
      <c r="D53" s="87"/>
      <c r="E53" s="87"/>
      <c r="F53" s="87"/>
      <c r="G53" s="90">
        <v>17</v>
      </c>
      <c r="H53" s="12">
        <f>SUM((N53/G53))</f>
        <v>16924.4117647059</v>
      </c>
      <c r="I53" s="96">
        <v>6008677</v>
      </c>
      <c r="J53" s="96"/>
      <c r="K53" s="12"/>
      <c r="L53" s="96"/>
      <c r="M53" s="87"/>
      <c r="N53" s="12">
        <v>287715</v>
      </c>
      <c r="O53" s="87"/>
      <c r="P53" s="87"/>
      <c r="Q53" s="68"/>
      <c r="R53" s="59"/>
      <c r="S53" s="20"/>
      <c r="T53" s="87"/>
      <c r="U53" s="87"/>
      <c r="V53" s="87"/>
      <c r="W53" s="87"/>
      <c r="X53" s="87"/>
    </row>
    <row r="54">
      <c r="A54" s="87" t="s">
        <v>441</v>
      </c>
      <c r="B54" s="87" t="s">
        <v>78</v>
      </c>
      <c r="C54" s="87">
        <v>74</v>
      </c>
      <c r="D54" s="87">
        <v>56</v>
      </c>
      <c r="E54" s="87"/>
      <c r="F54" s="87"/>
      <c r="G54" s="90">
        <v>2361</v>
      </c>
      <c r="H54" s="12">
        <f>SUM((N54/G54))</f>
        <v>6205.04913172385</v>
      </c>
      <c r="I54" s="96">
        <v>63536011</v>
      </c>
      <c r="J54" s="96">
        <v>50745040</v>
      </c>
      <c r="K54" s="12">
        <v>114281051</v>
      </c>
      <c r="L54" s="96">
        <v>30</v>
      </c>
      <c r="M54" s="1">
        <f>SUM(((K54/1000000)/L54))</f>
        <v>3.80936836666667</v>
      </c>
      <c r="N54" s="12">
        <v>14650121</v>
      </c>
      <c r="O54" s="87"/>
      <c r="P54" s="87"/>
      <c r="Q54" s="68"/>
      <c r="R54" s="59" t="s">
        <v>87</v>
      </c>
      <c r="S54" s="20" t="s">
        <v>442</v>
      </c>
      <c r="T54" s="87"/>
      <c r="U54" s="87"/>
      <c r="V54" s="87"/>
      <c r="W54" s="87"/>
      <c r="X54" s="87"/>
    </row>
    <row r="55">
      <c r="A55" s="87" t="s">
        <v>443</v>
      </c>
      <c r="B55" s="87" t="s">
        <v>78</v>
      </c>
      <c r="C55" s="87">
        <v>45</v>
      </c>
      <c r="D55" s="87">
        <v>72</v>
      </c>
      <c r="E55" s="87"/>
      <c r="F55" s="87"/>
      <c r="G55" s="90">
        <v>3349</v>
      </c>
      <c r="H55" s="12">
        <f>SUM((N55/G55))</f>
        <v>12696.9823828008</v>
      </c>
      <c r="I55" s="96">
        <v>148313048</v>
      </c>
      <c r="J55" s="96">
        <v>210062555</v>
      </c>
      <c r="K55" s="12">
        <v>358375603</v>
      </c>
      <c r="L55" s="96">
        <v>85</v>
      </c>
      <c r="M55" s="1">
        <f>SUM(((K55/1000000)/L55))</f>
        <v>4.21618356470588</v>
      </c>
      <c r="N55" s="12">
        <v>42522194</v>
      </c>
      <c r="O55" s="87"/>
      <c r="P55" s="87"/>
      <c r="Q55" s="68"/>
      <c r="R55" s="59"/>
      <c r="S55" s="20"/>
      <c r="T55" s="87"/>
      <c r="U55" s="87"/>
      <c r="V55" s="87"/>
      <c r="W55" s="87"/>
      <c r="X55" s="87"/>
    </row>
    <row r="56">
      <c r="A56" s="87" t="s">
        <v>444</v>
      </c>
      <c r="B56" s="87" t="s">
        <v>310</v>
      </c>
      <c r="C56" s="87">
        <v>10</v>
      </c>
      <c r="D56" s="87">
        <v>42</v>
      </c>
      <c r="E56" s="87"/>
      <c r="F56" s="87"/>
      <c r="G56" s="90">
        <v>3083</v>
      </c>
      <c r="H56" s="12">
        <f>SUM((N56/G56))</f>
        <v>3985.47972753811</v>
      </c>
      <c r="I56" s="96">
        <v>31611916</v>
      </c>
      <c r="J56" s="96">
        <v>7850222</v>
      </c>
      <c r="K56" s="12">
        <v>39462138</v>
      </c>
      <c r="L56" s="96">
        <v>10</v>
      </c>
      <c r="M56" s="1">
        <f>SUM(((K56/1000000)/L56))</f>
        <v>3.9462138</v>
      </c>
      <c r="N56" s="12">
        <v>12287234</v>
      </c>
      <c r="O56" s="87"/>
      <c r="P56" s="87"/>
      <c r="Q56" s="68"/>
      <c r="R56" s="59"/>
      <c r="S56" s="20"/>
      <c r="T56" s="87"/>
      <c r="U56" s="87"/>
      <c r="V56" s="87"/>
      <c r="W56" s="87"/>
      <c r="X56" s="87"/>
    </row>
    <row r="57">
      <c r="A57" s="87" t="s">
        <v>445</v>
      </c>
      <c r="B57" s="87" t="s">
        <v>331</v>
      </c>
      <c r="C57" s="87"/>
      <c r="D57" s="87"/>
      <c r="E57" s="87"/>
      <c r="F57" s="87"/>
      <c r="G57" s="90">
        <v>121</v>
      </c>
      <c r="H57" s="12">
        <f>SUM((N57/G57))</f>
        <v>7001.09090909091</v>
      </c>
      <c r="I57" s="96">
        <v>1791780</v>
      </c>
      <c r="J57" s="96"/>
      <c r="K57" s="12"/>
      <c r="L57" s="96"/>
      <c r="M57" s="87"/>
      <c r="N57" s="12">
        <v>847132</v>
      </c>
      <c r="O57" s="87"/>
      <c r="P57" s="87"/>
      <c r="Q57" s="68"/>
      <c r="R57" s="59"/>
      <c r="S57" s="20"/>
      <c r="T57" s="87"/>
      <c r="U57" s="87"/>
      <c r="V57" s="87"/>
      <c r="W57" s="87"/>
      <c r="X57" s="87"/>
    </row>
    <row r="58">
      <c r="A58" s="87" t="s">
        <v>446</v>
      </c>
      <c r="B58" s="87" t="s">
        <v>312</v>
      </c>
      <c r="C58" s="87"/>
      <c r="D58" s="87"/>
      <c r="E58" s="87"/>
      <c r="F58" s="87"/>
      <c r="G58" s="90">
        <v>4</v>
      </c>
      <c r="H58" s="12">
        <f>SUM((N58/G58))</f>
        <v>20340.5</v>
      </c>
      <c r="I58" s="96">
        <v>6376145</v>
      </c>
      <c r="J58" s="96"/>
      <c r="K58" s="12"/>
      <c r="L58" s="96"/>
      <c r="M58" s="87"/>
      <c r="N58" s="12">
        <v>81362</v>
      </c>
      <c r="O58" s="87"/>
      <c r="P58" s="87"/>
      <c r="Q58" s="68"/>
      <c r="R58" s="59"/>
      <c r="S58" s="20"/>
      <c r="T58" s="87"/>
      <c r="U58" s="87"/>
      <c r="V58" s="87"/>
      <c r="W58" s="87"/>
      <c r="X58" s="87"/>
    </row>
    <row r="59">
      <c r="A59" s="87" t="s">
        <v>447</v>
      </c>
      <c r="B59" s="87" t="s">
        <v>314</v>
      </c>
      <c r="C59" s="87"/>
      <c r="D59" s="87"/>
      <c r="E59" s="87"/>
      <c r="F59" s="87"/>
      <c r="G59" s="90">
        <v>5</v>
      </c>
      <c r="H59" s="12">
        <f>SUM((N59/G59))</f>
        <v>7131.2</v>
      </c>
      <c r="I59" s="96">
        <v>1804139</v>
      </c>
      <c r="J59" s="96"/>
      <c r="K59" s="12"/>
      <c r="L59" s="96"/>
      <c r="M59" s="87"/>
      <c r="N59" s="12">
        <v>35656</v>
      </c>
      <c r="O59" s="87"/>
      <c r="P59" s="87"/>
      <c r="Q59" s="68"/>
      <c r="R59" s="59"/>
      <c r="S59" s="20"/>
      <c r="T59" s="87"/>
      <c r="U59" s="87"/>
      <c r="V59" s="87"/>
      <c r="W59" s="87"/>
      <c r="X59" s="87"/>
    </row>
    <row r="60">
      <c r="A60" s="87" t="s">
        <v>448</v>
      </c>
      <c r="B60" s="87" t="s">
        <v>96</v>
      </c>
      <c r="C60" s="87">
        <v>37</v>
      </c>
      <c r="D60" s="87">
        <v>63</v>
      </c>
      <c r="E60" s="87"/>
      <c r="F60" s="87"/>
      <c r="G60" s="90">
        <v>3881</v>
      </c>
      <c r="H60" s="12">
        <f>SUM((N60/G60))</f>
        <v>12014.7536717341</v>
      </c>
      <c r="I60" s="96">
        <v>161321843</v>
      </c>
      <c r="J60" s="96">
        <v>715922939</v>
      </c>
      <c r="K60" s="12">
        <v>877244782</v>
      </c>
      <c r="L60" s="96">
        <v>95</v>
      </c>
      <c r="M60" s="1">
        <f>SUM(((K60/1000000)/L60))</f>
        <v>9.234155600000001</v>
      </c>
      <c r="N60" s="12">
        <v>46629259</v>
      </c>
      <c r="O60" s="87"/>
      <c r="P60" s="87"/>
      <c r="Q60" s="68"/>
      <c r="R60" s="59"/>
      <c r="S60" s="20"/>
      <c r="T60" s="87"/>
      <c r="U60" s="87"/>
      <c r="V60" s="87"/>
      <c r="W60" s="87"/>
      <c r="X60" s="87"/>
    </row>
    <row r="61">
      <c r="A61" s="87" t="s">
        <v>449</v>
      </c>
      <c r="B61" s="87" t="s">
        <v>319</v>
      </c>
      <c r="C61" s="87"/>
      <c r="D61" s="87"/>
      <c r="E61" s="87"/>
      <c r="F61" s="87"/>
      <c r="G61" s="90">
        <v>161</v>
      </c>
      <c r="H61" s="12">
        <f>SUM((N61/G61))</f>
        <v>7972.57763975155</v>
      </c>
      <c r="I61" s="96">
        <v>3047539</v>
      </c>
      <c r="J61" s="96"/>
      <c r="K61" s="12"/>
      <c r="L61" s="96"/>
      <c r="M61" s="87"/>
      <c r="N61" s="12">
        <v>1283585</v>
      </c>
      <c r="O61" s="87"/>
      <c r="P61" s="87"/>
      <c r="Q61" s="68"/>
      <c r="R61" s="59"/>
      <c r="S61" s="20"/>
      <c r="T61" s="87"/>
      <c r="U61" s="87"/>
      <c r="V61" s="87"/>
      <c r="W61" s="87"/>
      <c r="X61" s="87"/>
    </row>
    <row r="62">
      <c r="A62" s="87" t="s">
        <v>450</v>
      </c>
      <c r="B62" s="87" t="s">
        <v>303</v>
      </c>
      <c r="C62" s="87">
        <v>61</v>
      </c>
      <c r="D62" s="87">
        <v>67</v>
      </c>
      <c r="E62" s="87"/>
      <c r="F62" s="87"/>
      <c r="G62" s="90">
        <v>3352</v>
      </c>
      <c r="H62" s="12">
        <f>SUM((N62/G62))</f>
        <v>4537.63603818616</v>
      </c>
      <c r="I62" s="96">
        <v>80070736</v>
      </c>
      <c r="J62" s="96">
        <v>138269859</v>
      </c>
      <c r="K62" s="12">
        <v>218340595</v>
      </c>
      <c r="L62" s="96">
        <v>60</v>
      </c>
      <c r="M62" s="1">
        <f>SUM(((K62/1000000)/L62))</f>
        <v>3.63900991666667</v>
      </c>
      <c r="N62" s="12">
        <v>15210156</v>
      </c>
      <c r="O62" s="87"/>
      <c r="P62" s="87"/>
      <c r="Q62" s="68"/>
      <c r="R62" s="59"/>
      <c r="S62" s="20"/>
      <c r="T62" s="87"/>
      <c r="U62" s="87"/>
      <c r="V62" s="87"/>
      <c r="W62" s="87"/>
      <c r="X62" s="87"/>
    </row>
    <row r="63">
      <c r="A63" s="87" t="s">
        <v>451</v>
      </c>
      <c r="B63" s="87" t="s">
        <v>452</v>
      </c>
      <c r="C63" s="87"/>
      <c r="D63" s="87"/>
      <c r="E63" s="87"/>
      <c r="F63" s="87"/>
      <c r="G63" s="90">
        <v>254</v>
      </c>
      <c r="H63" s="12">
        <f>SUM((N63/G63))</f>
        <v>3368.93307086614</v>
      </c>
      <c r="I63" s="96">
        <v>4269426</v>
      </c>
      <c r="J63" s="96"/>
      <c r="K63" s="12"/>
      <c r="L63" s="96"/>
      <c r="M63" s="87"/>
      <c r="N63" s="12">
        <v>855709</v>
      </c>
      <c r="O63" s="87"/>
      <c r="P63" s="87"/>
      <c r="Q63" s="68"/>
      <c r="R63" s="59"/>
      <c r="S63" s="20"/>
      <c r="T63" s="87"/>
      <c r="U63" s="87"/>
      <c r="V63" s="87"/>
      <c r="W63" s="87"/>
      <c r="X63" s="87"/>
    </row>
    <row r="64">
      <c r="A64" s="87" t="s">
        <v>453</v>
      </c>
      <c r="B64" s="87" t="s">
        <v>357</v>
      </c>
      <c r="C64" s="87"/>
      <c r="D64" s="87"/>
      <c r="E64" s="87"/>
      <c r="F64" s="87"/>
      <c r="G64" s="90">
        <v>2</v>
      </c>
      <c r="H64" s="12">
        <f>SUM((N64/G64))</f>
        <v>21017.5</v>
      </c>
      <c r="I64" s="96">
        <v>2552478</v>
      </c>
      <c r="J64" s="96"/>
      <c r="K64" s="12"/>
      <c r="L64" s="96"/>
      <c r="M64" s="87"/>
      <c r="N64" s="12">
        <v>42035</v>
      </c>
      <c r="O64" s="87"/>
      <c r="P64" s="87"/>
      <c r="Q64" s="68"/>
      <c r="R64" s="59"/>
      <c r="S64" s="20"/>
      <c r="T64" s="87"/>
      <c r="U64" s="87"/>
      <c r="V64" s="87"/>
      <c r="W64" s="87"/>
      <c r="X64" s="87"/>
    </row>
    <row r="65">
      <c r="A65" s="87" t="s">
        <v>454</v>
      </c>
      <c r="B65" s="87" t="s">
        <v>301</v>
      </c>
      <c r="C65" s="87">
        <v>51</v>
      </c>
      <c r="D65" s="87">
        <v>60</v>
      </c>
      <c r="E65" s="87"/>
      <c r="F65" s="87"/>
      <c r="G65" s="90">
        <v>3749</v>
      </c>
      <c r="H65" s="12">
        <f>SUM((N65/G65))</f>
        <v>8050.196852494</v>
      </c>
      <c r="I65" s="96">
        <v>73078100</v>
      </c>
      <c r="J65" s="96">
        <v>211061000</v>
      </c>
      <c r="K65" s="12">
        <v>284139100</v>
      </c>
      <c r="L65" s="96">
        <v>250</v>
      </c>
      <c r="M65" s="1">
        <f>SUM(((K65/1000000)/L65))</f>
        <v>1.1365564</v>
      </c>
      <c r="N65" s="12">
        <v>30180188</v>
      </c>
      <c r="O65" s="87"/>
      <c r="P65" s="87"/>
      <c r="Q65" s="68"/>
      <c r="R65" s="59"/>
      <c r="S65" s="20"/>
      <c r="T65" s="87"/>
      <c r="U65" s="87"/>
      <c r="V65" s="87"/>
      <c r="W65" s="87"/>
      <c r="X65" s="87"/>
    </row>
    <row r="66">
      <c r="A66" s="87" t="s">
        <v>455</v>
      </c>
      <c r="B66" s="87" t="s">
        <v>300</v>
      </c>
      <c r="C66" s="87">
        <v>52</v>
      </c>
      <c r="D66" s="87">
        <v>60</v>
      </c>
      <c r="E66" s="87"/>
      <c r="F66" s="87"/>
      <c r="G66" s="90">
        <v>3470</v>
      </c>
      <c r="H66" s="12">
        <f>SUM((N66/G66))</f>
        <v>7877.62622478386</v>
      </c>
      <c r="I66" s="96">
        <v>103860290</v>
      </c>
      <c r="J66" s="96">
        <v>231400000</v>
      </c>
      <c r="K66" s="12">
        <v>335260290</v>
      </c>
      <c r="L66" s="96">
        <v>79</v>
      </c>
      <c r="M66" s="1">
        <f>SUM(((K66/1000000)/L66))</f>
        <v>4.24380113924051</v>
      </c>
      <c r="N66" s="12">
        <v>27335363</v>
      </c>
      <c r="O66" s="87"/>
      <c r="P66" s="87"/>
      <c r="Q66" s="68"/>
      <c r="R66" s="59"/>
      <c r="S66" s="20"/>
      <c r="T66" s="87"/>
      <c r="U66" s="87"/>
      <c r="V66" s="87"/>
      <c r="W66" s="87"/>
      <c r="X66" s="87"/>
    </row>
    <row r="67">
      <c r="A67" s="87" t="s">
        <v>456</v>
      </c>
      <c r="B67" s="87" t="s">
        <v>303</v>
      </c>
      <c r="C67" s="87">
        <v>78</v>
      </c>
      <c r="D67" s="87">
        <v>73</v>
      </c>
      <c r="E67" s="87"/>
      <c r="F67" s="87"/>
      <c r="G67" s="90">
        <v>2730</v>
      </c>
      <c r="H67" s="12">
        <f>SUM((N67/G67))</f>
        <v>2614.74945054945</v>
      </c>
      <c r="I67" s="96">
        <v>25326071</v>
      </c>
      <c r="J67" s="96">
        <v>7400885</v>
      </c>
      <c r="K67" s="12">
        <v>32726956</v>
      </c>
      <c r="L67" s="96">
        <v>12</v>
      </c>
      <c r="M67" s="1">
        <f>SUM(((K67/1000000)/L67))</f>
        <v>2.72724633333333</v>
      </c>
      <c r="N67" s="12">
        <v>7138266</v>
      </c>
      <c r="O67" s="87"/>
      <c r="P67" s="87"/>
      <c r="Q67" s="68"/>
      <c r="R67" s="59"/>
      <c r="S67" s="20"/>
      <c r="T67" s="87"/>
      <c r="U67" s="87"/>
      <c r="V67" s="87"/>
      <c r="W67" s="87"/>
      <c r="X67" s="87"/>
    </row>
    <row r="68">
      <c r="A68" s="87" t="s">
        <v>457</v>
      </c>
      <c r="B68" s="87" t="s">
        <v>254</v>
      </c>
      <c r="C68" s="87"/>
      <c r="D68" s="87"/>
      <c r="E68" s="87"/>
      <c r="F68" s="87"/>
      <c r="G68" s="90">
        <v>3</v>
      </c>
      <c r="H68" s="12">
        <f>SUM((N68/G68))</f>
        <v>15311</v>
      </c>
      <c r="I68" s="96">
        <v>1470000</v>
      </c>
      <c r="J68" s="96"/>
      <c r="K68" s="12"/>
      <c r="L68" s="96"/>
      <c r="M68" s="87"/>
      <c r="N68" s="12">
        <v>45933</v>
      </c>
      <c r="O68" s="87"/>
      <c r="P68" s="87"/>
      <c r="Q68" s="68"/>
      <c r="R68" s="59"/>
      <c r="S68" s="20"/>
      <c r="T68" s="87"/>
      <c r="U68" s="87"/>
      <c r="V68" s="87"/>
      <c r="W68" s="87"/>
      <c r="X68" s="87"/>
    </row>
    <row r="69">
      <c r="A69" s="87" t="s">
        <v>458</v>
      </c>
      <c r="B69" s="87" t="s">
        <v>351</v>
      </c>
      <c r="C69" s="87"/>
      <c r="D69" s="87"/>
      <c r="E69" s="87"/>
      <c r="F69" s="87"/>
      <c r="G69" s="90">
        <v>3</v>
      </c>
      <c r="H69" s="12">
        <f>SUM((N69/G69))</f>
        <v>12633.3333333333</v>
      </c>
      <c r="I69" s="96">
        <v>1987762</v>
      </c>
      <c r="J69" s="96"/>
      <c r="K69" s="12"/>
      <c r="L69" s="96"/>
      <c r="M69" s="87"/>
      <c r="N69" s="12">
        <v>37900</v>
      </c>
      <c r="O69" s="87"/>
      <c r="P69" s="87"/>
      <c r="Q69" s="68"/>
      <c r="R69" s="59"/>
      <c r="S69" s="20"/>
      <c r="T69" s="87"/>
      <c r="U69" s="87"/>
      <c r="V69" s="87"/>
      <c r="W69" s="87"/>
      <c r="X69" s="87"/>
    </row>
    <row r="70">
      <c r="A70" s="87" t="s">
        <v>459</v>
      </c>
      <c r="B70" s="87" t="s">
        <v>299</v>
      </c>
      <c r="C70" s="87">
        <v>75</v>
      </c>
      <c r="D70" s="87">
        <v>44</v>
      </c>
      <c r="E70" s="87"/>
      <c r="F70" s="87"/>
      <c r="G70" s="90">
        <v>2424</v>
      </c>
      <c r="H70" s="12">
        <f>SUM((N70/G70))</f>
        <v>2810.60231023102</v>
      </c>
      <c r="I70" s="96">
        <v>15026056</v>
      </c>
      <c r="J70" s="96">
        <v>22904409</v>
      </c>
      <c r="K70" s="12">
        <v>37930465</v>
      </c>
      <c r="L70" s="96">
        <v>15</v>
      </c>
      <c r="M70" s="1">
        <f>SUM(((K70/1000000)/L70))</f>
        <v>2.52869766666667</v>
      </c>
      <c r="N70" s="12">
        <v>6812900</v>
      </c>
      <c r="O70" s="87"/>
      <c r="P70" s="87"/>
      <c r="Q70" s="68"/>
      <c r="R70" s="59"/>
      <c r="S70" s="20"/>
      <c r="T70" s="87"/>
      <c r="U70" s="87"/>
      <c r="V70" s="87"/>
      <c r="W70" s="87"/>
      <c r="X70" s="87"/>
    </row>
    <row r="71">
      <c r="A71" s="87" t="s">
        <v>460</v>
      </c>
      <c r="B71" s="87" t="s">
        <v>461</v>
      </c>
      <c r="C71" s="87"/>
      <c r="D71" s="87"/>
      <c r="E71" s="87"/>
      <c r="F71" s="87"/>
      <c r="G71" s="90">
        <v>1407</v>
      </c>
      <c r="H71" s="12">
        <f>SUM((N71/G71))</f>
        <v>1127.21677327647</v>
      </c>
      <c r="I71" s="96">
        <v>3329674</v>
      </c>
      <c r="J71" s="96"/>
      <c r="K71" s="12"/>
      <c r="L71" s="96"/>
      <c r="M71" s="87"/>
      <c r="N71" s="12">
        <v>1585994</v>
      </c>
      <c r="O71" s="87"/>
      <c r="P71" s="87"/>
      <c r="Q71" s="68"/>
      <c r="R71" s="59"/>
      <c r="S71" s="20"/>
      <c r="T71" s="87"/>
      <c r="U71" s="87"/>
      <c r="V71" s="87"/>
      <c r="W71" s="87"/>
      <c r="X71" s="87"/>
    </row>
    <row r="72">
      <c r="A72" s="87" t="s">
        <v>462</v>
      </c>
      <c r="B72" s="87" t="s">
        <v>299</v>
      </c>
      <c r="C72" s="87">
        <v>67</v>
      </c>
      <c r="D72" s="87">
        <v>75</v>
      </c>
      <c r="E72" s="87"/>
      <c r="F72" s="87"/>
      <c r="G72" s="90">
        <v>2888</v>
      </c>
      <c r="H72" s="12">
        <f>SUM((N72/G72))</f>
        <v>3463.29016620499</v>
      </c>
      <c r="I72" s="96">
        <v>37400127</v>
      </c>
      <c r="J72" s="96">
        <v>16276453</v>
      </c>
      <c r="K72" s="12">
        <v>53676580</v>
      </c>
      <c r="L72" s="96">
        <v>26</v>
      </c>
      <c r="M72" s="1">
        <f>SUM(((K72/1000000)/L72))</f>
        <v>2.06448384615385</v>
      </c>
      <c r="N72" s="12">
        <v>10001982</v>
      </c>
      <c r="O72" s="87"/>
      <c r="P72" s="87"/>
      <c r="Q72" s="68"/>
      <c r="R72" s="59" t="s">
        <v>87</v>
      </c>
      <c r="S72" s="20" t="s">
        <v>463</v>
      </c>
      <c r="T72" s="87"/>
      <c r="U72" s="87"/>
      <c r="V72" s="87"/>
      <c r="W72" s="87"/>
      <c r="X72" s="87"/>
    </row>
    <row r="73">
      <c r="A73" s="87" t="s">
        <v>464</v>
      </c>
      <c r="B73" s="87" t="s">
        <v>304</v>
      </c>
      <c r="C73" s="87">
        <v>70</v>
      </c>
      <c r="D73" s="87">
        <v>79</v>
      </c>
      <c r="E73" s="87"/>
      <c r="F73" s="87"/>
      <c r="G73" s="90">
        <v>2814</v>
      </c>
      <c r="H73" s="12">
        <f>SUM((N73/G73))</f>
        <v>9695.00177683014</v>
      </c>
      <c r="I73" s="96">
        <v>148809770</v>
      </c>
      <c r="J73" s="96">
        <v>293000000</v>
      </c>
      <c r="K73" s="12">
        <v>441809770</v>
      </c>
      <c r="L73" s="96">
        <v>61</v>
      </c>
      <c r="M73" s="1">
        <f>SUM(((K73/1000000)/L73))</f>
        <v>7.2427831147541</v>
      </c>
      <c r="N73" s="12">
        <v>27281735</v>
      </c>
      <c r="O73" s="87"/>
      <c r="P73" s="87"/>
      <c r="Q73" s="68"/>
      <c r="R73" s="59"/>
      <c r="S73" s="20"/>
      <c r="T73" s="87"/>
      <c r="U73" s="87"/>
      <c r="V73" s="87"/>
      <c r="W73" s="87"/>
      <c r="X73" s="87"/>
    </row>
    <row r="74">
      <c r="A74" s="87" t="s">
        <v>465</v>
      </c>
      <c r="B74" s="87" t="s">
        <v>96</v>
      </c>
      <c r="C74" s="87">
        <v>87</v>
      </c>
      <c r="D74" s="87">
        <v>85</v>
      </c>
      <c r="E74" s="87"/>
      <c r="F74" s="87"/>
      <c r="G74" s="90">
        <v>2927</v>
      </c>
      <c r="H74" s="12">
        <f>SUM((N74/G74))</f>
        <v>7670.48650495388</v>
      </c>
      <c r="I74" s="96">
        <v>124987023</v>
      </c>
      <c r="J74" s="96">
        <v>484029542</v>
      </c>
      <c r="K74" s="12">
        <v>609016565</v>
      </c>
      <c r="L74" s="96">
        <v>120</v>
      </c>
      <c r="M74" s="1">
        <f>SUM(((K74/1000000)/L74))</f>
        <v>5.07513804166667</v>
      </c>
      <c r="N74" s="12">
        <v>22451514</v>
      </c>
      <c r="O74" s="87"/>
      <c r="P74" s="87"/>
      <c r="Q74" s="68"/>
      <c r="R74" s="59"/>
      <c r="S74" s="20"/>
      <c r="T74" s="87"/>
      <c r="U74" s="87"/>
      <c r="V74" s="87"/>
      <c r="W74" s="87"/>
      <c r="X74" s="87"/>
    </row>
    <row r="75">
      <c r="A75" s="87" t="s">
        <v>466</v>
      </c>
      <c r="B75" s="87" t="s">
        <v>301</v>
      </c>
      <c r="C75" s="87">
        <v>90</v>
      </c>
      <c r="D75" s="87">
        <v>81</v>
      </c>
      <c r="E75" s="87"/>
      <c r="F75" s="87"/>
      <c r="G75" s="90">
        <v>11</v>
      </c>
      <c r="H75" s="12">
        <f>SUM((N75/G75))</f>
        <v>85846.1818181818</v>
      </c>
      <c r="I75" s="96">
        <v>182207973</v>
      </c>
      <c r="J75" s="96">
        <v>93085477</v>
      </c>
      <c r="K75" s="12">
        <v>275293450</v>
      </c>
      <c r="L75" s="96">
        <v>65</v>
      </c>
      <c r="M75" s="1">
        <f>SUM(((K75/1000000)/L75))</f>
        <v>4.23528384615385</v>
      </c>
      <c r="N75" s="12">
        <v>944308</v>
      </c>
      <c r="O75" s="87"/>
      <c r="P75" s="87"/>
      <c r="Q75" s="68"/>
      <c r="R75" s="59"/>
      <c r="S75" s="20"/>
      <c r="T75" s="87"/>
      <c r="U75" s="87"/>
      <c r="V75" s="87"/>
      <c r="W75" s="87"/>
      <c r="X75" s="87"/>
    </row>
    <row r="76">
      <c r="A76" s="87" t="s">
        <v>467</v>
      </c>
      <c r="B76" s="87" t="s">
        <v>306</v>
      </c>
      <c r="C76" s="87">
        <v>93</v>
      </c>
      <c r="D76" s="87">
        <v>82</v>
      </c>
      <c r="E76" s="87"/>
      <c r="F76" s="87"/>
      <c r="G76" s="90">
        <v>2992</v>
      </c>
      <c r="H76" s="12">
        <f>SUM((N76/G76))</f>
        <v>6952.38034759358</v>
      </c>
      <c r="I76" s="96">
        <v>66486205</v>
      </c>
      <c r="J76" s="96">
        <v>110020614</v>
      </c>
      <c r="K76" s="12">
        <v>176506819</v>
      </c>
      <c r="L76" s="96">
        <v>30</v>
      </c>
      <c r="M76" s="1">
        <f>SUM(((K76/1000000)/L76))</f>
        <v>5.883560633333331</v>
      </c>
      <c r="N76" s="12">
        <v>20801522</v>
      </c>
      <c r="O76" s="87"/>
      <c r="P76" s="87"/>
      <c r="Q76" s="68"/>
      <c r="R76" s="59"/>
      <c r="S76" s="20"/>
      <c r="T76" s="87"/>
      <c r="U76" s="87"/>
      <c r="V76" s="87"/>
      <c r="W76" s="87"/>
      <c r="X76" s="87"/>
    </row>
    <row r="77">
      <c r="A77" s="87" t="s">
        <v>468</v>
      </c>
      <c r="B77" s="87" t="s">
        <v>469</v>
      </c>
      <c r="C77" s="87">
        <v>79</v>
      </c>
      <c r="D77" s="87">
        <v>73</v>
      </c>
      <c r="E77" s="87"/>
      <c r="F77" s="87"/>
      <c r="G77" s="90">
        <v>4258</v>
      </c>
      <c r="H77" s="12">
        <f>SUM((N77/G77))</f>
        <v>14165.5091592297</v>
      </c>
      <c r="I77" s="96">
        <v>216391482</v>
      </c>
      <c r="J77" s="96" t="s">
        <v>470</v>
      </c>
      <c r="K77" s="12" t="s">
        <v>471</v>
      </c>
      <c r="L77" s="96">
        <v>145</v>
      </c>
      <c r="M77" s="1">
        <f>SUM(((K77/1000000)/L77))</f>
        <v>5.1511812</v>
      </c>
      <c r="N77" s="12">
        <v>60316738</v>
      </c>
      <c r="O77" s="87"/>
      <c r="P77" s="87"/>
      <c r="Q77" s="68"/>
      <c r="R77" s="59"/>
      <c r="S77" s="20"/>
      <c r="T77" s="87"/>
      <c r="U77" s="87"/>
      <c r="V77" s="87"/>
      <c r="W77" s="87"/>
      <c r="X77" s="87"/>
    </row>
    <row r="78">
      <c r="A78" s="87" t="s">
        <v>472</v>
      </c>
      <c r="B78" s="87" t="s">
        <v>300</v>
      </c>
      <c r="C78" s="87">
        <v>80</v>
      </c>
      <c r="D78" s="87">
        <v>61</v>
      </c>
      <c r="E78" s="87"/>
      <c r="F78" s="87"/>
      <c r="G78" s="90">
        <v>2930</v>
      </c>
      <c r="H78" s="12">
        <f>SUM((N78/G78))</f>
        <v>13353.9829351536</v>
      </c>
      <c r="I78" s="96">
        <v>113721571</v>
      </c>
      <c r="J78" s="96">
        <v>53500000</v>
      </c>
      <c r="K78" s="12">
        <v>167221571</v>
      </c>
      <c r="L78" s="96">
        <v>7</v>
      </c>
      <c r="M78" s="1">
        <f>SUM(((K78/1000000)/L78))</f>
        <v>23.8887958571429</v>
      </c>
      <c r="N78" s="12">
        <v>39127170</v>
      </c>
      <c r="O78" s="87"/>
      <c r="P78" s="87"/>
      <c r="Q78" s="68"/>
      <c r="R78" s="59"/>
      <c r="S78" s="20"/>
      <c r="T78" s="87"/>
      <c r="U78" s="87"/>
      <c r="V78" s="87"/>
      <c r="W78" s="87"/>
      <c r="X78" s="87"/>
    </row>
    <row r="79">
      <c r="A79" s="87" t="s">
        <v>473</v>
      </c>
      <c r="B79" s="87" t="s">
        <v>307</v>
      </c>
      <c r="C79" s="87">
        <v>32</v>
      </c>
      <c r="D79" s="87">
        <v>52</v>
      </c>
      <c r="E79" s="87"/>
      <c r="F79" s="87"/>
      <c r="G79" s="90">
        <v>2998</v>
      </c>
      <c r="H79" s="12">
        <f>SUM((N79/G79))</f>
        <v>2669.09006004003</v>
      </c>
      <c r="I79" s="96">
        <v>18620000</v>
      </c>
      <c r="J79" s="96">
        <v>27601189</v>
      </c>
      <c r="K79" s="12">
        <v>46221189</v>
      </c>
      <c r="L79" s="96">
        <v>42</v>
      </c>
      <c r="M79" s="1">
        <f>SUM(((K79/1000000)/L79))</f>
        <v>1.1005045</v>
      </c>
      <c r="N79" s="12">
        <v>8001932</v>
      </c>
      <c r="O79" s="87"/>
      <c r="P79" s="87"/>
      <c r="Q79" s="68"/>
      <c r="R79" s="59"/>
      <c r="S79" s="20"/>
      <c r="T79" s="87"/>
      <c r="U79" s="87"/>
      <c r="V79" s="87"/>
      <c r="W79" s="87"/>
      <c r="X79" s="87"/>
    </row>
    <row r="80">
      <c r="A80" s="87" t="s">
        <v>474</v>
      </c>
      <c r="B80" s="87" t="s">
        <v>357</v>
      </c>
      <c r="C80" s="87"/>
      <c r="D80" s="87"/>
      <c r="E80" s="87"/>
      <c r="F80" s="87"/>
      <c r="G80" s="90">
        <v>42</v>
      </c>
      <c r="H80" s="12">
        <f>SUM((N80/G80))</f>
        <v>6238.19047619048</v>
      </c>
      <c r="I80" s="96">
        <v>1413480</v>
      </c>
      <c r="J80" s="96"/>
      <c r="K80" s="12"/>
      <c r="L80" s="96"/>
      <c r="M80" s="87"/>
      <c r="N80" s="12">
        <v>262004</v>
      </c>
      <c r="O80" s="87"/>
      <c r="P80" s="87"/>
      <c r="Q80" s="68"/>
      <c r="R80" s="59"/>
      <c r="S80" s="20"/>
      <c r="T80" s="87"/>
      <c r="U80" s="87"/>
      <c r="V80" s="87"/>
      <c r="W80" s="87"/>
      <c r="X80" s="87"/>
    </row>
    <row r="81">
      <c r="A81" s="87" t="s">
        <v>475</v>
      </c>
      <c r="B81" s="87" t="s">
        <v>301</v>
      </c>
      <c r="C81" s="87">
        <v>92</v>
      </c>
      <c r="D81" s="87">
        <v>91</v>
      </c>
      <c r="E81" s="87"/>
      <c r="F81" s="87"/>
      <c r="G81" s="90">
        <v>4349</v>
      </c>
      <c r="H81" s="12">
        <f>SUM((N81/G81))</f>
        <v>47698.0243734192</v>
      </c>
      <c r="I81" s="96">
        <v>623357910</v>
      </c>
      <c r="J81" s="96">
        <v>895237000</v>
      </c>
      <c r="K81" s="12">
        <v>1518594910</v>
      </c>
      <c r="L81" s="96">
        <v>220</v>
      </c>
      <c r="M81" s="1">
        <f>SUM(((K81/1000000)/L81))</f>
        <v>6.902704136363639</v>
      </c>
      <c r="N81" s="12">
        <v>207438708</v>
      </c>
      <c r="O81" s="87"/>
      <c r="P81" s="87"/>
      <c r="Q81" s="68"/>
      <c r="R81" s="59"/>
      <c r="S81" s="20"/>
      <c r="T81" s="87"/>
      <c r="U81" s="87"/>
      <c r="V81" s="87"/>
      <c r="W81" s="87"/>
      <c r="X81" s="87"/>
    </row>
    <row r="82">
      <c r="A82" s="87" t="s">
        <v>476</v>
      </c>
      <c r="B82" s="87" t="s">
        <v>78</v>
      </c>
      <c r="C82" s="87">
        <v>70</v>
      </c>
      <c r="D82" s="87">
        <v>71</v>
      </c>
      <c r="E82" s="87"/>
      <c r="F82" s="87"/>
      <c r="G82" s="90">
        <v>4248</v>
      </c>
      <c r="H82" s="12">
        <f>SUM((N82/G82))</f>
        <v>12851.4074858757</v>
      </c>
      <c r="I82" s="96">
        <v>179020854</v>
      </c>
      <c r="J82" s="96">
        <v>445005922</v>
      </c>
      <c r="K82" s="12">
        <v>624026776</v>
      </c>
      <c r="L82" s="96">
        <v>225</v>
      </c>
      <c r="M82" s="1">
        <f>SUM(((K82/1000000)/L82))</f>
        <v>2.77345233777778</v>
      </c>
      <c r="N82" s="12">
        <v>54592779</v>
      </c>
      <c r="O82" s="87"/>
      <c r="P82" s="87"/>
      <c r="Q82" s="68"/>
      <c r="R82" s="59"/>
      <c r="S82" s="20"/>
      <c r="T82" s="87"/>
      <c r="U82" s="87"/>
      <c r="V82" s="87"/>
      <c r="W82" s="87"/>
      <c r="X82" s="87"/>
    </row>
    <row r="83">
      <c r="A83" s="87" t="s">
        <v>477</v>
      </c>
      <c r="B83" s="87" t="s">
        <v>310</v>
      </c>
      <c r="C83" s="87">
        <v>49</v>
      </c>
      <c r="D83" s="87">
        <v>45</v>
      </c>
      <c r="E83" s="87"/>
      <c r="F83" s="87"/>
      <c r="G83" s="90">
        <v>3603</v>
      </c>
      <c r="H83" s="12">
        <f>SUM((N83/G83))</f>
        <v>5032.49653066889</v>
      </c>
      <c r="I83" s="96">
        <v>64935167</v>
      </c>
      <c r="J83" s="96">
        <v>101235755</v>
      </c>
      <c r="K83" s="12">
        <v>166170922</v>
      </c>
      <c r="L83" s="96">
        <v>85</v>
      </c>
      <c r="M83" s="1">
        <f>SUM(((K83/1000000)/L83))</f>
        <v>1.95495202352941</v>
      </c>
      <c r="N83" s="12">
        <v>18132085</v>
      </c>
      <c r="O83" s="87"/>
      <c r="P83" s="87"/>
      <c r="Q83" s="68"/>
      <c r="R83" s="59"/>
      <c r="S83" s="20"/>
      <c r="T83" s="87"/>
      <c r="U83" s="87"/>
      <c r="V83" s="87"/>
      <c r="W83" s="87"/>
      <c r="X83" s="87"/>
    </row>
    <row r="84">
      <c r="A84" s="87" t="s">
        <v>478</v>
      </c>
      <c r="B84" s="87" t="s">
        <v>479</v>
      </c>
      <c r="C84" s="87"/>
      <c r="D84" s="87"/>
      <c r="E84" s="87"/>
      <c r="F84" s="87"/>
      <c r="G84" s="90">
        <v>19</v>
      </c>
      <c r="H84" s="12">
        <f>SUM((N84/G84))</f>
        <v>5904.73684210526</v>
      </c>
      <c r="I84" s="96">
        <v>2009517</v>
      </c>
      <c r="J84" s="96"/>
      <c r="K84" s="12"/>
      <c r="L84" s="96"/>
      <c r="M84" s="87"/>
      <c r="N84" s="12">
        <v>112190</v>
      </c>
      <c r="O84" s="87"/>
      <c r="P84" s="87"/>
      <c r="Q84" s="68"/>
      <c r="R84" s="59"/>
      <c r="S84" s="20"/>
      <c r="T84" s="87"/>
      <c r="U84" s="87"/>
      <c r="V84" s="87"/>
      <c r="W84" s="87"/>
      <c r="X84" s="87"/>
    </row>
    <row r="85">
      <c r="A85" s="87" t="s">
        <v>480</v>
      </c>
      <c r="B85" s="87" t="s">
        <v>312</v>
      </c>
      <c r="C85" s="87">
        <v>94</v>
      </c>
      <c r="D85" s="87">
        <v>86</v>
      </c>
      <c r="E85" s="87"/>
      <c r="F85" s="87"/>
      <c r="G85" s="90">
        <v>4</v>
      </c>
      <c r="H85" s="12">
        <f>SUM((N85/G85))</f>
        <v>130749</v>
      </c>
      <c r="I85" s="96">
        <v>45512466</v>
      </c>
      <c r="J85" s="96">
        <v>22750700</v>
      </c>
      <c r="K85" s="12">
        <v>22750700</v>
      </c>
      <c r="L85" s="96">
        <v>16</v>
      </c>
      <c r="M85" s="1">
        <f>SUM(((K85/1000000)/L85))</f>
        <v>1.42191875</v>
      </c>
      <c r="N85" s="12">
        <v>522996</v>
      </c>
      <c r="O85" s="87"/>
      <c r="P85" s="87"/>
      <c r="Q85" s="68"/>
      <c r="R85" s="59"/>
      <c r="S85" s="20"/>
      <c r="T85" s="87"/>
      <c r="U85" s="87"/>
      <c r="V85" s="87"/>
      <c r="W85" s="87"/>
      <c r="X85" s="87"/>
    </row>
    <row r="86">
      <c r="A86" s="87" t="s">
        <v>481</v>
      </c>
      <c r="B86" s="87" t="s">
        <v>433</v>
      </c>
      <c r="C86" s="87"/>
      <c r="D86" s="87"/>
      <c r="E86" s="87"/>
      <c r="F86" s="87"/>
      <c r="G86" s="90">
        <v>800</v>
      </c>
      <c r="H86" s="12">
        <f>SUM((N86/G86))</f>
        <v>1479.62625</v>
      </c>
      <c r="I86" s="96">
        <v>3377618</v>
      </c>
      <c r="J86" s="96"/>
      <c r="K86" s="12"/>
      <c r="L86" s="96"/>
      <c r="M86" s="87"/>
      <c r="N86" s="12">
        <v>1183701</v>
      </c>
      <c r="O86" s="87"/>
      <c r="P86" s="87"/>
      <c r="Q86" s="68"/>
      <c r="R86" s="59"/>
      <c r="S86" s="20"/>
      <c r="T86" s="87"/>
      <c r="U86" s="87"/>
      <c r="V86" s="87"/>
      <c r="W86" s="87"/>
      <c r="X86" s="87"/>
    </row>
    <row r="87">
      <c r="A87" s="87" t="s">
        <v>482</v>
      </c>
      <c r="B87" s="87" t="s">
        <v>327</v>
      </c>
      <c r="C87" s="87"/>
      <c r="D87" s="87"/>
      <c r="E87" s="87"/>
      <c r="F87" s="87"/>
      <c r="G87" s="90">
        <v>390</v>
      </c>
      <c r="H87" s="12">
        <f>SUM((N87/G87))</f>
        <v>4351.61538461538</v>
      </c>
      <c r="I87" s="96">
        <v>5157886</v>
      </c>
      <c r="J87" s="96"/>
      <c r="K87" s="12"/>
      <c r="L87" s="96"/>
      <c r="M87" s="87"/>
      <c r="N87" s="12">
        <v>1697130</v>
      </c>
      <c r="O87" s="87"/>
      <c r="P87" s="87"/>
      <c r="Q87" s="68"/>
      <c r="R87" s="59"/>
      <c r="S87" s="20"/>
      <c r="T87" s="87"/>
      <c r="U87" s="87"/>
      <c r="V87" s="87"/>
      <c r="W87" s="87"/>
      <c r="X87" s="87"/>
    </row>
    <row r="88">
      <c r="A88" s="87" t="s">
        <v>483</v>
      </c>
      <c r="B88" s="87" t="s">
        <v>303</v>
      </c>
      <c r="C88" s="87">
        <v>24</v>
      </c>
      <c r="D88" s="87">
        <v>36</v>
      </c>
      <c r="E88" s="87"/>
      <c r="F88" s="87"/>
      <c r="G88" s="90">
        <v>3412</v>
      </c>
      <c r="H88" s="12">
        <f>SUM((N88/G88))</f>
        <v>8500.5468933177</v>
      </c>
      <c r="I88" s="96">
        <v>53921300</v>
      </c>
      <c r="J88" s="96">
        <v>88917657</v>
      </c>
      <c r="K88" s="12">
        <v>142838957</v>
      </c>
      <c r="L88" s="96">
        <v>5</v>
      </c>
      <c r="M88" s="1">
        <f>SUM(((K88/1000000)/L88))</f>
        <v>28.5677914</v>
      </c>
      <c r="N88" s="12">
        <v>29003866</v>
      </c>
      <c r="O88" s="87"/>
      <c r="P88" s="87"/>
      <c r="Q88" s="68"/>
      <c r="R88" s="59"/>
      <c r="S88" s="20"/>
      <c r="T88" s="87"/>
      <c r="U88" s="87"/>
      <c r="V88" s="87"/>
      <c r="W88" s="87"/>
      <c r="X88" s="87"/>
    </row>
    <row r="89">
      <c r="A89" s="87" t="s">
        <v>484</v>
      </c>
      <c r="B89" s="87" t="s">
        <v>312</v>
      </c>
      <c r="C89" s="87">
        <v>87</v>
      </c>
      <c r="D89" s="87">
        <v>72</v>
      </c>
      <c r="E89" s="87"/>
      <c r="F89" s="87"/>
      <c r="G89" s="90">
        <v>3429</v>
      </c>
      <c r="H89" s="12">
        <f>SUM((N89/G89))</f>
        <v>4108.20939049286</v>
      </c>
      <c r="I89" s="96">
        <v>56003051</v>
      </c>
      <c r="J89" s="96">
        <v>51136348</v>
      </c>
      <c r="K89" s="12">
        <v>107139399</v>
      </c>
      <c r="L89" s="96">
        <v>60</v>
      </c>
      <c r="M89" s="1">
        <f>SUM(((K89/1000000)/L89))</f>
        <v>1.78565665</v>
      </c>
      <c r="N89" s="12">
        <v>14087050</v>
      </c>
      <c r="O89" s="87"/>
      <c r="P89" s="87"/>
      <c r="Q89" s="68"/>
      <c r="R89" s="59"/>
      <c r="S89" s="20"/>
      <c r="T89" s="87"/>
      <c r="U89" s="87"/>
      <c r="V89" s="87"/>
      <c r="W89" s="87"/>
      <c r="X89" s="87"/>
    </row>
    <row r="90">
      <c r="A90" s="87" t="s">
        <v>485</v>
      </c>
      <c r="B90" s="87" t="s">
        <v>96</v>
      </c>
      <c r="C90" s="87">
        <v>18</v>
      </c>
      <c r="D90" s="87">
        <v>61</v>
      </c>
      <c r="E90" s="87"/>
      <c r="F90" s="87"/>
      <c r="G90" s="90">
        <v>3367</v>
      </c>
      <c r="H90" s="12">
        <f>SUM((N90/G90))</f>
        <v>4322.55806355806</v>
      </c>
      <c r="I90" s="96">
        <v>77267296</v>
      </c>
      <c r="J90" s="96">
        <v>42504936</v>
      </c>
      <c r="K90" s="12">
        <v>119772232</v>
      </c>
      <c r="L90" s="96">
        <v>25</v>
      </c>
      <c r="M90" s="1">
        <f>SUM(((K90/1000000)/L90))</f>
        <v>4.79088928</v>
      </c>
      <c r="N90" s="12">
        <v>14554053</v>
      </c>
      <c r="O90" s="87"/>
      <c r="P90" s="87"/>
      <c r="Q90" s="68"/>
      <c r="R90" s="59"/>
      <c r="S90" s="20"/>
      <c r="T90" s="87"/>
      <c r="U90" s="87"/>
      <c r="V90" s="87"/>
      <c r="W90" s="87"/>
      <c r="X90" s="87"/>
    </row>
    <row r="91">
      <c r="A91" s="87" t="s">
        <v>486</v>
      </c>
      <c r="B91" s="87" t="s">
        <v>304</v>
      </c>
      <c r="C91" s="87">
        <v>81</v>
      </c>
      <c r="D91" s="87">
        <v>83</v>
      </c>
      <c r="E91" s="87"/>
      <c r="F91" s="87"/>
      <c r="G91" s="90">
        <v>335</v>
      </c>
      <c r="H91" s="12">
        <f>SUM((N91/G91))</f>
        <v>15371.4417910448</v>
      </c>
      <c r="I91" s="96">
        <v>65001093</v>
      </c>
      <c r="J91" s="96">
        <v>48040982</v>
      </c>
      <c r="K91" s="12">
        <v>113042075</v>
      </c>
      <c r="L91" s="96">
        <v>17</v>
      </c>
      <c r="M91" s="1">
        <f>SUM(((K91/1000000)/L91))</f>
        <v>6.649533823529411</v>
      </c>
      <c r="N91" s="12">
        <v>5149433</v>
      </c>
      <c r="O91" s="87"/>
      <c r="P91" s="87"/>
      <c r="Q91" s="68"/>
      <c r="R91" s="59"/>
      <c r="S91" s="20"/>
      <c r="T91" s="87"/>
      <c r="U91" s="87"/>
      <c r="V91" s="87"/>
      <c r="W91" s="87"/>
      <c r="X91" s="87"/>
    </row>
    <row r="92">
      <c r="A92" s="87" t="s">
        <v>487</v>
      </c>
      <c r="B92" s="87" t="s">
        <v>78</v>
      </c>
      <c r="C92" s="87">
        <v>76</v>
      </c>
      <c r="D92" s="87">
        <v>60</v>
      </c>
      <c r="E92" s="87"/>
      <c r="F92" s="87"/>
      <c r="G92" s="90">
        <v>2255</v>
      </c>
      <c r="H92" s="12">
        <f>SUM((N92/G92))</f>
        <v>2674.13037694013</v>
      </c>
      <c r="I92" s="96">
        <v>20275446</v>
      </c>
      <c r="J92" s="96">
        <v>10808153</v>
      </c>
      <c r="K92" s="12">
        <v>31083599</v>
      </c>
      <c r="L92" s="96">
        <v>35</v>
      </c>
      <c r="M92" s="1">
        <f>SUM(((K92/1000000)/L92))</f>
        <v>0.888102828571428</v>
      </c>
      <c r="N92" s="12">
        <v>6030164</v>
      </c>
      <c r="O92" s="87"/>
      <c r="P92" s="87"/>
      <c r="Q92" s="68"/>
      <c r="R92" s="59"/>
      <c r="S92" s="20"/>
      <c r="T92" s="87"/>
      <c r="U92" s="87"/>
      <c r="V92" s="87"/>
      <c r="W92" s="87"/>
      <c r="X92" s="87"/>
    </row>
    <row r="93">
      <c r="A93" s="87" t="s">
        <v>488</v>
      </c>
      <c r="B93" s="87" t="s">
        <v>96</v>
      </c>
      <c r="C93" s="87">
        <v>74</v>
      </c>
      <c r="D93" s="87">
        <v>69</v>
      </c>
      <c r="E93" s="87"/>
      <c r="F93" s="87"/>
      <c r="G93" s="90">
        <v>3396</v>
      </c>
      <c r="H93" s="12">
        <f>SUM((N93/G93))</f>
        <v>15032.4207891637</v>
      </c>
      <c r="I93" s="96">
        <v>126477084</v>
      </c>
      <c r="J93" s="96">
        <v>276877385</v>
      </c>
      <c r="K93" s="12">
        <v>403354469</v>
      </c>
      <c r="L93" s="96">
        <v>130</v>
      </c>
      <c r="M93" s="1">
        <f>SUM(((K93/1000000)/L93))</f>
        <v>3.10272668461538</v>
      </c>
      <c r="N93" s="12">
        <v>51050101</v>
      </c>
      <c r="O93" s="87"/>
      <c r="P93" s="87"/>
      <c r="Q93" s="68"/>
      <c r="R93" s="59"/>
      <c r="S93" s="20"/>
      <c r="T93" s="87"/>
      <c r="U93" s="87"/>
      <c r="V93" s="87"/>
      <c r="W93" s="87"/>
      <c r="X93" s="87"/>
    </row>
    <row r="94">
      <c r="A94" s="87" t="s">
        <v>489</v>
      </c>
      <c r="B94" s="87" t="s">
        <v>312</v>
      </c>
      <c r="C94" s="87"/>
      <c r="D94" s="87"/>
      <c r="E94" s="87"/>
      <c r="F94" s="87"/>
      <c r="G94" s="90">
        <v>25</v>
      </c>
      <c r="H94" s="12">
        <f>SUM((N94/G94))</f>
        <v>6956.6</v>
      </c>
      <c r="I94" s="96">
        <v>7597898</v>
      </c>
      <c r="J94" s="96"/>
      <c r="K94" s="12"/>
      <c r="L94" s="96"/>
      <c r="M94" s="87"/>
      <c r="N94" s="12">
        <v>173915</v>
      </c>
      <c r="O94" s="87"/>
      <c r="P94" s="87"/>
      <c r="Q94" s="68"/>
      <c r="R94" s="59"/>
      <c r="S94" s="20"/>
      <c r="T94" s="87"/>
      <c r="U94" s="87"/>
      <c r="V94" s="87"/>
      <c r="W94" s="87"/>
      <c r="X94" s="87"/>
    </row>
    <row r="95">
      <c r="A95" s="87" t="s">
        <v>490</v>
      </c>
      <c r="B95" s="87" t="s">
        <v>303</v>
      </c>
      <c r="C95" s="87"/>
      <c r="D95" s="87"/>
      <c r="E95" s="87"/>
      <c r="F95" s="87"/>
      <c r="G95" s="90">
        <v>267</v>
      </c>
      <c r="H95" s="12">
        <f>SUM((N95/G95))</f>
        <v>6268.65543071161</v>
      </c>
      <c r="I95" s="96">
        <v>3125613</v>
      </c>
      <c r="J95" s="96"/>
      <c r="K95" s="12"/>
      <c r="L95" s="96"/>
      <c r="M95" s="87"/>
      <c r="N95" s="12">
        <v>1673731</v>
      </c>
      <c r="O95" s="87"/>
      <c r="P95" s="87"/>
      <c r="Q95" s="68"/>
      <c r="R95" s="59"/>
      <c r="S95" s="20"/>
      <c r="T95" s="87"/>
      <c r="U95" s="87"/>
      <c r="V95" s="87"/>
      <c r="W95" s="87"/>
      <c r="X95" s="87"/>
    </row>
    <row r="96">
      <c r="A96" s="87" t="s">
        <v>491</v>
      </c>
      <c r="B96" s="87" t="s">
        <v>308</v>
      </c>
      <c r="C96" s="87">
        <v>12</v>
      </c>
      <c r="D96" s="87">
        <v>52</v>
      </c>
      <c r="E96" s="87"/>
      <c r="F96" s="87"/>
      <c r="G96" s="90">
        <v>2724</v>
      </c>
      <c r="H96" s="12">
        <f>SUM((N96/G96))</f>
        <v>5241.06754772394</v>
      </c>
      <c r="I96" s="96">
        <v>44806783</v>
      </c>
      <c r="J96" s="96" t="s">
        <v>102</v>
      </c>
      <c r="K96" s="12">
        <v>44806783</v>
      </c>
      <c r="L96" s="96">
        <v>65</v>
      </c>
      <c r="M96" s="1">
        <f>SUM(((K96/1000000)/L96))</f>
        <v>0.689335123076923</v>
      </c>
      <c r="N96" s="12">
        <v>14276668</v>
      </c>
      <c r="O96" s="87"/>
      <c r="P96" s="87"/>
      <c r="Q96" s="68"/>
      <c r="R96" s="59"/>
      <c r="S96" s="20"/>
      <c r="T96" s="87"/>
      <c r="U96" s="87"/>
      <c r="V96" s="87"/>
      <c r="W96" s="87"/>
      <c r="X96" s="87"/>
    </row>
    <row r="97">
      <c r="A97" s="87" t="s">
        <v>492</v>
      </c>
      <c r="B97" s="87" t="s">
        <v>96</v>
      </c>
      <c r="C97" s="87">
        <v>40</v>
      </c>
      <c r="D97" s="87">
        <v>58</v>
      </c>
      <c r="E97" s="87"/>
      <c r="F97" s="87"/>
      <c r="G97" s="90">
        <v>2512</v>
      </c>
      <c r="H97" s="12">
        <f>SUM((N97/G97))</f>
        <v>7476.97213375796</v>
      </c>
      <c r="I97" s="96">
        <v>49876377</v>
      </c>
      <c r="J97" s="96">
        <v>489000</v>
      </c>
      <c r="K97" s="12">
        <v>50365377</v>
      </c>
      <c r="L97" s="96">
        <v>58</v>
      </c>
      <c r="M97" s="1">
        <f>SUM(((K97/1000000)/L97))</f>
        <v>0.868368568965517</v>
      </c>
      <c r="N97" s="12">
        <v>18782154</v>
      </c>
      <c r="O97" s="87"/>
      <c r="P97" s="87"/>
      <c r="Q97" s="68"/>
      <c r="R97" s="59"/>
      <c r="S97" s="20"/>
      <c r="T97" s="87"/>
      <c r="U97" s="87"/>
      <c r="V97" s="87"/>
      <c r="W97" s="87"/>
      <c r="X97" s="87"/>
    </row>
    <row r="98">
      <c r="A98" s="87" t="s">
        <v>493</v>
      </c>
      <c r="B98" s="87" t="s">
        <v>309</v>
      </c>
      <c r="C98" s="87">
        <v>31</v>
      </c>
      <c r="D98" s="87">
        <v>51</v>
      </c>
      <c r="E98" s="87"/>
      <c r="F98" s="87"/>
      <c r="G98" s="90">
        <v>3012</v>
      </c>
      <c r="H98" s="12">
        <f>SUM((N98/G98))</f>
        <v>6989.45119521912</v>
      </c>
      <c r="I98" s="96">
        <v>42345531</v>
      </c>
      <c r="J98" s="96">
        <v>197813724</v>
      </c>
      <c r="K98" s="12">
        <v>240159255</v>
      </c>
      <c r="L98" s="96">
        <v>65</v>
      </c>
      <c r="M98" s="1">
        <f>SUM(((K98/1000000)/L98))</f>
        <v>3.69475776923077</v>
      </c>
      <c r="N98" s="12">
        <v>21052227</v>
      </c>
      <c r="O98" s="87"/>
      <c r="P98" s="87"/>
      <c r="Q98" s="68"/>
      <c r="R98" s="59"/>
      <c r="S98" s="20"/>
      <c r="T98" s="87"/>
      <c r="U98" s="87"/>
      <c r="V98" s="87"/>
      <c r="W98" s="87"/>
      <c r="X98" s="87"/>
    </row>
    <row r="99">
      <c r="A99" s="87" t="s">
        <v>494</v>
      </c>
      <c r="B99" s="87" t="s">
        <v>469</v>
      </c>
      <c r="C99" s="87">
        <v>74</v>
      </c>
      <c r="D99" s="87">
        <v>81</v>
      </c>
      <c r="E99" s="87"/>
      <c r="F99" s="87"/>
      <c r="G99" s="90">
        <v>3653</v>
      </c>
      <c r="H99" s="12">
        <f>SUM((N99/G99))</f>
        <v>6507.92909937038</v>
      </c>
      <c r="I99" s="96">
        <v>103412758</v>
      </c>
      <c r="J99" s="96">
        <v>203528912</v>
      </c>
      <c r="K99" s="12">
        <v>306941670</v>
      </c>
      <c r="L99" s="96">
        <v>145</v>
      </c>
      <c r="M99" s="1">
        <f>SUM(((K99/1000000)/L99))</f>
        <v>2.11683910344828</v>
      </c>
      <c r="N99" s="12">
        <v>23773465</v>
      </c>
      <c r="O99" s="87"/>
      <c r="P99" s="87"/>
      <c r="Q99" s="68"/>
      <c r="R99" s="59"/>
      <c r="S99" s="20"/>
      <c r="T99" s="87"/>
      <c r="U99" s="87"/>
      <c r="V99" s="87"/>
      <c r="W99" s="87"/>
      <c r="X99" s="87"/>
    </row>
    <row r="100">
      <c r="A100" s="87" t="s">
        <v>495</v>
      </c>
      <c r="B100" s="87" t="s">
        <v>327</v>
      </c>
      <c r="C100" s="87"/>
      <c r="D100" s="87"/>
      <c r="E100" s="87"/>
      <c r="F100" s="87"/>
      <c r="G100" s="90">
        <v>2</v>
      </c>
      <c r="H100" s="12">
        <f>SUM((N100/G100))</f>
        <v>17769.5</v>
      </c>
      <c r="I100" s="96">
        <v>3325038</v>
      </c>
      <c r="J100" s="96"/>
      <c r="K100" s="12"/>
      <c r="L100" s="96"/>
      <c r="M100" s="87"/>
      <c r="N100" s="12">
        <v>35539</v>
      </c>
      <c r="O100" s="87"/>
      <c r="P100" s="87"/>
      <c r="Q100" s="68"/>
      <c r="R100" s="59"/>
      <c r="S100" s="20"/>
      <c r="T100" s="87"/>
      <c r="U100" s="87"/>
      <c r="V100" s="87"/>
      <c r="W100" s="87"/>
      <c r="X100" s="87"/>
    </row>
    <row r="101">
      <c r="A101" s="87" t="s">
        <v>496</v>
      </c>
      <c r="B101" s="87" t="s">
        <v>302</v>
      </c>
      <c r="C101" s="87">
        <v>41</v>
      </c>
      <c r="D101" s="87">
        <v>55</v>
      </c>
      <c r="E101" s="87"/>
      <c r="F101" s="87"/>
      <c r="G101" s="90">
        <v>3470</v>
      </c>
      <c r="H101" s="12">
        <f>SUM((N101/G101))</f>
        <v>4160.5962536023</v>
      </c>
      <c r="I101" s="96">
        <v>38518613</v>
      </c>
      <c r="J101" s="96">
        <v>20900000</v>
      </c>
      <c r="K101" s="12">
        <v>59418613</v>
      </c>
      <c r="L101" s="96">
        <v>75</v>
      </c>
      <c r="M101" s="1">
        <f>SUM(((K101/1000000)/L101))</f>
        <v>0.792248173333333</v>
      </c>
      <c r="N101" s="12">
        <v>14437269</v>
      </c>
      <c r="O101" s="87"/>
      <c r="P101" s="87"/>
      <c r="Q101" s="68"/>
      <c r="R101" s="59"/>
      <c r="S101" s="20"/>
      <c r="T101" s="87"/>
      <c r="U101" s="87"/>
      <c r="V101" s="87"/>
      <c r="W101" s="87"/>
      <c r="X101" s="87"/>
    </row>
    <row r="102">
      <c r="A102" s="87" t="s">
        <v>497</v>
      </c>
      <c r="B102" s="87" t="s">
        <v>316</v>
      </c>
      <c r="C102" s="87"/>
      <c r="D102" s="87"/>
      <c r="E102" s="87"/>
      <c r="F102" s="87"/>
      <c r="G102" s="90">
        <v>13</v>
      </c>
      <c r="H102" s="12">
        <f>SUM((N102/G102))</f>
        <v>10832.4615384615</v>
      </c>
      <c r="I102" s="96">
        <v>2540106</v>
      </c>
      <c r="J102" s="96"/>
      <c r="K102" s="12"/>
      <c r="L102" s="96"/>
      <c r="M102" s="87"/>
      <c r="N102" s="12">
        <v>140822</v>
      </c>
      <c r="O102" s="87"/>
      <c r="P102" s="87"/>
      <c r="Q102" s="68"/>
      <c r="R102" s="59"/>
      <c r="S102" s="20"/>
      <c r="T102" s="87"/>
      <c r="U102" s="87"/>
      <c r="V102" s="87"/>
      <c r="W102" s="87"/>
      <c r="X102" s="87"/>
    </row>
    <row r="103">
      <c r="A103" s="87" t="s">
        <v>498</v>
      </c>
      <c r="B103" s="87" t="s">
        <v>314</v>
      </c>
      <c r="C103" s="87"/>
      <c r="D103" s="87"/>
      <c r="E103" s="87"/>
      <c r="F103" s="87"/>
      <c r="G103" s="90">
        <v>2</v>
      </c>
      <c r="H103" s="12">
        <f>SUM((N103/G103))</f>
        <v>13577</v>
      </c>
      <c r="I103" s="96">
        <v>2062027</v>
      </c>
      <c r="J103" s="96"/>
      <c r="K103" s="12"/>
      <c r="L103" s="96"/>
      <c r="M103" s="87"/>
      <c r="N103" s="12">
        <v>27154</v>
      </c>
      <c r="O103" s="87"/>
      <c r="P103" s="87"/>
      <c r="Q103" s="68"/>
      <c r="R103" s="59"/>
      <c r="S103" s="20"/>
      <c r="T103" s="87"/>
      <c r="U103" s="87"/>
      <c r="V103" s="87"/>
      <c r="W103" s="87"/>
      <c r="X103" s="87"/>
    </row>
    <row r="104">
      <c r="A104" s="87" t="s">
        <v>499</v>
      </c>
      <c r="B104" s="87" t="s">
        <v>305</v>
      </c>
      <c r="C104" s="87">
        <v>57</v>
      </c>
      <c r="D104" s="87">
        <v>60</v>
      </c>
      <c r="E104" s="87"/>
      <c r="F104" s="87"/>
      <c r="G104" s="90">
        <v>2266</v>
      </c>
      <c r="H104" s="12">
        <f>SUM((N104/G104))</f>
        <v>3483.02691968226</v>
      </c>
      <c r="I104" s="96">
        <v>17142080</v>
      </c>
      <c r="J104" s="96">
        <v>23204106</v>
      </c>
      <c r="K104" s="12">
        <v>40346186</v>
      </c>
      <c r="L104" s="96">
        <v>30</v>
      </c>
      <c r="M104" s="1">
        <f>SUM(((K104/1000000)/L104))</f>
        <v>1.34487286666667</v>
      </c>
      <c r="N104" s="12">
        <v>7892539</v>
      </c>
      <c r="O104" s="87"/>
      <c r="P104" s="87"/>
      <c r="Q104" s="68"/>
      <c r="R104" s="59" t="s">
        <v>87</v>
      </c>
      <c r="S104" s="20" t="s">
        <v>500</v>
      </c>
      <c r="T104" s="87"/>
      <c r="U104" s="87"/>
      <c r="V104" s="87"/>
      <c r="W104" s="87"/>
      <c r="X104" s="87"/>
    </row>
    <row r="105">
      <c r="A105" s="87" t="s">
        <v>501</v>
      </c>
      <c r="B105" s="87" t="s">
        <v>304</v>
      </c>
      <c r="C105" s="87">
        <v>53</v>
      </c>
      <c r="D105" s="87">
        <v>64</v>
      </c>
      <c r="E105" s="87"/>
      <c r="F105" s="87"/>
      <c r="G105" s="90">
        <v>3119</v>
      </c>
      <c r="H105" s="12">
        <f>SUM((N105/G105))</f>
        <v>12880</v>
      </c>
      <c r="I105" s="96">
        <v>126373434</v>
      </c>
      <c r="J105" s="96">
        <v>81702771</v>
      </c>
      <c r="K105" s="12">
        <v>208076205</v>
      </c>
      <c r="L105" s="96">
        <v>85</v>
      </c>
      <c r="M105" s="1">
        <f>SUM(((K105/1000000)/L105))</f>
        <v>2.44795535294118</v>
      </c>
      <c r="N105" s="12">
        <v>40172720</v>
      </c>
      <c r="O105" s="87"/>
      <c r="P105" s="87"/>
      <c r="Q105" s="68"/>
      <c r="R105" s="59"/>
      <c r="S105" s="20"/>
      <c r="T105" s="87"/>
      <c r="U105" s="87"/>
      <c r="V105" s="87"/>
      <c r="W105" s="87"/>
      <c r="X105" s="87"/>
    </row>
    <row r="106">
      <c r="A106" s="87" t="s">
        <v>502</v>
      </c>
      <c r="B106" s="87" t="s">
        <v>308</v>
      </c>
      <c r="C106" s="87"/>
      <c r="D106" s="87"/>
      <c r="E106" s="87"/>
      <c r="F106" s="87"/>
      <c r="G106" s="90">
        <v>9</v>
      </c>
      <c r="H106" s="12">
        <f>SUM((N106/G106))</f>
        <v>10862.4444444444</v>
      </c>
      <c r="I106" s="96">
        <v>4010957</v>
      </c>
      <c r="J106" s="96"/>
      <c r="K106" s="12"/>
      <c r="L106" s="96"/>
      <c r="M106" s="87"/>
      <c r="N106" s="12">
        <v>97762</v>
      </c>
      <c r="O106" s="87"/>
      <c r="P106" s="87"/>
      <c r="Q106" s="68"/>
      <c r="R106" s="59"/>
      <c r="S106" s="20"/>
      <c r="T106" s="87"/>
      <c r="U106" s="87"/>
      <c r="V106" s="87"/>
      <c r="W106" s="87"/>
      <c r="X106" s="87"/>
    </row>
    <row r="107">
      <c r="A107" s="87" t="s">
        <v>503</v>
      </c>
      <c r="B107" s="87" t="s">
        <v>75</v>
      </c>
      <c r="C107" s="87">
        <v>67</v>
      </c>
      <c r="D107" s="87">
        <v>64</v>
      </c>
      <c r="E107" s="87"/>
      <c r="F107" s="87"/>
      <c r="G107" s="90">
        <v>18</v>
      </c>
      <c r="H107" s="12">
        <f>SUM((N107/G107))</f>
        <v>12549.6666666667</v>
      </c>
      <c r="I107" s="96">
        <v>9047981</v>
      </c>
      <c r="J107" s="96">
        <v>25516670</v>
      </c>
      <c r="K107" s="12">
        <v>34564651</v>
      </c>
      <c r="L107" s="96">
        <v>14.5</v>
      </c>
      <c r="M107" s="1">
        <f>SUM(((K107/1000000)/L107))</f>
        <v>2.38376903448276</v>
      </c>
      <c r="N107" s="12">
        <v>225894</v>
      </c>
      <c r="O107" s="87"/>
      <c r="P107" s="87"/>
      <c r="Q107" s="68"/>
      <c r="R107" s="59" t="s">
        <v>504</v>
      </c>
      <c r="S107" s="20" t="s">
        <v>505</v>
      </c>
      <c r="T107" s="87"/>
      <c r="U107" s="87"/>
      <c r="V107" s="87"/>
      <c r="W107" s="87"/>
      <c r="X107" s="87"/>
    </row>
    <row r="108">
      <c r="A108" s="87" t="s">
        <v>506</v>
      </c>
      <c r="B108" s="87" t="s">
        <v>507</v>
      </c>
      <c r="C108" s="87"/>
      <c r="D108" s="87"/>
      <c r="E108" s="87"/>
      <c r="F108" s="87"/>
      <c r="G108" s="90">
        <v>2</v>
      </c>
      <c r="H108" s="12">
        <f>SUM((N108/G108))</f>
        <v>38111</v>
      </c>
      <c r="I108" s="96">
        <v>2672413</v>
      </c>
      <c r="J108" s="96"/>
      <c r="K108" s="12"/>
      <c r="L108" s="96"/>
      <c r="M108" s="87"/>
      <c r="N108" s="12">
        <v>76222</v>
      </c>
      <c r="O108" s="87"/>
      <c r="P108" s="87"/>
      <c r="Q108" s="68"/>
      <c r="R108" s="59"/>
      <c r="S108" s="20"/>
      <c r="T108" s="87"/>
      <c r="U108" s="87"/>
      <c r="V108" s="87"/>
      <c r="W108" s="87"/>
      <c r="X108" s="87"/>
    </row>
    <row r="109">
      <c r="A109" s="87" t="s">
        <v>508</v>
      </c>
      <c r="B109" s="87" t="s">
        <v>304</v>
      </c>
      <c r="C109" s="87">
        <v>51</v>
      </c>
      <c r="D109" s="87">
        <v>55</v>
      </c>
      <c r="E109" s="87"/>
      <c r="F109" s="87"/>
      <c r="G109" s="90">
        <v>2628</v>
      </c>
      <c r="H109" s="12">
        <f>SUM((N109/G109))</f>
        <v>6094.71461187215</v>
      </c>
      <c r="I109" s="96">
        <v>47382068</v>
      </c>
      <c r="J109" s="96">
        <v>35584084</v>
      </c>
      <c r="K109" s="12">
        <v>82966152</v>
      </c>
      <c r="L109" s="96">
        <v>45</v>
      </c>
      <c r="M109" s="1">
        <f>SUM(((K109/1000000)/L109))</f>
        <v>1.84369226666667</v>
      </c>
      <c r="N109" s="12">
        <v>16016910</v>
      </c>
      <c r="O109" s="87"/>
      <c r="P109" s="87"/>
      <c r="Q109" s="68"/>
      <c r="R109" s="59"/>
      <c r="S109" s="20"/>
      <c r="T109" s="87"/>
      <c r="U109" s="87"/>
      <c r="V109" s="87"/>
      <c r="W109" s="87"/>
      <c r="X109" s="87"/>
    </row>
    <row r="110">
      <c r="A110" s="87" t="s">
        <v>509</v>
      </c>
      <c r="B110" s="87" t="s">
        <v>314</v>
      </c>
      <c r="C110" s="87"/>
      <c r="D110" s="87"/>
      <c r="E110" s="87"/>
      <c r="F110" s="87"/>
      <c r="G110" s="90">
        <v>3</v>
      </c>
      <c r="H110" s="12">
        <f>SUM((N110/G110))</f>
        <v>9153</v>
      </c>
      <c r="I110" s="96">
        <v>3696196</v>
      </c>
      <c r="J110" s="96"/>
      <c r="K110" s="12"/>
      <c r="L110" s="96"/>
      <c r="M110" s="87"/>
      <c r="N110" s="12">
        <v>27459</v>
      </c>
      <c r="O110" s="87"/>
      <c r="P110" s="87"/>
      <c r="Q110" s="68"/>
      <c r="R110" s="59"/>
      <c r="S110" s="20"/>
      <c r="T110" s="87"/>
      <c r="U110" s="87"/>
      <c r="V110" s="87"/>
      <c r="W110" s="87"/>
      <c r="X110" s="87"/>
    </row>
    <row r="111">
      <c r="A111" s="87" t="s">
        <v>510</v>
      </c>
      <c r="B111" s="87" t="s">
        <v>312</v>
      </c>
      <c r="C111" s="87"/>
      <c r="D111" s="87"/>
      <c r="E111" s="87"/>
      <c r="F111" s="87"/>
      <c r="G111" s="90">
        <v>1625</v>
      </c>
      <c r="H111" s="12">
        <f>SUM((N111/G111))</f>
        <v>2352.49415384615</v>
      </c>
      <c r="I111" s="96">
        <v>7078738</v>
      </c>
      <c r="J111" s="96"/>
      <c r="K111" s="12"/>
      <c r="L111" s="96"/>
      <c r="M111" s="87"/>
      <c r="N111" s="12">
        <v>3822803</v>
      </c>
      <c r="O111" s="87"/>
      <c r="P111" s="87"/>
      <c r="Q111" s="68"/>
      <c r="R111" s="59"/>
      <c r="S111" s="20"/>
      <c r="T111" s="87"/>
      <c r="U111" s="87"/>
      <c r="V111" s="87"/>
      <c r="W111" s="87"/>
      <c r="X111" s="87"/>
    </row>
    <row r="112">
      <c r="A112" s="87" t="s">
        <v>511</v>
      </c>
      <c r="B112" s="87" t="s">
        <v>75</v>
      </c>
      <c r="C112" s="87">
        <v>83</v>
      </c>
      <c r="D112" s="87">
        <v>71</v>
      </c>
      <c r="E112" s="87"/>
      <c r="F112" s="87"/>
      <c r="G112" s="90">
        <v>1480</v>
      </c>
      <c r="H112" s="12">
        <f>SUM((N112/G112))</f>
        <v>2820.88851351351</v>
      </c>
      <c r="I112" s="96">
        <v>15024049</v>
      </c>
      <c r="J112" s="96">
        <v>4398212</v>
      </c>
      <c r="K112" s="12">
        <v>19422261</v>
      </c>
      <c r="L112" s="96">
        <v>15</v>
      </c>
      <c r="M112" s="1">
        <f>SUM(((K112/1000000)/L112))</f>
        <v>1.2948174</v>
      </c>
      <c r="N112" s="12">
        <v>4174915</v>
      </c>
      <c r="O112" s="87"/>
      <c r="P112" s="87"/>
      <c r="Q112" s="68"/>
      <c r="R112" s="59"/>
      <c r="S112" s="20"/>
      <c r="T112" s="87"/>
      <c r="U112" s="87"/>
      <c r="V112" s="87"/>
      <c r="W112" s="87"/>
      <c r="X112" s="87"/>
    </row>
    <row r="113">
      <c r="A113" s="87" t="s">
        <v>512</v>
      </c>
      <c r="B113" s="87" t="s">
        <v>299</v>
      </c>
      <c r="C113" s="87">
        <v>92</v>
      </c>
      <c r="D113" s="87">
        <v>86</v>
      </c>
      <c r="E113" s="87"/>
      <c r="F113" s="87"/>
      <c r="G113" s="90">
        <v>16</v>
      </c>
      <c r="H113" s="12">
        <f>SUM((N113/G113))</f>
        <v>27687.6875</v>
      </c>
      <c r="I113" s="96">
        <v>132092958</v>
      </c>
      <c r="J113" s="96">
        <v>104319495</v>
      </c>
      <c r="K113" s="12">
        <v>236412453</v>
      </c>
      <c r="L113" s="96">
        <v>21</v>
      </c>
      <c r="M113" s="1">
        <f>SUM(((K113/1000000)/L113))</f>
        <v>11.2577358571429</v>
      </c>
      <c r="N113" s="12">
        <v>443003</v>
      </c>
      <c r="O113" s="87"/>
      <c r="P113" s="87"/>
      <c r="Q113" s="68"/>
      <c r="R113" s="59"/>
      <c r="S113" s="20"/>
      <c r="T113" s="87"/>
      <c r="U113" s="87"/>
      <c r="V113" s="87"/>
      <c r="W113" s="87"/>
      <c r="X113" s="87"/>
    </row>
    <row r="114">
      <c r="A114" s="87" t="s">
        <v>513</v>
      </c>
      <c r="B114" s="87" t="s">
        <v>300</v>
      </c>
      <c r="C114" s="87"/>
      <c r="D114" s="87"/>
      <c r="E114" s="87"/>
      <c r="F114" s="87"/>
      <c r="G114" s="90">
        <v>561</v>
      </c>
      <c r="H114" s="12">
        <f>SUM((N114/G114))</f>
        <v>1046.72192513369</v>
      </c>
      <c r="I114" s="96">
        <v>1608925</v>
      </c>
      <c r="J114" s="96"/>
      <c r="K114" s="12"/>
      <c r="L114" s="96"/>
      <c r="M114" s="87"/>
      <c r="N114" s="12">
        <v>587211</v>
      </c>
      <c r="O114" s="87"/>
      <c r="P114" s="87"/>
      <c r="Q114" s="68"/>
      <c r="R114" s="59"/>
      <c r="S114" s="20"/>
      <c r="T114" s="87"/>
      <c r="U114" s="87"/>
      <c r="V114" s="87"/>
      <c r="W114" s="87"/>
      <c r="X114" s="87"/>
    </row>
    <row r="115">
      <c r="A115" s="87" t="s">
        <v>514</v>
      </c>
      <c r="B115" s="87" t="s">
        <v>307</v>
      </c>
      <c r="C115" s="87">
        <v>63</v>
      </c>
      <c r="D115" s="87">
        <v>61</v>
      </c>
      <c r="E115" s="87"/>
      <c r="F115" s="87"/>
      <c r="G115" s="90">
        <v>2527</v>
      </c>
      <c r="H115" s="12">
        <f>SUM((N115/G115))</f>
        <v>7126.09180846854</v>
      </c>
      <c r="I115" s="96">
        <v>48086903</v>
      </c>
      <c r="J115" s="96">
        <v>29625536</v>
      </c>
      <c r="K115" s="12">
        <v>77712439</v>
      </c>
      <c r="L115" s="96">
        <v>3</v>
      </c>
      <c r="M115" s="1">
        <f>SUM(((K115/1000000)/L115))</f>
        <v>25.9041463333333</v>
      </c>
      <c r="N115" s="12">
        <v>18007634</v>
      </c>
      <c r="O115" s="87"/>
      <c r="P115" s="87"/>
      <c r="Q115" s="68"/>
      <c r="R115" s="59"/>
      <c r="S115" s="20"/>
      <c r="T115" s="87"/>
      <c r="U115" s="87"/>
      <c r="V115" s="87"/>
      <c r="W115" s="87"/>
      <c r="X115" s="87"/>
    </row>
    <row r="116">
      <c r="A116" s="87" t="s">
        <v>515</v>
      </c>
      <c r="B116" s="87" t="s">
        <v>78</v>
      </c>
      <c r="C116" s="87">
        <v>92</v>
      </c>
      <c r="D116" s="87">
        <v>86</v>
      </c>
      <c r="E116" s="87"/>
      <c r="F116" s="87"/>
      <c r="G116" s="90">
        <v>3505</v>
      </c>
      <c r="H116" s="12">
        <f>SUM((N116/G116))</f>
        <v>25211.045363766</v>
      </c>
      <c r="I116" s="96">
        <v>304360277</v>
      </c>
      <c r="J116" s="96">
        <v>804200736</v>
      </c>
      <c r="K116" s="12">
        <v>1108561013</v>
      </c>
      <c r="L116" s="96">
        <v>200</v>
      </c>
      <c r="M116" s="1">
        <f>SUM(((K116/1000000)/L116))</f>
        <v>5.542805065</v>
      </c>
      <c r="N116" s="12">
        <v>88364714</v>
      </c>
      <c r="O116" s="87"/>
      <c r="P116" s="87"/>
      <c r="Q116" s="68"/>
      <c r="R116" s="59"/>
      <c r="S116" s="20"/>
      <c r="T116" s="87"/>
      <c r="U116" s="87"/>
      <c r="V116" s="87"/>
      <c r="W116" s="87"/>
      <c r="X116" s="87"/>
    </row>
    <row r="117">
      <c r="A117" s="87" t="s">
        <v>516</v>
      </c>
      <c r="B117" s="87" t="s">
        <v>254</v>
      </c>
      <c r="C117" s="87"/>
      <c r="D117" s="87"/>
      <c r="E117" s="87"/>
      <c r="F117" s="87"/>
      <c r="G117" s="90">
        <v>1</v>
      </c>
      <c r="H117" s="12">
        <f>SUM((N117/G117))</f>
        <v>68801</v>
      </c>
      <c r="I117" s="96">
        <v>2266067</v>
      </c>
      <c r="J117" s="96"/>
      <c r="K117" s="12"/>
      <c r="L117" s="96"/>
      <c r="M117" s="87"/>
      <c r="N117" s="12">
        <v>68801</v>
      </c>
      <c r="O117" s="87"/>
      <c r="P117" s="87"/>
      <c r="Q117" s="68"/>
      <c r="R117" s="59"/>
      <c r="S117" s="20"/>
      <c r="T117" s="87"/>
      <c r="U117" s="87"/>
      <c r="V117" s="87"/>
      <c r="W117" s="87"/>
      <c r="X117" s="87"/>
    </row>
    <row r="118">
      <c r="A118" s="87" t="s">
        <v>517</v>
      </c>
      <c r="B118" s="87" t="s">
        <v>304</v>
      </c>
      <c r="C118" s="87">
        <v>48</v>
      </c>
      <c r="D118" s="87">
        <v>52</v>
      </c>
      <c r="E118" s="87"/>
      <c r="F118" s="87"/>
      <c r="G118" s="90">
        <v>3773</v>
      </c>
      <c r="H118" s="12">
        <f>SUM((N118/G118))</f>
        <v>14900</v>
      </c>
      <c r="I118" s="96">
        <v>155332381</v>
      </c>
      <c r="J118" s="96">
        <v>241260448</v>
      </c>
      <c r="K118" s="12">
        <v>396592829</v>
      </c>
      <c r="L118" s="96">
        <v>170</v>
      </c>
      <c r="M118" s="1">
        <f>SUM(((K118/1000000)/L118))</f>
        <v>2.33289899411765</v>
      </c>
      <c r="N118" s="12">
        <v>56217700</v>
      </c>
      <c r="O118" s="87"/>
      <c r="P118" s="87"/>
      <c r="Q118" s="68"/>
      <c r="R118" s="59"/>
      <c r="S118" s="20"/>
      <c r="T118" s="87"/>
      <c r="U118" s="87"/>
      <c r="V118" s="87"/>
      <c r="W118" s="87"/>
      <c r="X118" s="87"/>
    </row>
    <row r="119">
      <c r="A119" s="87" t="s">
        <v>518</v>
      </c>
      <c r="B119" s="87" t="s">
        <v>306</v>
      </c>
      <c r="C119" s="87">
        <v>57</v>
      </c>
      <c r="D119" s="87">
        <v>65</v>
      </c>
      <c r="E119" s="87"/>
      <c r="F119" s="87"/>
      <c r="G119" s="90">
        <v>2244</v>
      </c>
      <c r="H119" s="12">
        <f>SUM((N119/G119))</f>
        <v>5188.6550802139</v>
      </c>
      <c r="I119" s="96">
        <v>24397469</v>
      </c>
      <c r="J119" s="96">
        <v>240000</v>
      </c>
      <c r="K119" s="12">
        <v>24637469</v>
      </c>
      <c r="L119" s="96">
        <v>14</v>
      </c>
      <c r="M119" s="1">
        <f>SUM(((K119/1000000)/L119))</f>
        <v>1.75981921428571</v>
      </c>
      <c r="N119" s="12">
        <v>11643342</v>
      </c>
      <c r="O119" s="87"/>
      <c r="P119" s="87"/>
      <c r="Q119" s="68"/>
      <c r="R119" s="59"/>
      <c r="S119" s="20"/>
      <c r="T119" s="87"/>
      <c r="U119" s="87"/>
      <c r="V119" s="87"/>
      <c r="W119" s="87"/>
      <c r="X119" s="87"/>
    </row>
    <row r="120">
      <c r="A120" s="87" t="s">
        <v>519</v>
      </c>
      <c r="B120" s="87" t="s">
        <v>307</v>
      </c>
      <c r="C120" s="87">
        <v>42</v>
      </c>
      <c r="D120" s="87">
        <v>69</v>
      </c>
      <c r="E120" s="87"/>
      <c r="F120" s="87"/>
      <c r="G120" s="90">
        <v>2567</v>
      </c>
      <c r="H120" s="12">
        <f>SUM((N120/G120))</f>
        <v>4570.20179197507</v>
      </c>
      <c r="I120" s="96">
        <v>35074677</v>
      </c>
      <c r="J120" s="96">
        <v>105396069</v>
      </c>
      <c r="K120" s="12">
        <v>140470746</v>
      </c>
      <c r="L120" s="96">
        <v>33</v>
      </c>
      <c r="M120" s="1">
        <f>SUM(((K120/1000000)/L120))</f>
        <v>4.25668927272727</v>
      </c>
      <c r="N120" s="12">
        <v>11731708</v>
      </c>
      <c r="O120" s="87"/>
      <c r="P120" s="87"/>
      <c r="Q120" s="68"/>
      <c r="R120" s="59"/>
      <c r="S120" s="20"/>
      <c r="T120" s="87"/>
      <c r="U120" s="87"/>
      <c r="V120" s="87"/>
      <c r="W120" s="87"/>
      <c r="X120" s="87"/>
    </row>
    <row r="121">
      <c r="A121" s="87" t="s">
        <v>520</v>
      </c>
      <c r="B121" s="87" t="s">
        <v>96</v>
      </c>
      <c r="C121" s="87">
        <v>21</v>
      </c>
      <c r="D121" s="87">
        <v>54</v>
      </c>
      <c r="E121" s="87"/>
      <c r="F121" s="87"/>
      <c r="G121" s="90">
        <v>3661</v>
      </c>
      <c r="H121" s="12">
        <f>SUM((N121/G121))</f>
        <v>13524.9300737503</v>
      </c>
      <c r="I121" s="96">
        <v>139854287</v>
      </c>
      <c r="J121" s="96">
        <v>236287019</v>
      </c>
      <c r="K121" s="12">
        <v>376141306</v>
      </c>
      <c r="L121" s="96">
        <v>45</v>
      </c>
      <c r="M121" s="1">
        <f>SUM(((K121/1000000)/L121))</f>
        <v>8.35869568888889</v>
      </c>
      <c r="N121" s="12">
        <v>49514769</v>
      </c>
      <c r="O121" s="87"/>
      <c r="P121" s="87"/>
      <c r="Q121" s="68"/>
      <c r="R121" s="59"/>
      <c r="S121" s="20"/>
      <c r="T121" s="87"/>
      <c r="U121" s="87"/>
      <c r="V121" s="87"/>
      <c r="W121" s="87"/>
      <c r="X121" s="87"/>
    </row>
    <row r="122">
      <c r="A122" s="87" t="s">
        <v>521</v>
      </c>
      <c r="B122" s="87" t="s">
        <v>342</v>
      </c>
      <c r="C122" s="87"/>
      <c r="D122" s="87"/>
      <c r="E122" s="87"/>
      <c r="F122" s="87"/>
      <c r="G122" s="90">
        <v>172</v>
      </c>
      <c r="H122" s="12">
        <f>SUM((N122/G122))</f>
        <v>9527.36046511628</v>
      </c>
      <c r="I122" s="96">
        <v>2871956</v>
      </c>
      <c r="J122" s="96"/>
      <c r="K122" s="12"/>
      <c r="L122" s="96"/>
      <c r="M122" s="87"/>
      <c r="N122" s="12">
        <v>1638706</v>
      </c>
      <c r="O122" s="87"/>
      <c r="P122" s="87"/>
      <c r="Q122" s="68"/>
      <c r="R122" s="59"/>
      <c r="S122" s="20"/>
      <c r="T122" s="87"/>
      <c r="U122" s="87"/>
      <c r="V122" s="87"/>
      <c r="W122" s="87"/>
      <c r="X122" s="87"/>
    </row>
    <row r="123">
      <c r="A123" s="87" t="s">
        <v>522</v>
      </c>
      <c r="B123" s="87" t="s">
        <v>304</v>
      </c>
      <c r="C123" s="87">
        <v>68</v>
      </c>
      <c r="D123" s="87">
        <v>74</v>
      </c>
      <c r="E123" s="87"/>
      <c r="F123" s="87"/>
      <c r="G123" s="90">
        <v>3239</v>
      </c>
      <c r="H123" s="12">
        <f>SUM((N123/G123))</f>
        <v>16800.0015436863</v>
      </c>
      <c r="I123" s="96">
        <v>218815487</v>
      </c>
      <c r="J123" s="96">
        <v>330552828</v>
      </c>
      <c r="K123" s="12" t="s">
        <v>523</v>
      </c>
      <c r="L123" s="96">
        <v>50</v>
      </c>
      <c r="M123" s="1">
        <f>SUM(((K123/1000000)/L123))</f>
        <v>10.987366300000001</v>
      </c>
      <c r="N123" s="12">
        <v>54415205</v>
      </c>
      <c r="O123" s="87"/>
      <c r="P123" s="87"/>
      <c r="Q123" s="68"/>
      <c r="R123" s="59"/>
      <c r="S123" s="20"/>
      <c r="T123" s="87"/>
      <c r="U123" s="87"/>
      <c r="V123" s="87"/>
      <c r="W123" s="87"/>
      <c r="X123" s="87"/>
    </row>
    <row r="124">
      <c r="A124" s="87" t="s">
        <v>524</v>
      </c>
      <c r="B124" s="87" t="s">
        <v>78</v>
      </c>
      <c r="C124" s="87">
        <v>20</v>
      </c>
      <c r="D124" s="87">
        <v>53</v>
      </c>
      <c r="E124" s="87"/>
      <c r="F124" s="87"/>
      <c r="G124" s="90">
        <v>3030</v>
      </c>
      <c r="H124" s="12">
        <f>SUM((N124/G124))</f>
        <v>4440.1696369637</v>
      </c>
      <c r="I124" s="96">
        <v>36931089</v>
      </c>
      <c r="J124" s="96">
        <v>20788004</v>
      </c>
      <c r="K124" s="12">
        <v>57719093</v>
      </c>
      <c r="L124" s="96">
        <v>70</v>
      </c>
      <c r="M124" s="1">
        <f>SUM(((K124/1000000)/L124))</f>
        <v>0.824558471428571</v>
      </c>
      <c r="N124" s="12">
        <v>13453714</v>
      </c>
      <c r="O124" s="87"/>
      <c r="P124" s="87"/>
      <c r="Q124" s="68"/>
      <c r="R124" s="59"/>
      <c r="S124" s="20"/>
      <c r="T124" s="87"/>
      <c r="U124" s="87"/>
      <c r="V124" s="87"/>
      <c r="W124" s="87"/>
      <c r="X124" s="87"/>
    </row>
    <row r="125">
      <c r="A125" s="87" t="s">
        <v>525</v>
      </c>
      <c r="B125" s="87" t="s">
        <v>78</v>
      </c>
      <c r="C125" s="87">
        <v>73</v>
      </c>
      <c r="D125" s="87">
        <v>77</v>
      </c>
      <c r="E125" s="87"/>
      <c r="F125" s="87"/>
      <c r="G125" s="90">
        <v>4318</v>
      </c>
      <c r="H125" s="12">
        <f>SUM((N125/G125))</f>
        <v>14359.5849930523</v>
      </c>
      <c r="I125" s="96">
        <v>262030663</v>
      </c>
      <c r="J125" s="96">
        <v>490185894</v>
      </c>
      <c r="K125" s="12">
        <v>752216557</v>
      </c>
      <c r="L125" s="96">
        <v>230</v>
      </c>
      <c r="M125" s="1">
        <f>SUM(((K125/1000000)/L125))</f>
        <v>3.27050676956522</v>
      </c>
      <c r="N125" s="12">
        <v>62004688</v>
      </c>
      <c r="O125" s="87"/>
      <c r="P125" s="87"/>
      <c r="Q125" s="68"/>
      <c r="R125" s="59"/>
      <c r="S125" s="20"/>
      <c r="T125" s="87"/>
      <c r="U125" s="87"/>
      <c r="V125" s="87"/>
      <c r="W125" s="87"/>
      <c r="X125" s="87"/>
    </row>
    <row r="126">
      <c r="A126" s="87" t="s">
        <v>526</v>
      </c>
      <c r="B126" s="87" t="s">
        <v>300</v>
      </c>
      <c r="C126" s="87"/>
      <c r="D126" s="87"/>
      <c r="E126" s="87"/>
      <c r="F126" s="87"/>
      <c r="G126" s="90">
        <v>810</v>
      </c>
      <c r="H126" s="12">
        <f>SUM((N126/G126))</f>
        <v>3508.00987654321</v>
      </c>
      <c r="I126" s="96">
        <v>4936819</v>
      </c>
      <c r="J126" s="96"/>
      <c r="K126" s="12"/>
      <c r="L126" s="96"/>
      <c r="M126" s="87"/>
      <c r="N126" s="12">
        <v>2841488</v>
      </c>
      <c r="O126" s="87"/>
      <c r="P126" s="87"/>
      <c r="Q126" s="68"/>
      <c r="R126" s="59"/>
      <c r="S126" s="20"/>
      <c r="T126" s="87"/>
      <c r="U126" s="87"/>
      <c r="V126" s="87"/>
      <c r="W126" s="87"/>
      <c r="X126" s="87"/>
    </row>
    <row r="127">
      <c r="A127" s="87" t="s">
        <v>527</v>
      </c>
      <c r="B127" s="87" t="s">
        <v>316</v>
      </c>
      <c r="C127" s="87">
        <v>78</v>
      </c>
      <c r="D127" s="87">
        <v>79</v>
      </c>
      <c r="E127" s="87"/>
      <c r="F127" s="87"/>
      <c r="G127" s="90">
        <v>27</v>
      </c>
      <c r="H127" s="12">
        <f>SUM((N127/G127))</f>
        <v>27298.1851851852</v>
      </c>
      <c r="I127" s="96">
        <v>46412041</v>
      </c>
      <c r="J127" s="96">
        <v>90424115</v>
      </c>
      <c r="K127" s="12">
        <v>136836156</v>
      </c>
      <c r="L127" s="96">
        <v>10</v>
      </c>
      <c r="M127" s="1">
        <f>SUM(((K127/1000000)/L127))</f>
        <v>13.683615600000001</v>
      </c>
      <c r="N127" s="12">
        <v>737051</v>
      </c>
      <c r="O127" s="87"/>
      <c r="P127" s="87"/>
      <c r="Q127" s="68"/>
      <c r="R127" s="59"/>
      <c r="S127" s="20"/>
      <c r="T127" s="87"/>
      <c r="U127" s="87"/>
      <c r="V127" s="87"/>
      <c r="W127" s="87"/>
      <c r="X127" s="87"/>
    </row>
    <row r="128">
      <c r="A128" s="87" t="s">
        <v>528</v>
      </c>
      <c r="B128" s="87" t="s">
        <v>304</v>
      </c>
      <c r="C128" s="87">
        <v>56</v>
      </c>
      <c r="D128" s="87">
        <v>58</v>
      </c>
      <c r="E128" s="87"/>
      <c r="F128" s="87"/>
      <c r="G128" s="90">
        <v>3745</v>
      </c>
      <c r="H128" s="12">
        <f>SUM((N128/G128))</f>
        <v>10185</v>
      </c>
      <c r="I128" s="96">
        <v>113203870</v>
      </c>
      <c r="J128" s="96">
        <v>162940880</v>
      </c>
      <c r="K128" s="12">
        <v>276144750</v>
      </c>
      <c r="L128" s="96">
        <v>125</v>
      </c>
      <c r="M128" s="1">
        <f>SUM(((K128/1000000)/L128))</f>
        <v>2.209158</v>
      </c>
      <c r="N128" s="12">
        <v>38142825</v>
      </c>
      <c r="O128" s="87"/>
      <c r="P128" s="87"/>
      <c r="Q128" s="68"/>
      <c r="R128" s="59"/>
      <c r="S128" s="20"/>
      <c r="T128" s="87"/>
      <c r="U128" s="87"/>
      <c r="V128" s="87"/>
      <c r="W128" s="87"/>
      <c r="X128" s="87"/>
    </row>
    <row r="129">
      <c r="A129" s="87" t="s">
        <v>529</v>
      </c>
      <c r="B129" s="87" t="s">
        <v>305</v>
      </c>
      <c r="C129" s="87">
        <v>92</v>
      </c>
      <c r="D129" s="87">
        <v>73</v>
      </c>
      <c r="E129" s="87"/>
      <c r="F129" s="87"/>
      <c r="G129" s="90">
        <v>2811</v>
      </c>
      <c r="H129" s="12">
        <f>SUM((N129/G129))</f>
        <v>5244.9711846318</v>
      </c>
      <c r="I129" s="96">
        <v>42073277</v>
      </c>
      <c r="J129" s="96">
        <v>24412803</v>
      </c>
      <c r="K129" s="12">
        <v>66486080</v>
      </c>
      <c r="L129" s="96">
        <v>30</v>
      </c>
      <c r="M129" s="1">
        <f>SUM(((K129/1000000)/L129))</f>
        <v>2.21620266666667</v>
      </c>
      <c r="N129" s="12">
        <v>14743614</v>
      </c>
      <c r="O129" s="87"/>
      <c r="P129" s="87"/>
      <c r="Q129" s="68"/>
      <c r="R129" s="59" t="s">
        <v>87</v>
      </c>
      <c r="S129" s="20" t="s">
        <v>530</v>
      </c>
      <c r="T129" s="87"/>
      <c r="U129" s="87"/>
      <c r="V129" s="87"/>
      <c r="W129" s="87"/>
      <c r="X129" s="87"/>
    </row>
    <row r="130">
      <c r="A130" s="87" t="s">
        <v>531</v>
      </c>
      <c r="B130" s="87" t="s">
        <v>300</v>
      </c>
      <c r="C130" s="87">
        <v>65</v>
      </c>
      <c r="D130" s="87">
        <v>51</v>
      </c>
      <c r="E130" s="87"/>
      <c r="F130" s="87"/>
      <c r="G130" s="90">
        <v>3205</v>
      </c>
      <c r="H130" s="12">
        <f>SUM((N130/G130))</f>
        <v>8295.93135725429</v>
      </c>
      <c r="I130" s="96">
        <v>86907746</v>
      </c>
      <c r="J130" s="96">
        <v>18000000</v>
      </c>
      <c r="K130" s="12">
        <v>104907746</v>
      </c>
      <c r="L130" s="96" t="s">
        <v>67</v>
      </c>
      <c r="M130" s="1"/>
      <c r="N130" s="12">
        <v>26588460</v>
      </c>
      <c r="O130" s="87"/>
      <c r="P130" s="87"/>
      <c r="Q130" s="68"/>
      <c r="R130" s="59" t="s">
        <v>532</v>
      </c>
      <c r="S130" s="20"/>
      <c r="T130" s="87"/>
      <c r="U130" s="87"/>
      <c r="V130" s="87"/>
      <c r="W130" s="87"/>
      <c r="X130" s="87"/>
    </row>
    <row r="131">
      <c r="A131" s="87" t="s">
        <v>533</v>
      </c>
      <c r="B131" s="87" t="s">
        <v>307</v>
      </c>
      <c r="C131" s="87"/>
      <c r="D131" s="87"/>
      <c r="E131" s="87"/>
      <c r="F131" s="87"/>
      <c r="G131" s="90">
        <v>1511</v>
      </c>
      <c r="H131" s="12">
        <f>SUM((N131/G131))</f>
        <v>1212.16942422237</v>
      </c>
      <c r="I131" s="96">
        <v>3763583</v>
      </c>
      <c r="J131" s="96"/>
      <c r="K131" s="12"/>
      <c r="L131" s="96"/>
      <c r="M131" s="87"/>
      <c r="N131" s="12">
        <v>1831588</v>
      </c>
      <c r="O131" s="87"/>
      <c r="P131" s="87"/>
      <c r="Q131" s="68"/>
      <c r="R131" s="59"/>
      <c r="S131" s="20"/>
      <c r="T131" s="87"/>
      <c r="U131" s="87"/>
      <c r="V131" s="87"/>
      <c r="W131" s="87"/>
      <c r="X131" s="87"/>
    </row>
    <row r="132">
      <c r="A132" s="87" t="s">
        <v>534</v>
      </c>
      <c r="B132" s="87" t="s">
        <v>351</v>
      </c>
      <c r="C132" s="87"/>
      <c r="D132" s="87"/>
      <c r="E132" s="87"/>
      <c r="F132" s="87"/>
      <c r="G132" s="90">
        <v>1403</v>
      </c>
      <c r="H132" s="12">
        <f>SUM((N132/G132))</f>
        <v>2212.5937277263</v>
      </c>
      <c r="I132" s="96">
        <v>6842058</v>
      </c>
      <c r="J132" s="96"/>
      <c r="K132" s="12"/>
      <c r="L132" s="96"/>
      <c r="M132" s="87"/>
      <c r="N132" s="12">
        <v>3104269</v>
      </c>
      <c r="O132" s="87"/>
      <c r="P132" s="87"/>
      <c r="Q132" s="68"/>
      <c r="R132" s="59"/>
      <c r="S132" s="20"/>
      <c r="T132" s="87"/>
      <c r="U132" s="87"/>
      <c r="V132" s="87"/>
      <c r="W132" s="87"/>
      <c r="X132" s="87"/>
    </row>
    <row r="133">
      <c r="A133" s="87" t="s">
        <v>535</v>
      </c>
      <c r="B133" s="87" t="s">
        <v>300</v>
      </c>
      <c r="C133" s="87"/>
      <c r="D133" s="87"/>
      <c r="E133" s="87"/>
      <c r="F133" s="87"/>
      <c r="G133" s="90" t="s">
        <v>382</v>
      </c>
      <c r="H133" s="12" t="str">
        <f>SUM((N133/G133))</f>
        <v>#VALUE!:notNumber:N/A</v>
      </c>
      <c r="I133" s="96">
        <v>1513086</v>
      </c>
      <c r="J133" s="96"/>
      <c r="K133" s="12"/>
      <c r="L133" s="96"/>
      <c r="M133" s="87"/>
      <c r="N133" s="12" t="s">
        <v>382</v>
      </c>
      <c r="O133" s="87"/>
      <c r="P133" s="87"/>
      <c r="Q133" s="68"/>
      <c r="R133" s="59"/>
      <c r="S133" s="20"/>
      <c r="T133" s="87"/>
      <c r="U133" s="87"/>
      <c r="V133" s="87"/>
      <c r="W133" s="87"/>
      <c r="X133" s="87"/>
    </row>
    <row r="134">
      <c r="A134" s="87" t="s">
        <v>536</v>
      </c>
      <c r="B134" s="87" t="s">
        <v>300</v>
      </c>
      <c r="C134" s="87">
        <v>88</v>
      </c>
      <c r="D134" s="87">
        <v>90</v>
      </c>
      <c r="E134" s="87"/>
      <c r="F134" s="87"/>
      <c r="G134" s="90">
        <v>4404</v>
      </c>
      <c r="H134" s="12">
        <f>SUM((N134/G134))</f>
        <v>36532.0833333333</v>
      </c>
      <c r="I134" s="96">
        <v>448139099</v>
      </c>
      <c r="J134" s="96">
        <v>636300000</v>
      </c>
      <c r="K134" s="12">
        <v>1084439099</v>
      </c>
      <c r="L134" s="96">
        <v>250</v>
      </c>
      <c r="M134" s="1">
        <f>SUM(((K134/1000000)/L134))</f>
        <v>4.337756396</v>
      </c>
      <c r="N134" s="12">
        <v>160887295</v>
      </c>
      <c r="O134" s="87"/>
      <c r="P134" s="87"/>
      <c r="Q134" s="68"/>
      <c r="R134" s="59"/>
      <c r="S134" s="20"/>
      <c r="T134" s="87"/>
      <c r="U134" s="87"/>
      <c r="V134" s="87"/>
      <c r="W134" s="87"/>
      <c r="X134" s="87"/>
    </row>
    <row r="135">
      <c r="A135" s="87" t="s">
        <v>537</v>
      </c>
      <c r="B135" s="87" t="s">
        <v>303</v>
      </c>
      <c r="C135" s="87">
        <v>6</v>
      </c>
      <c r="D135" s="87">
        <v>22</v>
      </c>
      <c r="E135" s="87"/>
      <c r="F135" s="87"/>
      <c r="G135" s="90">
        <v>2285</v>
      </c>
      <c r="H135" s="12">
        <f>SUM((N135/G135))</f>
        <v>14762.5886214442</v>
      </c>
      <c r="I135" s="96">
        <v>53261944</v>
      </c>
      <c r="J135" s="96">
        <v>48496546</v>
      </c>
      <c r="K135" s="12">
        <v>101758490</v>
      </c>
      <c r="L135" s="96">
        <v>1</v>
      </c>
      <c r="M135" s="1">
        <f>SUM(((K135/1000000)/L135))</f>
        <v>101.75849</v>
      </c>
      <c r="N135" s="12">
        <v>33732515</v>
      </c>
      <c r="O135" s="87"/>
      <c r="P135" s="87"/>
      <c r="Q135" s="68"/>
      <c r="R135" s="59"/>
      <c r="S135" s="20"/>
      <c r="T135" s="87"/>
      <c r="U135" s="87"/>
      <c r="V135" s="87"/>
      <c r="W135" s="87"/>
      <c r="X135" s="87"/>
    </row>
    <row r="136">
      <c r="A136" s="87" t="s">
        <v>538</v>
      </c>
      <c r="B136" s="87" t="s">
        <v>303</v>
      </c>
      <c r="C136" s="87">
        <v>57</v>
      </c>
      <c r="D136" s="87">
        <v>45</v>
      </c>
      <c r="E136" s="87"/>
      <c r="F136" s="87"/>
      <c r="G136" s="90">
        <v>3008</v>
      </c>
      <c r="H136" s="12">
        <f>SUM((N136/G136))</f>
        <v>5796.24069148936</v>
      </c>
      <c r="I136" s="96">
        <v>59650222</v>
      </c>
      <c r="J136" s="96">
        <v>119729311</v>
      </c>
      <c r="K136" s="12">
        <v>179379533</v>
      </c>
      <c r="L136" s="96">
        <v>65</v>
      </c>
      <c r="M136" s="1">
        <f>SUM(((K136/1000000)/L136))</f>
        <v>2.75968512307692</v>
      </c>
      <c r="N136" s="12">
        <v>17435092</v>
      </c>
      <c r="O136" s="87"/>
      <c r="P136" s="87"/>
      <c r="Q136" s="68"/>
      <c r="R136" s="59"/>
      <c r="S136" s="20"/>
      <c r="T136" s="87"/>
      <c r="U136" s="87"/>
      <c r="V136" s="87"/>
      <c r="W136" s="87"/>
      <c r="X136" s="87"/>
    </row>
    <row r="137">
      <c r="A137" s="87" t="s">
        <v>539</v>
      </c>
      <c r="B137" s="87" t="s">
        <v>305</v>
      </c>
      <c r="C137" s="87">
        <v>65</v>
      </c>
      <c r="D137" s="87">
        <v>68</v>
      </c>
      <c r="E137" s="87"/>
      <c r="F137" s="87"/>
      <c r="G137" s="90">
        <v>3316</v>
      </c>
      <c r="H137" s="12">
        <f>SUM((N137/G137))</f>
        <v>8622.2466827503</v>
      </c>
      <c r="I137" s="96">
        <v>85028192</v>
      </c>
      <c r="J137" s="96">
        <v>220400000</v>
      </c>
      <c r="K137" s="12">
        <v>305428192</v>
      </c>
      <c r="L137" s="96">
        <v>100</v>
      </c>
      <c r="M137" s="1">
        <f>SUM(((K137/1000000)/L137))</f>
        <v>3.05428192</v>
      </c>
      <c r="N137" s="12">
        <v>28591370</v>
      </c>
      <c r="O137" s="87"/>
      <c r="P137" s="87"/>
      <c r="Q137" s="68"/>
      <c r="R137" s="59"/>
      <c r="S137" s="20"/>
      <c r="T137" s="87"/>
      <c r="U137" s="87"/>
      <c r="V137" s="87"/>
      <c r="W137" s="87"/>
      <c r="X137" s="87"/>
    </row>
    <row r="138">
      <c r="A138" s="87" t="s">
        <v>540</v>
      </c>
      <c r="B138" s="87" t="s">
        <v>304</v>
      </c>
      <c r="C138" s="87">
        <v>63</v>
      </c>
      <c r="D138" s="87">
        <v>52</v>
      </c>
      <c r="E138" s="87"/>
      <c r="F138" s="87"/>
      <c r="G138" s="90">
        <v>2936</v>
      </c>
      <c r="H138" s="12">
        <f>SUM((N138/G138))</f>
        <v>3613.78065395095</v>
      </c>
      <c r="I138" s="96">
        <v>28835528</v>
      </c>
      <c r="J138" s="96">
        <v>25074223</v>
      </c>
      <c r="K138" s="12">
        <v>53909751</v>
      </c>
      <c r="L138" s="96">
        <v>30</v>
      </c>
      <c r="M138" s="1">
        <f>SUM(((K138/1000000)/L138))</f>
        <v>1.7969917</v>
      </c>
      <c r="N138" s="12">
        <v>10610060</v>
      </c>
      <c r="O138" s="87"/>
      <c r="P138" s="87"/>
      <c r="Q138" s="68"/>
      <c r="R138" s="59"/>
      <c r="S138" s="20"/>
      <c r="T138" s="87"/>
      <c r="U138" s="87"/>
      <c r="V138" s="87"/>
      <c r="W138" s="87"/>
      <c r="X138" s="87"/>
    </row>
    <row r="139">
      <c r="A139" s="87" t="s">
        <v>541</v>
      </c>
      <c r="B139" s="87" t="s">
        <v>311</v>
      </c>
      <c r="C139" s="87">
        <v>79</v>
      </c>
      <c r="D139" s="87">
        <v>61</v>
      </c>
      <c r="E139" s="87"/>
      <c r="F139" s="87"/>
      <c r="G139" s="90">
        <v>3185</v>
      </c>
      <c r="H139" s="12">
        <f>SUM((N139/G139))</f>
        <v>6174.28602825746</v>
      </c>
      <c r="I139" s="96">
        <v>51580236</v>
      </c>
      <c r="J139" s="96">
        <v>25698095</v>
      </c>
      <c r="K139" s="12">
        <v>77278331</v>
      </c>
      <c r="L139" s="96">
        <v>25</v>
      </c>
      <c r="M139" s="1">
        <f>SUM(((K139/1000000)/L139))</f>
        <v>3.09113324</v>
      </c>
      <c r="N139" s="12">
        <v>19665101</v>
      </c>
      <c r="O139" s="87"/>
      <c r="P139" s="87"/>
      <c r="Q139" s="68"/>
      <c r="R139" s="59"/>
      <c r="S139" s="20"/>
      <c r="T139" s="87"/>
      <c r="U139" s="87"/>
      <c r="V139" s="87"/>
      <c r="W139" s="87"/>
      <c r="X139" s="87"/>
    </row>
    <row r="140">
      <c r="A140" s="87" t="s">
        <v>542</v>
      </c>
      <c r="B140" s="87" t="s">
        <v>303</v>
      </c>
      <c r="C140" s="87">
        <v>38</v>
      </c>
      <c r="D140" s="87">
        <v>40</v>
      </c>
      <c r="E140" s="87"/>
      <c r="F140" s="87"/>
      <c r="G140" s="90">
        <v>2431</v>
      </c>
      <c r="H140" s="12">
        <f>SUM((N140/G140))</f>
        <v>2176.31797614151</v>
      </c>
      <c r="I140" s="96">
        <v>37134215</v>
      </c>
      <c r="J140" s="96">
        <v>4726399</v>
      </c>
      <c r="K140" s="12">
        <v>41860614</v>
      </c>
      <c r="L140" s="96">
        <v>40</v>
      </c>
      <c r="M140" s="1">
        <f>SUM(((K140/1000000)/L140))</f>
        <v>1.04651535</v>
      </c>
      <c r="N140" s="12">
        <v>5290629</v>
      </c>
      <c r="O140" s="87"/>
      <c r="P140" s="87"/>
      <c r="Q140" s="68"/>
      <c r="R140" s="59"/>
      <c r="S140" s="20"/>
      <c r="T140" s="87"/>
      <c r="U140" s="87"/>
      <c r="V140" s="87"/>
      <c r="W140" s="87"/>
      <c r="X140" s="87"/>
    </row>
    <row r="141">
      <c r="A141" s="87" t="s">
        <v>543</v>
      </c>
      <c r="B141" s="87" t="s">
        <v>300</v>
      </c>
      <c r="C141" s="87">
        <v>65</v>
      </c>
      <c r="D141" s="87">
        <v>83</v>
      </c>
      <c r="E141" s="87"/>
      <c r="F141" s="87"/>
      <c r="G141" s="90">
        <v>4045</v>
      </c>
      <c r="H141" s="12">
        <f>SUM((N141/G141))</f>
        <v>20918.987144623</v>
      </c>
      <c r="I141" s="96">
        <v>303003568</v>
      </c>
      <c r="J141" s="96">
        <v>714000000</v>
      </c>
      <c r="K141" s="12">
        <v>1017003568</v>
      </c>
      <c r="L141" s="96">
        <v>200</v>
      </c>
      <c r="M141" s="1">
        <f>SUM(((K141/1000000)/L141))</f>
        <v>5.08501784</v>
      </c>
      <c r="N141" s="12">
        <v>84617303</v>
      </c>
      <c r="O141" s="87"/>
      <c r="P141" s="87"/>
      <c r="Q141" s="68"/>
      <c r="R141" s="59" t="s">
        <v>544</v>
      </c>
      <c r="S141" s="20" t="s">
        <v>545</v>
      </c>
      <c r="T141" s="87"/>
      <c r="U141" s="87"/>
      <c r="V141" s="87"/>
      <c r="W141" s="87"/>
      <c r="X141" s="87"/>
    </row>
    <row r="142">
      <c r="A142" s="87" t="s">
        <v>546</v>
      </c>
      <c r="B142" s="87" t="s">
        <v>305</v>
      </c>
      <c r="C142" s="87">
        <v>84</v>
      </c>
      <c r="D142" s="87">
        <v>81</v>
      </c>
      <c r="E142" s="87"/>
      <c r="F142" s="87"/>
      <c r="G142" s="90">
        <v>4137</v>
      </c>
      <c r="H142" s="12">
        <f>SUM((N142/G142))</f>
        <v>36871.1015228426</v>
      </c>
      <c r="I142" s="96">
        <v>408010692</v>
      </c>
      <c r="J142" s="96">
        <v>283237076</v>
      </c>
      <c r="K142" s="12">
        <v>691247768</v>
      </c>
      <c r="L142" s="96">
        <v>78</v>
      </c>
      <c r="M142" s="1">
        <f>SUM(((K142/1000000)/L142))</f>
        <v>8.86215087179487</v>
      </c>
      <c r="N142" s="12">
        <v>152535747</v>
      </c>
      <c r="O142" s="87"/>
      <c r="P142" s="87"/>
      <c r="Q142" s="68"/>
      <c r="R142" s="59"/>
      <c r="S142" s="20"/>
      <c r="T142" s="87"/>
      <c r="U142" s="87"/>
      <c r="V142" s="87"/>
      <c r="W142" s="87"/>
      <c r="X142" s="87"/>
    </row>
    <row r="143">
      <c r="A143" s="87" t="s">
        <v>547</v>
      </c>
      <c r="B143" s="87" t="s">
        <v>307</v>
      </c>
      <c r="C143" s="87">
        <v>81</v>
      </c>
      <c r="D143" s="87">
        <v>85</v>
      </c>
      <c r="E143" s="87"/>
      <c r="F143" s="87"/>
      <c r="G143" s="90">
        <v>15</v>
      </c>
      <c r="H143" s="12">
        <f>SUM((N143/G143))</f>
        <v>9587.86666666667</v>
      </c>
      <c r="I143" s="96">
        <v>19019882</v>
      </c>
      <c r="J143" s="96">
        <v>161254241</v>
      </c>
      <c r="K143" s="12">
        <v>180274123</v>
      </c>
      <c r="L143" s="96">
        <v>30</v>
      </c>
      <c r="M143" s="1">
        <f>SUM(((K143/1000000)/L143))</f>
        <v>6.009137433333329</v>
      </c>
      <c r="N143" s="12">
        <v>143818</v>
      </c>
      <c r="O143" s="87"/>
      <c r="P143" s="87"/>
      <c r="Q143" s="68"/>
      <c r="R143" s="59" t="s">
        <v>87</v>
      </c>
      <c r="S143" s="20" t="s">
        <v>548</v>
      </c>
      <c r="T143" s="87"/>
      <c r="U143" s="87"/>
      <c r="V143" s="87"/>
      <c r="W143" s="87"/>
      <c r="X143" s="87"/>
    </row>
    <row r="144">
      <c r="A144" s="87" t="s">
        <v>549</v>
      </c>
      <c r="B144" s="87" t="s">
        <v>300</v>
      </c>
      <c r="C144" s="87">
        <v>20</v>
      </c>
      <c r="D144" s="87">
        <v>68</v>
      </c>
      <c r="E144" s="87"/>
      <c r="F144" s="87"/>
      <c r="G144" s="90">
        <v>3155</v>
      </c>
      <c r="H144" s="12">
        <f>SUM((N144/G144))</f>
        <v>7137.3559429477</v>
      </c>
      <c r="I144" s="96">
        <v>60457138</v>
      </c>
      <c r="J144" s="96">
        <v>38900000</v>
      </c>
      <c r="K144" s="12">
        <v>99357138</v>
      </c>
      <c r="L144" s="96">
        <v>25</v>
      </c>
      <c r="M144" s="1">
        <f>SUM(((K144/1000000)/L144))</f>
        <v>3.97428552</v>
      </c>
      <c r="N144" s="12">
        <v>22518358</v>
      </c>
      <c r="O144" s="87"/>
      <c r="P144" s="87"/>
      <c r="Q144" s="68"/>
      <c r="R144" s="59" t="s">
        <v>87</v>
      </c>
      <c r="S144" s="20" t="s">
        <v>550</v>
      </c>
      <c r="T144" s="87"/>
      <c r="U144" s="87"/>
      <c r="V144" s="87"/>
      <c r="W144" s="87"/>
      <c r="X144" s="87"/>
    </row>
    <row r="145">
      <c r="A145" s="87" t="s">
        <v>551</v>
      </c>
      <c r="B145" s="87" t="s">
        <v>299</v>
      </c>
      <c r="C145" s="87">
        <v>85</v>
      </c>
      <c r="D145" s="87">
        <v>59</v>
      </c>
      <c r="E145" s="87"/>
      <c r="F145" s="87"/>
      <c r="G145" s="90">
        <v>5</v>
      </c>
      <c r="H145" s="12">
        <f>SUM((N145/G145))</f>
        <v>147262.2</v>
      </c>
      <c r="I145" s="96">
        <v>16377274</v>
      </c>
      <c r="J145" s="96">
        <v>11880786</v>
      </c>
      <c r="K145" s="12">
        <v>28258060</v>
      </c>
      <c r="L145" s="96">
        <v>32</v>
      </c>
      <c r="M145" s="1">
        <f>SUM(((K145/1000000)/L145))</f>
        <v>0.883064375</v>
      </c>
      <c r="N145" s="12">
        <v>736311</v>
      </c>
      <c r="O145" s="87"/>
      <c r="P145" s="87"/>
      <c r="Q145" s="68"/>
      <c r="R145" s="59" t="s">
        <v>87</v>
      </c>
      <c r="S145" s="20" t="s">
        <v>552</v>
      </c>
      <c r="T145" s="87"/>
      <c r="U145" s="87"/>
      <c r="V145" s="87"/>
      <c r="W145" s="87"/>
      <c r="X145" s="87"/>
    </row>
    <row r="146">
      <c r="A146" s="87" t="s">
        <v>553</v>
      </c>
      <c r="B146" s="87" t="s">
        <v>307</v>
      </c>
      <c r="C146" s="87">
        <v>85</v>
      </c>
      <c r="D146" s="87">
        <v>89</v>
      </c>
      <c r="E146" s="87"/>
      <c r="F146" s="87"/>
      <c r="G146" s="90">
        <v>4</v>
      </c>
      <c r="H146" s="12">
        <f>SUM((N146/G146))</f>
        <v>57089.75</v>
      </c>
      <c r="I146" s="96">
        <v>17742948</v>
      </c>
      <c r="J146" s="96">
        <v>15641179</v>
      </c>
      <c r="K146" s="12">
        <v>33384127</v>
      </c>
      <c r="L146" s="96">
        <v>13</v>
      </c>
      <c r="M146" s="1">
        <f>SUM(((K146/1000000)/L146))</f>
        <v>2.56800976923077</v>
      </c>
      <c r="N146" s="12">
        <v>228359</v>
      </c>
      <c r="O146" s="87"/>
      <c r="P146" s="87"/>
      <c r="Q146" s="68"/>
      <c r="R146" s="59" t="s">
        <v>87</v>
      </c>
      <c r="S146" s="20" t="s">
        <v>554</v>
      </c>
      <c r="T146" s="87"/>
      <c r="U146" s="87"/>
      <c r="V146" s="87"/>
      <c r="W146" s="87"/>
      <c r="X146" s="87"/>
    </row>
    <row r="147">
      <c r="A147" s="87" t="s">
        <v>555</v>
      </c>
      <c r="B147" s="87" t="s">
        <v>78</v>
      </c>
      <c r="C147" s="87">
        <v>86</v>
      </c>
      <c r="D147" s="87">
        <v>60</v>
      </c>
      <c r="E147" s="87"/>
      <c r="F147" s="87"/>
      <c r="G147" s="90">
        <v>3358</v>
      </c>
      <c r="H147" s="12">
        <f>SUM((N147/G147))</f>
        <v>3316.77605717689</v>
      </c>
      <c r="I147" s="96">
        <v>31051126</v>
      </c>
      <c r="J147" s="96">
        <v>92002915</v>
      </c>
      <c r="K147" s="12">
        <v>123054041</v>
      </c>
      <c r="L147" s="96">
        <v>55</v>
      </c>
      <c r="M147" s="1">
        <f>SUM(((K147/1000000)/L147))</f>
        <v>2.2373462</v>
      </c>
      <c r="N147" s="12">
        <v>11137734</v>
      </c>
      <c r="O147" s="87"/>
      <c r="P147" s="87"/>
      <c r="Q147" s="68"/>
      <c r="R147" s="59"/>
      <c r="S147" s="20"/>
      <c r="T147" s="87"/>
      <c r="U147" s="87"/>
      <c r="V147" s="87"/>
      <c r="W147" s="87"/>
      <c r="X147" s="87"/>
    </row>
    <row r="148">
      <c r="A148" s="87" t="s">
        <v>556</v>
      </c>
      <c r="B148" s="87" t="s">
        <v>305</v>
      </c>
      <c r="C148" s="87">
        <v>40</v>
      </c>
      <c r="D148" s="87">
        <v>49</v>
      </c>
      <c r="E148" s="87"/>
      <c r="F148" s="87"/>
      <c r="G148" s="90">
        <v>2816</v>
      </c>
      <c r="H148" s="12">
        <f>SUM((N148/G148))</f>
        <v>6297.04545454546</v>
      </c>
      <c r="I148" s="96">
        <v>49130154</v>
      </c>
      <c r="J148" s="96">
        <v>36315921</v>
      </c>
      <c r="K148" s="12">
        <v>85446075</v>
      </c>
      <c r="L148" s="96">
        <v>14</v>
      </c>
      <c r="M148" s="1">
        <f>SUM(((K148/1000000)/L148))</f>
        <v>6.103291071428569</v>
      </c>
      <c r="N148" s="12">
        <v>17732480</v>
      </c>
      <c r="O148" s="87"/>
      <c r="P148" s="87"/>
      <c r="Q148" s="68"/>
      <c r="R148" s="59"/>
      <c r="S148" s="20"/>
      <c r="T148" s="87"/>
      <c r="U148" s="87"/>
      <c r="V148" s="87"/>
      <c r="W148" s="87"/>
      <c r="X148" s="87"/>
    </row>
    <row r="149">
      <c r="A149" s="87" t="s">
        <v>557</v>
      </c>
      <c r="B149" s="87" t="s">
        <v>357</v>
      </c>
      <c r="C149" s="87"/>
      <c r="D149" s="87"/>
      <c r="E149" s="87"/>
      <c r="F149" s="87"/>
      <c r="G149" s="90">
        <v>3</v>
      </c>
      <c r="H149" s="12">
        <f>SUM((N149/G149))</f>
        <v>17108.6666666667</v>
      </c>
      <c r="I149" s="96">
        <v>2401999</v>
      </c>
      <c r="J149" s="96"/>
      <c r="K149" s="12"/>
      <c r="L149" s="96"/>
      <c r="M149" s="87"/>
      <c r="N149" s="12">
        <v>51326</v>
      </c>
      <c r="O149" s="87"/>
      <c r="P149" s="87"/>
      <c r="Q149" s="68"/>
      <c r="R149" s="59"/>
      <c r="S149" s="20"/>
      <c r="T149" s="87"/>
      <c r="U149" s="87"/>
      <c r="V149" s="87"/>
      <c r="W149" s="87"/>
      <c r="X149" s="87"/>
    </row>
    <row r="150">
      <c r="A150" s="87" t="s">
        <v>558</v>
      </c>
      <c r="B150" s="87" t="s">
        <v>314</v>
      </c>
      <c r="C150" s="87"/>
      <c r="D150" s="87"/>
      <c r="E150" s="87"/>
      <c r="F150" s="87"/>
      <c r="G150" s="90">
        <v>14</v>
      </c>
      <c r="H150" s="12">
        <f>SUM((N150/G150))</f>
        <v>15270.3571428571</v>
      </c>
      <c r="I150" s="96">
        <v>4105187</v>
      </c>
      <c r="J150" s="96"/>
      <c r="K150" s="12"/>
      <c r="L150" s="96"/>
      <c r="M150" s="87"/>
      <c r="N150" s="12">
        <v>213785</v>
      </c>
      <c r="O150" s="87"/>
      <c r="P150" s="87"/>
      <c r="Q150" s="68"/>
      <c r="R150" s="59"/>
      <c r="S150" s="20"/>
      <c r="T150" s="87"/>
      <c r="U150" s="87"/>
      <c r="V150" s="87"/>
      <c r="W150" s="87"/>
      <c r="X150" s="87"/>
    </row>
    <row r="151">
      <c r="A151" s="87" t="s">
        <v>559</v>
      </c>
      <c r="B151" s="87" t="s">
        <v>316</v>
      </c>
      <c r="C151" s="87"/>
      <c r="D151" s="87"/>
      <c r="E151" s="87"/>
      <c r="F151" s="87"/>
      <c r="G151" s="90">
        <v>4</v>
      </c>
      <c r="H151" s="12">
        <f>SUM((N151/G151))</f>
        <v>28366.75</v>
      </c>
      <c r="I151" s="96">
        <v>6002451</v>
      </c>
      <c r="J151" s="96"/>
      <c r="K151" s="12"/>
      <c r="L151" s="96"/>
      <c r="M151" s="87"/>
      <c r="N151" s="12">
        <v>113467</v>
      </c>
      <c r="O151" s="87"/>
      <c r="P151" s="87"/>
      <c r="Q151" s="68"/>
      <c r="R151" s="59"/>
      <c r="S151" s="20"/>
      <c r="T151" s="87"/>
      <c r="U151" s="87"/>
      <c r="V151" s="87"/>
      <c r="W151" s="87"/>
      <c r="X151" s="87"/>
    </row>
    <row r="152">
      <c r="A152" s="87" t="s">
        <v>560</v>
      </c>
      <c r="B152" s="87" t="s">
        <v>96</v>
      </c>
      <c r="C152" s="87">
        <v>52</v>
      </c>
      <c r="D152" s="87">
        <v>49</v>
      </c>
      <c r="E152" s="87"/>
      <c r="F152" s="87"/>
      <c r="G152" s="90">
        <v>3477</v>
      </c>
      <c r="H152" s="12">
        <f>SUM((N152/G152))</f>
        <v>4892.18435432844</v>
      </c>
      <c r="I152" s="96">
        <v>44338224</v>
      </c>
      <c r="J152" s="96">
        <v>10481077</v>
      </c>
      <c r="K152" s="12">
        <v>54819301</v>
      </c>
      <c r="L152" s="96">
        <v>30</v>
      </c>
      <c r="M152" s="1">
        <f>SUM(((K152/1000000)/L152))</f>
        <v>1.82731003333333</v>
      </c>
      <c r="N152" s="12">
        <v>17010125</v>
      </c>
      <c r="O152" s="87"/>
      <c r="P152" s="87"/>
      <c r="Q152" s="68"/>
      <c r="R152" s="59"/>
      <c r="S152" s="20"/>
      <c r="T152" s="87"/>
      <c r="U152" s="87"/>
      <c r="V152" s="87"/>
      <c r="W152" s="87"/>
      <c r="X152" s="87"/>
    </row>
    <row r="153">
      <c r="A153" s="87" t="s">
        <v>561</v>
      </c>
      <c r="B153" s="87" t="s">
        <v>307</v>
      </c>
      <c r="C153" s="87">
        <v>48</v>
      </c>
      <c r="D153" s="87">
        <v>71</v>
      </c>
      <c r="E153" s="87"/>
      <c r="F153" s="87"/>
      <c r="G153" s="90">
        <v>4070</v>
      </c>
      <c r="H153" s="12">
        <f>SUM((N153/G153))</f>
        <v>34660.3523341523</v>
      </c>
      <c r="I153" s="96">
        <v>292324737</v>
      </c>
      <c r="J153" s="96">
        <v>537360640</v>
      </c>
      <c r="K153" s="12">
        <v>829685377</v>
      </c>
      <c r="L153" s="96">
        <v>120</v>
      </c>
      <c r="M153" s="1">
        <f>SUM(((K153/1000000)/L153))</f>
        <v>6.91404480833333</v>
      </c>
      <c r="N153" s="12">
        <v>141067634</v>
      </c>
      <c r="O153" s="87"/>
      <c r="P153" s="87"/>
      <c r="Q153" s="68"/>
      <c r="R153" s="59"/>
      <c r="S153" s="20"/>
      <c r="T153" s="87"/>
      <c r="U153" s="87"/>
      <c r="V153" s="87"/>
      <c r="W153" s="87"/>
      <c r="X153" s="87"/>
    </row>
    <row r="154">
      <c r="A154" s="87" t="s">
        <v>562</v>
      </c>
      <c r="B154" s="87" t="s">
        <v>309</v>
      </c>
      <c r="C154" s="87">
        <v>29</v>
      </c>
      <c r="D154" s="87">
        <v>63</v>
      </c>
      <c r="E154" s="87"/>
      <c r="F154" s="87"/>
      <c r="G154" s="90">
        <v>2958</v>
      </c>
      <c r="H154" s="12">
        <f>SUM((N154/G154))</f>
        <v>13929.1609195402</v>
      </c>
      <c r="I154" s="96">
        <v>125014030</v>
      </c>
      <c r="J154" s="96">
        <v>71100540</v>
      </c>
      <c r="K154" s="12">
        <v>196114570</v>
      </c>
      <c r="L154" s="96">
        <v>30</v>
      </c>
      <c r="M154" s="1">
        <f>SUM(((K154/1000000)/L154))</f>
        <v>6.53715233333333</v>
      </c>
      <c r="N154" s="12">
        <v>41202458</v>
      </c>
      <c r="O154" s="87"/>
      <c r="P154" s="87"/>
      <c r="Q154" s="68"/>
      <c r="R154" s="59"/>
      <c r="S154" s="20"/>
      <c r="T154" s="87"/>
      <c r="U154" s="87"/>
      <c r="V154" s="87"/>
      <c r="W154" s="87"/>
      <c r="X154" s="87"/>
    </row>
    <row r="155">
      <c r="A155" s="87" t="s">
        <v>563</v>
      </c>
      <c r="B155" s="87" t="s">
        <v>96</v>
      </c>
      <c r="C155" s="87">
        <v>17</v>
      </c>
      <c r="D155" s="87">
        <v>40</v>
      </c>
      <c r="E155" s="87"/>
      <c r="F155" s="87"/>
      <c r="G155" s="90">
        <v>3168</v>
      </c>
      <c r="H155" s="12">
        <f>SUM((N155/G155))</f>
        <v>4024.71496212121</v>
      </c>
      <c r="I155" s="96">
        <v>35353000</v>
      </c>
      <c r="J155" s="96">
        <v>32914862</v>
      </c>
      <c r="K155" s="12">
        <v>68267862</v>
      </c>
      <c r="L155" s="96">
        <v>68</v>
      </c>
      <c r="M155" s="1">
        <f>SUM(((K155/1000000)/L155))</f>
        <v>1.00393914705882</v>
      </c>
      <c r="N155" s="12">
        <v>12750297</v>
      </c>
      <c r="O155" s="87"/>
      <c r="P155" s="87"/>
      <c r="Q155" s="68"/>
      <c r="R155" s="59"/>
      <c r="S155" s="20"/>
      <c r="T155" s="87"/>
      <c r="U155" s="87"/>
      <c r="V155" s="87"/>
      <c r="W155" s="87"/>
      <c r="X155" s="87"/>
    </row>
    <row r="156">
      <c r="A156" s="87" t="s">
        <v>564</v>
      </c>
      <c r="B156" s="87" t="s">
        <v>75</v>
      </c>
      <c r="C156" s="87">
        <v>66</v>
      </c>
      <c r="D156" s="87">
        <v>55</v>
      </c>
      <c r="E156" s="87"/>
      <c r="F156" s="87"/>
      <c r="G156" s="90">
        <v>2855</v>
      </c>
      <c r="H156" s="12">
        <f>SUM((N156/G156))</f>
        <v>7311.40875656742</v>
      </c>
      <c r="I156" s="96">
        <v>54333290</v>
      </c>
      <c r="J156" s="96">
        <v>73397446</v>
      </c>
      <c r="K156" s="12">
        <v>127730736</v>
      </c>
      <c r="L156" s="96">
        <v>17</v>
      </c>
      <c r="M156" s="1">
        <f>SUM(((K156/1000000)/L156))</f>
        <v>7.51357270588235</v>
      </c>
      <c r="N156" s="12">
        <v>20874072</v>
      </c>
      <c r="O156" s="87"/>
      <c r="P156" s="87"/>
      <c r="Q156" s="68"/>
      <c r="R156" s="59" t="s">
        <v>87</v>
      </c>
      <c r="S156" s="20" t="s">
        <v>565</v>
      </c>
      <c r="T156" s="87"/>
      <c r="U156" s="87"/>
      <c r="V156" s="87"/>
      <c r="W156" s="87"/>
      <c r="X156" s="87"/>
    </row>
    <row r="157">
      <c r="A157" s="87" t="s">
        <v>566</v>
      </c>
      <c r="B157" s="87" t="s">
        <v>304</v>
      </c>
      <c r="C157" s="87">
        <v>51</v>
      </c>
      <c r="D157" s="87">
        <v>51</v>
      </c>
      <c r="E157" s="87"/>
      <c r="F157" s="87"/>
      <c r="G157" s="90">
        <v>2912</v>
      </c>
      <c r="H157" s="12">
        <f>SUM((N157/G157))</f>
        <v>3976.36504120879</v>
      </c>
      <c r="I157" s="96">
        <v>67544505</v>
      </c>
      <c r="J157" s="96">
        <v>20514281</v>
      </c>
      <c r="K157" s="12">
        <v>88058786</v>
      </c>
      <c r="L157" s="96">
        <v>35</v>
      </c>
      <c r="M157" s="1">
        <f>SUM(((K157/1000000)/L157))</f>
        <v>2.51596531428571</v>
      </c>
      <c r="N157" s="12">
        <v>11579175</v>
      </c>
      <c r="O157" s="87"/>
      <c r="P157" s="87"/>
      <c r="Q157" s="68"/>
      <c r="R157" s="59"/>
      <c r="S157" s="20"/>
      <c r="T157" s="87"/>
      <c r="U157" s="87"/>
      <c r="V157" s="87"/>
      <c r="W157" s="87"/>
      <c r="X157" s="87"/>
    </row>
    <row r="158">
      <c r="A158" s="87" t="s">
        <v>567</v>
      </c>
      <c r="B158" s="87" t="s">
        <v>78</v>
      </c>
      <c r="C158" s="87">
        <v>30</v>
      </c>
      <c r="D158" s="87">
        <v>47</v>
      </c>
      <c r="E158" s="87"/>
      <c r="F158" s="87"/>
      <c r="G158" s="90">
        <v>3601</v>
      </c>
      <c r="H158" s="12">
        <f>SUM((N158/G158))</f>
        <v>7102.95973340739</v>
      </c>
      <c r="I158" s="96">
        <v>58877969</v>
      </c>
      <c r="J158" s="96">
        <v>139589199</v>
      </c>
      <c r="K158" s="12">
        <v>198467168</v>
      </c>
      <c r="L158" s="96">
        <v>125</v>
      </c>
      <c r="M158" s="1">
        <f>SUM(((K158/1000000)/L158))</f>
        <v>1.587737344</v>
      </c>
      <c r="N158" s="12">
        <v>25577758</v>
      </c>
      <c r="O158" s="87"/>
      <c r="P158" s="87"/>
      <c r="Q158" s="68"/>
      <c r="R158" s="59"/>
      <c r="S158" s="20"/>
      <c r="T158" s="87"/>
      <c r="U158" s="87"/>
      <c r="V158" s="87"/>
      <c r="W158" s="87"/>
      <c r="X158" s="87"/>
    </row>
    <row r="159">
      <c r="A159" s="87" t="s">
        <v>568</v>
      </c>
      <c r="B159" s="87" t="s">
        <v>309</v>
      </c>
      <c r="C159" s="87">
        <v>26</v>
      </c>
      <c r="D159" s="87">
        <v>62</v>
      </c>
      <c r="E159" s="87"/>
      <c r="F159" s="87"/>
      <c r="G159" s="90">
        <v>3078</v>
      </c>
      <c r="H159" s="12">
        <f>SUM((N159/G159))</f>
        <v>8221.80799220273</v>
      </c>
      <c r="I159" s="96">
        <v>62321039</v>
      </c>
      <c r="J159" s="96">
        <v>97791632</v>
      </c>
      <c r="K159" s="12">
        <v>160112671</v>
      </c>
      <c r="L159" s="96">
        <v>70</v>
      </c>
      <c r="M159" s="1">
        <f>SUM(((K159/1000000)/L159))</f>
        <v>2.28732387142857</v>
      </c>
      <c r="N159" s="12">
        <v>25306725</v>
      </c>
      <c r="O159" s="87"/>
      <c r="P159" s="87"/>
      <c r="Q159" s="68"/>
      <c r="R159" s="59"/>
      <c r="S159" s="20"/>
      <c r="T159" s="87"/>
      <c r="U159" s="87"/>
      <c r="V159" s="87"/>
      <c r="W159" s="87"/>
      <c r="X159" s="87"/>
    </row>
    <row r="160">
      <c r="A160" s="87" t="s">
        <v>569</v>
      </c>
      <c r="B160" s="87" t="s">
        <v>305</v>
      </c>
      <c r="C160" s="87">
        <v>22</v>
      </c>
      <c r="D160" s="87">
        <v>48</v>
      </c>
      <c r="E160" s="87"/>
      <c r="F160" s="87"/>
      <c r="G160" s="90">
        <v>3021</v>
      </c>
      <c r="H160" s="12">
        <f>SUM((N160/G160))</f>
        <v>3491.25057927838</v>
      </c>
      <c r="I160" s="96">
        <v>41152203</v>
      </c>
      <c r="J160" s="96">
        <v>43231799</v>
      </c>
      <c r="K160" s="12">
        <v>84384002</v>
      </c>
      <c r="L160" s="96">
        <v>40</v>
      </c>
      <c r="M160" s="1">
        <f>SUM(((K160/1000000)/L160))</f>
        <v>2.10960005</v>
      </c>
      <c r="N160" s="12">
        <v>10547068</v>
      </c>
      <c r="O160" s="87"/>
      <c r="P160" s="87"/>
      <c r="Q160" s="68"/>
      <c r="R160" s="59"/>
      <c r="S160" s="20"/>
      <c r="T160" s="87"/>
      <c r="U160" s="87"/>
      <c r="V160" s="87"/>
      <c r="W160" s="87"/>
      <c r="X160" s="87"/>
    </row>
    <row r="161">
      <c r="A161" s="87" t="s">
        <v>570</v>
      </c>
      <c r="B161" s="87" t="s">
        <v>96</v>
      </c>
      <c r="C161" s="87"/>
      <c r="D161" s="87"/>
      <c r="E161" s="87"/>
      <c r="F161" s="87"/>
      <c r="G161" s="90">
        <v>2515</v>
      </c>
      <c r="H161" s="12">
        <f>SUM((N161/G161))</f>
        <v>1035.13717693837</v>
      </c>
      <c r="I161" s="96">
        <v>5310554</v>
      </c>
      <c r="J161" s="96"/>
      <c r="K161" s="12"/>
      <c r="L161" s="96"/>
      <c r="M161" s="87"/>
      <c r="N161" s="12">
        <v>2603370</v>
      </c>
      <c r="O161" s="87"/>
      <c r="P161" s="87"/>
      <c r="Q161" s="68"/>
      <c r="R161" s="59"/>
      <c r="S161" s="20"/>
      <c r="T161" s="87"/>
      <c r="U161" s="87"/>
      <c r="V161" s="87"/>
      <c r="W161" s="87"/>
      <c r="X161" s="87"/>
    </row>
    <row r="162">
      <c r="A162" s="87" t="s">
        <v>571</v>
      </c>
      <c r="B162" s="87" t="s">
        <v>300</v>
      </c>
      <c r="C162" s="87">
        <v>25</v>
      </c>
      <c r="D162" s="87">
        <v>49</v>
      </c>
      <c r="E162" s="87"/>
      <c r="F162" s="87"/>
      <c r="G162" s="90">
        <v>3545</v>
      </c>
      <c r="H162" s="12">
        <f>SUM((N162/G162))</f>
        <v>9437.85275035261</v>
      </c>
      <c r="I162" s="96">
        <v>83670083</v>
      </c>
      <c r="J162" s="96">
        <v>221600000</v>
      </c>
      <c r="K162" s="12">
        <v>305270083</v>
      </c>
      <c r="L162" s="96">
        <v>150</v>
      </c>
      <c r="M162" s="1">
        <f>SUM(((K162/1000000)/L162))</f>
        <v>2.03513388666667</v>
      </c>
      <c r="N162" s="12">
        <v>33457188</v>
      </c>
      <c r="O162" s="87"/>
      <c r="P162" s="87"/>
      <c r="Q162" s="68"/>
      <c r="R162" s="59"/>
      <c r="S162" s="20"/>
      <c r="T162" s="87"/>
      <c r="U162" s="87"/>
      <c r="V162" s="87"/>
      <c r="W162" s="87"/>
      <c r="X162" s="87"/>
    </row>
    <row r="163">
      <c r="A163" s="87" t="s">
        <v>572</v>
      </c>
      <c r="B163" s="87" t="s">
        <v>301</v>
      </c>
      <c r="C163" s="87">
        <v>86</v>
      </c>
      <c r="D163" s="87">
        <v>87</v>
      </c>
      <c r="E163" s="87"/>
      <c r="F163" s="87"/>
      <c r="G163" s="90">
        <v>3752</v>
      </c>
      <c r="H163" s="12">
        <f>SUM((N163/G163))</f>
        <v>13070.0191897655</v>
      </c>
      <c r="I163" s="96">
        <v>189422889</v>
      </c>
      <c r="J163" s="96">
        <v>281800000</v>
      </c>
      <c r="K163" s="12">
        <v>471222889</v>
      </c>
      <c r="L163" s="96">
        <v>165</v>
      </c>
      <c r="M163" s="1">
        <f>SUM(((K163/1000000)/L163))</f>
        <v>2.8558962969697</v>
      </c>
      <c r="N163" s="12">
        <v>49038712</v>
      </c>
      <c r="O163" s="87"/>
      <c r="P163" s="87"/>
      <c r="Q163" s="68"/>
      <c r="R163" s="59"/>
      <c r="S163" s="20"/>
      <c r="T163" s="87"/>
      <c r="U163" s="87"/>
      <c r="V163" s="87"/>
      <c r="W163" s="87"/>
      <c r="X163" s="87"/>
    </row>
    <row r="164">
      <c r="A164" s="87" t="s">
        <v>573</v>
      </c>
      <c r="B164" s="87" t="s">
        <v>254</v>
      </c>
      <c r="C164" s="87"/>
      <c r="D164" s="87"/>
      <c r="E164" s="87"/>
      <c r="F164" s="87"/>
      <c r="G164" s="90">
        <v>13</v>
      </c>
      <c r="H164" s="12">
        <f>SUM((N164/G164))</f>
        <v>8401.61538461538</v>
      </c>
      <c r="I164" s="96">
        <v>1636190</v>
      </c>
      <c r="J164" s="96"/>
      <c r="K164" s="12"/>
      <c r="L164" s="96"/>
      <c r="M164" s="87"/>
      <c r="N164" s="12">
        <v>109221</v>
      </c>
      <c r="O164" s="87"/>
      <c r="P164" s="87"/>
      <c r="Q164" s="68"/>
      <c r="R164" s="59"/>
      <c r="S164" s="20"/>
      <c r="T164" s="87"/>
      <c r="U164" s="87"/>
      <c r="V164" s="87"/>
      <c r="W164" s="87"/>
      <c r="X164" s="87"/>
    </row>
    <row r="165">
      <c r="A165" s="87" t="s">
        <v>574</v>
      </c>
      <c r="B165" s="87" t="s">
        <v>78</v>
      </c>
      <c r="C165" s="87">
        <v>93</v>
      </c>
      <c r="D165" s="87">
        <v>80</v>
      </c>
      <c r="E165" s="87"/>
      <c r="F165" s="87"/>
      <c r="G165" s="90">
        <v>5</v>
      </c>
      <c r="H165" s="12">
        <f>SUM((N165/G165))</f>
        <v>83430</v>
      </c>
      <c r="I165" s="96">
        <v>95720716</v>
      </c>
      <c r="J165" s="96">
        <v>37100000</v>
      </c>
      <c r="K165" s="12">
        <v>132820716</v>
      </c>
      <c r="L165" s="96">
        <v>40</v>
      </c>
      <c r="M165" s="1">
        <f>SUM(((K165/1000000)/L165))</f>
        <v>3.3205179</v>
      </c>
      <c r="N165" s="12">
        <v>417150</v>
      </c>
      <c r="O165" s="87"/>
      <c r="P165" s="87"/>
      <c r="Q165" s="68"/>
      <c r="R165" s="59"/>
      <c r="S165" s="20"/>
      <c r="T165" s="87"/>
      <c r="U165" s="87"/>
      <c r="V165" s="87"/>
      <c r="W165" s="87"/>
      <c r="X165" s="87"/>
    </row>
    <row r="166">
      <c r="A166" s="3"/>
      <c r="B166" s="3"/>
      <c r="C166" s="3"/>
      <c r="D166" s="3"/>
      <c r="E166" s="3"/>
      <c r="F166" s="3"/>
      <c r="G166" s="17"/>
      <c r="H166" s="130"/>
      <c r="I166" s="35"/>
      <c r="J166" s="35"/>
      <c r="K166" s="130"/>
      <c r="L166" s="35"/>
      <c r="M166" s="3"/>
      <c r="N166" s="130"/>
      <c r="O166" s="3"/>
      <c r="P166" s="3"/>
      <c r="Q166" s="3"/>
      <c r="R166" s="71"/>
      <c r="S166" s="107"/>
      <c r="T166" s="3"/>
      <c r="U166" s="3"/>
      <c r="V166" s="3"/>
      <c r="W166" s="3"/>
      <c r="X166" s="3"/>
    </row>
  </sheetData>
  <conditionalFormatting sqref="M1 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cfRule type="cellIs" dxfId="0" priority="1" stopIfTrue="1" operator="between">
      <formula>2.5</formula>
      <formula>4.9</formula>
    </cfRule>
    <cfRule type="cellIs" dxfId="1" priority="2" stopIfTrue="1" operator="greaterThan">
      <formula>5</formula>
    </cfRule>
    <cfRule type="cellIs" dxfId="2" priority="3" stopIfTrue="1" operator="between">
      <formula>2.5</formula>
      <formula>1.5</formula>
    </cfRule>
    <cfRule type="cellIs" dxfId="3" priority="4" stopIfTrue="1" operator="lessThan">
      <formula>1.5</formula>
    </cfRule>
    <cfRule type="cellIs" dxfId="4" priority="5" stopIfTrue="1" operator="greaterThan">
      <formula>8</formula>
    </cfRule>
  </conditionalFormatting>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7.14" defaultRowHeight="12.75"/>
  <cols>
    <col customWidth="1" min="1" max="1" width="31.29"/>
    <col customWidth="1" min="3" max="3" width="8.14"/>
    <col customWidth="1" min="4" max="4" width="7.0"/>
    <col customWidth="1" min="5" max="5" width="10.71"/>
    <col customWidth="1" min="6" max="6" width="9.43"/>
    <col customWidth="1" min="7" max="7" width="7.86"/>
    <col customWidth="1" min="8" max="8" width="9.0"/>
    <col customWidth="1" min="9" max="9" width="8.57"/>
    <col customWidth="1" min="10" max="10" width="6.86"/>
    <col customWidth="1" min="11" max="11" width="9.57"/>
    <col customWidth="1" min="12" max="12" width="7.14"/>
    <col customWidth="1" min="13" max="13" width="10.71"/>
    <col customWidth="1" min="14" max="14" width="8.29"/>
    <col customWidth="1" min="15" max="15" width="5.43"/>
    <col customWidth="1" min="16" max="16" width="4.86"/>
    <col customWidth="1" min="17" max="17" width="76.43"/>
  </cols>
  <sheetData>
    <row r="1">
      <c r="A1" s="64" t="s">
        <v>33</v>
      </c>
      <c r="B1" s="64" t="s">
        <v>370</v>
      </c>
      <c r="C1" s="64" t="s">
        <v>292</v>
      </c>
      <c r="D1" s="64" t="s">
        <v>293</v>
      </c>
      <c r="E1" s="64" t="s">
        <v>41</v>
      </c>
      <c r="F1" s="9" t="s">
        <v>42</v>
      </c>
      <c r="G1" s="21" t="s">
        <v>44</v>
      </c>
      <c r="H1" s="9" t="s">
        <v>45</v>
      </c>
      <c r="I1" s="19" t="s">
        <v>46</v>
      </c>
      <c r="J1" s="33" t="s">
        <v>47</v>
      </c>
      <c r="K1" s="64" t="s">
        <v>48</v>
      </c>
      <c r="L1" s="33" t="s">
        <v>49</v>
      </c>
      <c r="M1" s="108" t="s">
        <v>50</v>
      </c>
      <c r="N1" s="64" t="s">
        <v>43</v>
      </c>
      <c r="O1" s="33" t="s">
        <v>53</v>
      </c>
      <c r="P1" s="33" t="s">
        <v>54</v>
      </c>
      <c r="Q1" s="31" t="s">
        <v>56</v>
      </c>
      <c r="R1" s="9"/>
      <c r="S1" s="9"/>
      <c r="T1" s="9"/>
      <c r="U1" s="9"/>
      <c r="V1" s="9"/>
    </row>
    <row r="2">
      <c r="A2" s="64"/>
      <c r="B2" s="34"/>
      <c r="C2" s="34" t="s">
        <v>295</v>
      </c>
      <c r="D2" s="34" t="s">
        <v>295</v>
      </c>
      <c r="E2" s="34"/>
      <c r="F2" s="87"/>
      <c r="G2" s="98"/>
      <c r="H2" s="87" t="s">
        <v>296</v>
      </c>
      <c r="I2" s="22" t="s">
        <v>297</v>
      </c>
      <c r="J2" s="22" t="s">
        <v>297</v>
      </c>
      <c r="K2" s="26" t="s">
        <v>297</v>
      </c>
      <c r="L2" s="22" t="s">
        <v>297</v>
      </c>
      <c r="M2" s="91" t="s">
        <v>298</v>
      </c>
      <c r="N2" s="26" t="s">
        <v>297</v>
      </c>
      <c r="O2" s="59"/>
      <c r="P2" s="59"/>
      <c r="Q2" s="70"/>
      <c r="R2" s="87"/>
      <c r="S2" s="87"/>
      <c r="T2" s="87"/>
      <c r="U2" s="87"/>
      <c r="V2" s="87"/>
    </row>
    <row r="3">
      <c r="A3" s="64" t="s">
        <v>575</v>
      </c>
      <c r="B3" s="34" t="s">
        <v>576</v>
      </c>
      <c r="C3" s="34">
        <v>43</v>
      </c>
      <c r="D3" s="34">
        <v>48</v>
      </c>
      <c r="E3" s="34" t="s">
        <v>577</v>
      </c>
      <c r="F3" s="87" t="s">
        <v>577</v>
      </c>
      <c r="G3" s="98">
        <v>2888</v>
      </c>
      <c r="H3" s="87">
        <v>4616</v>
      </c>
      <c r="I3" s="128">
        <v>37.053</v>
      </c>
      <c r="J3" s="128">
        <v>3.493</v>
      </c>
      <c r="K3" s="91">
        <f>SUM(I3:J3)</f>
        <v>40.546</v>
      </c>
      <c r="L3" s="59">
        <v>28</v>
      </c>
      <c r="M3" s="85">
        <f>SUM((K3/L3))</f>
        <v>1.44807142857143</v>
      </c>
      <c r="N3" s="91">
        <v>13.33</v>
      </c>
      <c r="O3" s="87"/>
      <c r="P3" s="87"/>
      <c r="Q3" s="20" t="s">
        <v>578</v>
      </c>
      <c r="R3" s="87"/>
      <c r="S3" s="87"/>
      <c r="T3" s="87"/>
      <c r="U3" s="87"/>
      <c r="V3" s="87"/>
    </row>
    <row r="4" ht="12.0" customHeight="1">
      <c r="A4" s="64" t="s">
        <v>579</v>
      </c>
      <c r="B4" s="34" t="s">
        <v>576</v>
      </c>
      <c r="C4" s="34">
        <v>93</v>
      </c>
      <c r="D4" s="34">
        <v>93</v>
      </c>
      <c r="E4" s="34" t="s">
        <v>580</v>
      </c>
      <c r="F4" s="87" t="s">
        <v>577</v>
      </c>
      <c r="G4" s="98">
        <v>2458</v>
      </c>
      <c r="H4" s="87">
        <v>3517</v>
      </c>
      <c r="I4" s="128">
        <v>35.014</v>
      </c>
      <c r="J4" s="128">
        <v>4.173</v>
      </c>
      <c r="K4" s="91">
        <f>SUM(I4:J4)</f>
        <v>39.187</v>
      </c>
      <c r="L4" s="59">
        <v>8</v>
      </c>
      <c r="M4" s="85">
        <f>SUM((K4/L4))</f>
        <v>4.898375</v>
      </c>
      <c r="N4" s="91">
        <v>8.644</v>
      </c>
      <c r="O4" s="87"/>
      <c r="P4" s="87"/>
      <c r="Q4" s="20" t="s">
        <v>581</v>
      </c>
      <c r="R4" s="87"/>
      <c r="S4" s="87"/>
      <c r="T4" s="87"/>
      <c r="U4" s="87"/>
      <c r="V4" s="87"/>
    </row>
    <row r="5" ht="12.0" customHeight="1">
      <c r="A5" s="9" t="s">
        <v>582</v>
      </c>
      <c r="B5" s="34" t="s">
        <v>576</v>
      </c>
      <c r="C5" s="34">
        <v>79</v>
      </c>
      <c r="D5" s="34">
        <v>89</v>
      </c>
      <c r="E5" s="34" t="s">
        <v>583</v>
      </c>
      <c r="F5" s="87" t="s">
        <v>584</v>
      </c>
      <c r="G5" s="98"/>
      <c r="H5" s="87"/>
      <c r="I5" s="128">
        <v>5.704</v>
      </c>
      <c r="J5" s="128">
        <v>21.757</v>
      </c>
      <c r="K5" s="91">
        <f>SUM(I5:J5)</f>
        <v>27.461</v>
      </c>
      <c r="L5" s="59">
        <v>20</v>
      </c>
      <c r="M5" s="85">
        <f>SUM((K5/L5))</f>
        <v>1.37305</v>
      </c>
      <c r="N5" s="91">
        <v>0.167</v>
      </c>
      <c r="O5" s="87"/>
      <c r="P5" s="87"/>
      <c r="Q5" s="20" t="s">
        <v>585</v>
      </c>
      <c r="R5" s="87"/>
      <c r="S5" s="87"/>
      <c r="T5" s="87"/>
      <c r="U5" s="87"/>
      <c r="V5" s="87"/>
    </row>
    <row r="6" ht="12.0" customHeight="1">
      <c r="A6" s="64" t="s">
        <v>586</v>
      </c>
      <c r="B6" s="34" t="s">
        <v>107</v>
      </c>
      <c r="C6" s="34">
        <v>72</v>
      </c>
      <c r="D6" s="34">
        <v>71</v>
      </c>
      <c r="E6" s="34" t="s">
        <v>577</v>
      </c>
      <c r="F6" s="87" t="s">
        <v>577</v>
      </c>
      <c r="G6" s="98">
        <v>2875</v>
      </c>
      <c r="H6" s="87">
        <v>4506</v>
      </c>
      <c r="I6" s="128">
        <v>35.061</v>
      </c>
      <c r="J6" s="128">
        <v>0.326</v>
      </c>
      <c r="K6" s="91">
        <f>SUM(I6:J6)</f>
        <v>35.387</v>
      </c>
      <c r="L6" s="59">
        <v>19</v>
      </c>
      <c r="M6" s="85">
        <f>SUM((K6/L6))</f>
        <v>1.86247368421053</v>
      </c>
      <c r="N6" s="91">
        <v>12.954</v>
      </c>
      <c r="O6" s="87"/>
      <c r="P6" s="87"/>
      <c r="Q6" s="20" t="s">
        <v>587</v>
      </c>
      <c r="R6" s="87"/>
      <c r="S6" s="87"/>
      <c r="T6" s="87"/>
      <c r="U6" s="87"/>
      <c r="V6" s="87"/>
    </row>
    <row r="7" ht="12.0" customHeight="1">
      <c r="A7" s="64" t="s">
        <v>588</v>
      </c>
      <c r="B7" s="34" t="s">
        <v>589</v>
      </c>
      <c r="C7" s="34">
        <v>4</v>
      </c>
      <c r="D7" s="34">
        <v>46</v>
      </c>
      <c r="E7" s="34" t="s">
        <v>590</v>
      </c>
      <c r="F7" s="87" t="s">
        <v>591</v>
      </c>
      <c r="G7" s="98">
        <v>3118</v>
      </c>
      <c r="H7" s="87">
        <v>3504</v>
      </c>
      <c r="I7" s="128">
        <v>28.087</v>
      </c>
      <c r="J7" s="128">
        <v>54</v>
      </c>
      <c r="K7" s="91">
        <f>SUM(I7:J7)</f>
        <v>82.087</v>
      </c>
      <c r="L7" s="59">
        <v>35</v>
      </c>
      <c r="M7" s="85">
        <f>SUM((K7/L7))</f>
        <v>2.34534285714286</v>
      </c>
      <c r="N7" s="91">
        <v>10.925</v>
      </c>
      <c r="O7" s="87"/>
      <c r="P7" s="87"/>
      <c r="Q7" s="20" t="s">
        <v>592</v>
      </c>
      <c r="R7" s="87"/>
      <c r="S7" s="87"/>
      <c r="T7" s="87"/>
      <c r="U7" s="87"/>
      <c r="V7" s="87"/>
    </row>
    <row r="8">
      <c r="A8" s="64" t="s">
        <v>593</v>
      </c>
      <c r="B8" s="34" t="s">
        <v>594</v>
      </c>
      <c r="C8" s="34">
        <v>46</v>
      </c>
      <c r="D8" s="34">
        <v>66</v>
      </c>
      <c r="E8" s="34" t="s">
        <v>595</v>
      </c>
      <c r="F8" s="87" t="s">
        <v>584</v>
      </c>
      <c r="G8" s="98">
        <v>265</v>
      </c>
      <c r="H8" s="87">
        <v>3856</v>
      </c>
      <c r="I8" s="128">
        <v>4.463</v>
      </c>
      <c r="J8" s="128">
        <v>10.931</v>
      </c>
      <c r="K8" s="91">
        <f>SUM(I8:J8)</f>
        <v>15.394</v>
      </c>
      <c r="L8" s="59">
        <v>30</v>
      </c>
      <c r="M8" s="85">
        <f>SUM((K8/L8))</f>
        <v>0.513133333333333</v>
      </c>
      <c r="N8" s="91">
        <v>1.021</v>
      </c>
      <c r="O8" s="87"/>
      <c r="P8" s="87"/>
      <c r="Q8" s="20" t="s">
        <v>596</v>
      </c>
      <c r="R8" s="87"/>
      <c r="S8" s="87"/>
      <c r="T8" s="87"/>
      <c r="U8" s="87"/>
      <c r="V8" s="87"/>
    </row>
    <row r="9" ht="12.0" customHeight="1">
      <c r="A9" s="64" t="s">
        <v>597</v>
      </c>
      <c r="B9" s="34" t="s">
        <v>576</v>
      </c>
      <c r="C9" s="34">
        <v>63</v>
      </c>
      <c r="D9" s="34">
        <v>74</v>
      </c>
      <c r="E9" s="34" t="s">
        <v>598</v>
      </c>
      <c r="F9" s="87" t="s">
        <v>599</v>
      </c>
      <c r="G9" s="98"/>
      <c r="H9" s="87"/>
      <c r="I9" s="128">
        <v>1.321</v>
      </c>
      <c r="J9" s="128">
        <v>0.45</v>
      </c>
      <c r="K9" s="91">
        <f>SUM(I9:J9)</f>
        <v>1.771</v>
      </c>
      <c r="L9" s="59">
        <v>0.2</v>
      </c>
      <c r="M9" s="85">
        <f>SUM((K9/L9))</f>
        <v>8.855</v>
      </c>
      <c r="N9" s="91">
        <v>0.077</v>
      </c>
      <c r="O9" s="87"/>
      <c r="P9" s="87"/>
      <c r="Q9" s="20" t="s">
        <v>600</v>
      </c>
      <c r="R9" s="87"/>
      <c r="S9" s="87"/>
      <c r="T9" s="87"/>
      <c r="U9" s="87"/>
      <c r="V9" s="87"/>
    </row>
    <row r="10">
      <c r="A10" s="64" t="s">
        <v>601</v>
      </c>
      <c r="B10" s="34" t="s">
        <v>282</v>
      </c>
      <c r="C10" s="34">
        <v>23</v>
      </c>
      <c r="D10" s="34">
        <v>31</v>
      </c>
      <c r="E10" s="34" t="s">
        <v>602</v>
      </c>
      <c r="F10" s="87" t="s">
        <v>603</v>
      </c>
      <c r="G10" s="98">
        <v>3328</v>
      </c>
      <c r="H10" s="87">
        <v>2615</v>
      </c>
      <c r="I10" s="128">
        <v>17.687</v>
      </c>
      <c r="J10" s="128">
        <v>7.875</v>
      </c>
      <c r="K10" s="91">
        <f>SUM(I10:J10)</f>
        <v>25.562</v>
      </c>
      <c r="L10" s="59">
        <v>5</v>
      </c>
      <c r="M10" s="85">
        <f>SUM((K10/L10))</f>
        <v>5.1124</v>
      </c>
      <c r="N10" s="91">
        <v>8.704</v>
      </c>
      <c r="O10" s="87"/>
      <c r="P10" s="87"/>
      <c r="Q10" s="20" t="s">
        <v>604</v>
      </c>
      <c r="R10" s="87"/>
      <c r="S10" s="87"/>
      <c r="T10" s="87"/>
      <c r="U10" s="87"/>
      <c r="V10" s="87"/>
    </row>
    <row r="11" ht="12.0" customHeight="1">
      <c r="A11" s="64" t="s">
        <v>605</v>
      </c>
      <c r="B11" s="34" t="s">
        <v>90</v>
      </c>
      <c r="C11" s="34">
        <v>26</v>
      </c>
      <c r="D11" s="34">
        <v>49</v>
      </c>
      <c r="E11" s="34" t="s">
        <v>606</v>
      </c>
      <c r="F11" s="87" t="s">
        <v>577</v>
      </c>
      <c r="G11" s="98">
        <v>3276</v>
      </c>
      <c r="H11" s="87">
        <v>3731</v>
      </c>
      <c r="I11" s="128">
        <v>33.035</v>
      </c>
      <c r="J11" s="128">
        <v>12.7</v>
      </c>
      <c r="K11" s="91">
        <f>SUM(I11:J11)</f>
        <v>45.735</v>
      </c>
      <c r="L11" s="59">
        <v>40</v>
      </c>
      <c r="M11" s="85">
        <f>SUM((K11/L11))</f>
        <v>1.143375</v>
      </c>
      <c r="N11" s="91">
        <v>12.22</v>
      </c>
      <c r="O11" s="87"/>
      <c r="P11" s="87"/>
      <c r="Q11" s="20" t="s">
        <v>607</v>
      </c>
      <c r="R11" s="87"/>
      <c r="S11" s="87"/>
      <c r="T11" s="87"/>
      <c r="U11" s="87"/>
      <c r="V11" s="87"/>
    </row>
    <row r="12" ht="12.0" customHeight="1">
      <c r="A12" s="64" t="s">
        <v>608</v>
      </c>
      <c r="B12" s="34" t="s">
        <v>609</v>
      </c>
      <c r="C12" s="34">
        <v>92</v>
      </c>
      <c r="D12" s="34">
        <v>82</v>
      </c>
      <c r="E12" s="34" t="s">
        <v>610</v>
      </c>
      <c r="F12" s="87" t="s">
        <v>611</v>
      </c>
      <c r="G12" s="98">
        <v>3376</v>
      </c>
      <c r="H12" s="87">
        <v>3537</v>
      </c>
      <c r="I12" s="128">
        <v>46.46</v>
      </c>
      <c r="J12" s="128">
        <v>100.95</v>
      </c>
      <c r="K12" s="91">
        <f>SUM(I12:J12)</f>
        <v>147.41</v>
      </c>
      <c r="L12" s="59">
        <v>150</v>
      </c>
      <c r="M12" s="85">
        <f>SUM((K12/L12))</f>
        <v>0.982733333333333</v>
      </c>
      <c r="N12" s="91">
        <v>12.068</v>
      </c>
      <c r="O12" s="87"/>
      <c r="P12" s="87"/>
      <c r="Q12" s="20" t="s">
        <v>612</v>
      </c>
      <c r="R12" s="87"/>
      <c r="S12" s="87"/>
      <c r="T12" s="87"/>
      <c r="U12" s="87"/>
      <c r="V12" s="87"/>
    </row>
    <row r="13" ht="12.0" customHeight="1">
      <c r="A13" s="129" t="s">
        <v>613</v>
      </c>
      <c r="B13" s="119"/>
      <c r="C13" s="119">
        <f>AVERAGE(C14:C183)</f>
        <v>54.9</v>
      </c>
      <c r="D13" s="119">
        <f>AVERAGE(D14:D183)</f>
        <v>62.4615384615385</v>
      </c>
      <c r="E13" s="119"/>
      <c r="F13" s="12"/>
      <c r="G13" s="90">
        <f>average(G14:G183)</f>
        <v>2732.616</v>
      </c>
      <c r="H13" s="12">
        <f>average(H14:H183)</f>
        <v>8501.64</v>
      </c>
      <c r="I13" s="96">
        <f>Average(I14:I183)</f>
        <v>69.0120763358778</v>
      </c>
      <c r="J13" s="96">
        <f>Average(J14:J183)</f>
        <v>110.185666666667</v>
      </c>
      <c r="K13" s="119">
        <f>Average(K14:K183)</f>
        <v>174.995465648855</v>
      </c>
      <c r="L13" s="96">
        <f>Average(L14:L183)</f>
        <v>57.0753846153846</v>
      </c>
      <c r="M13" s="85">
        <f>sum((K13/L13))</f>
        <v>3.06604093565206</v>
      </c>
      <c r="N13" s="119">
        <f>Average(N14:N183)</f>
        <v>21.5600615384615</v>
      </c>
      <c r="O13" s="12"/>
      <c r="P13" s="12"/>
      <c r="Q13" s="56"/>
      <c r="R13" s="12"/>
      <c r="S13" s="12"/>
      <c r="T13" s="12"/>
      <c r="U13" s="12"/>
      <c r="V13" s="12"/>
    </row>
    <row r="14" ht="12.0" customHeight="1">
      <c r="A14" s="64" t="s">
        <v>614</v>
      </c>
      <c r="B14" s="34" t="s">
        <v>576</v>
      </c>
      <c r="C14" s="34">
        <v>44</v>
      </c>
      <c r="D14" s="34">
        <v>38</v>
      </c>
      <c r="E14" s="34" t="s">
        <v>577</v>
      </c>
      <c r="F14" s="87" t="s">
        <v>577</v>
      </c>
      <c r="G14" s="98">
        <v>3049</v>
      </c>
      <c r="H14" s="87">
        <v>10365</v>
      </c>
      <c r="I14" s="128">
        <v>100.292</v>
      </c>
      <c r="J14" s="128">
        <v>115.904</v>
      </c>
      <c r="K14" s="91">
        <f>SUM(I14:J14)</f>
        <v>216.196</v>
      </c>
      <c r="L14" s="59">
        <v>20</v>
      </c>
      <c r="M14" s="85">
        <f>SUM((K14/L14))</f>
        <v>10.809800000000001</v>
      </c>
      <c r="N14" s="91">
        <v>31.603</v>
      </c>
      <c r="O14" s="87"/>
      <c r="P14" s="87"/>
      <c r="Q14" s="20" t="s">
        <v>615</v>
      </c>
      <c r="R14" s="87"/>
      <c r="S14" s="87"/>
      <c r="T14" s="87"/>
      <c r="U14" s="87"/>
      <c r="V14" s="87"/>
    </row>
    <row r="15" ht="12.0" customHeight="1">
      <c r="A15" s="64" t="s">
        <v>616</v>
      </c>
      <c r="B15" s="34" t="s">
        <v>594</v>
      </c>
      <c r="C15" s="34">
        <v>35</v>
      </c>
      <c r="D15" s="34">
        <v>50</v>
      </c>
      <c r="E15" s="34" t="s">
        <v>602</v>
      </c>
      <c r="F15" s="87" t="s">
        <v>591</v>
      </c>
      <c r="G15" s="98">
        <v>3417</v>
      </c>
      <c r="H15" s="87">
        <v>10411</v>
      </c>
      <c r="I15" s="128">
        <v>83.552</v>
      </c>
      <c r="J15" s="128">
        <v>128.266</v>
      </c>
      <c r="K15" s="91">
        <f>SUM(I15:J15)</f>
        <v>211.818</v>
      </c>
      <c r="L15" s="59">
        <v>70</v>
      </c>
      <c r="M15" s="85">
        <f>SUM((K15/L15))</f>
        <v>3.02597142857143</v>
      </c>
      <c r="N15" s="91">
        <v>35.573</v>
      </c>
      <c r="O15" s="87"/>
      <c r="P15" s="87"/>
      <c r="Q15" s="20" t="s">
        <v>617</v>
      </c>
      <c r="R15" s="87"/>
      <c r="S15" s="87"/>
      <c r="T15" s="87"/>
      <c r="U15" s="87"/>
      <c r="V15" s="87"/>
    </row>
    <row r="16" ht="12.0" customHeight="1">
      <c r="A16" s="64" t="s">
        <v>618</v>
      </c>
      <c r="B16" s="34" t="s">
        <v>619</v>
      </c>
      <c r="C16" s="34">
        <v>19</v>
      </c>
      <c r="D16" s="34">
        <v>50</v>
      </c>
      <c r="E16" s="34" t="s">
        <v>620</v>
      </c>
      <c r="F16" s="87" t="s">
        <v>621</v>
      </c>
      <c r="G16" s="98">
        <v>1952</v>
      </c>
      <c r="H16" s="87">
        <v>5047</v>
      </c>
      <c r="I16" s="128">
        <v>27.865</v>
      </c>
      <c r="J16" s="128">
        <v>15.3</v>
      </c>
      <c r="K16" s="91">
        <f>SUM(I16:J16)</f>
        <v>43.165</v>
      </c>
      <c r="L16" s="59">
        <v>17</v>
      </c>
      <c r="M16" s="85">
        <f>SUM((K16/L16))</f>
        <v>2.53911764705882</v>
      </c>
      <c r="N16" s="91">
        <v>9.851</v>
      </c>
      <c r="O16" s="87"/>
      <c r="P16" s="87"/>
      <c r="Q16" s="20" t="s">
        <v>622</v>
      </c>
      <c r="R16" s="87"/>
      <c r="S16" s="87"/>
      <c r="T16" s="87"/>
      <c r="U16" s="87"/>
      <c r="V16" s="87"/>
    </row>
    <row r="17">
      <c r="A17" s="64" t="s">
        <v>623</v>
      </c>
      <c r="B17" s="34" t="s">
        <v>576</v>
      </c>
      <c r="C17" s="34">
        <v>84</v>
      </c>
      <c r="D17" s="34">
        <v>80</v>
      </c>
      <c r="E17" s="34" t="s">
        <v>583</v>
      </c>
      <c r="F17" s="87" t="s">
        <v>577</v>
      </c>
      <c r="G17" s="98">
        <v>5</v>
      </c>
      <c r="H17" s="87">
        <v>28268</v>
      </c>
      <c r="I17" s="128">
        <v>5.79</v>
      </c>
      <c r="J17" s="128">
        <v>8.52</v>
      </c>
      <c r="K17" s="91">
        <f>SUM(I17:J17)</f>
        <v>14.31</v>
      </c>
      <c r="L17" s="59">
        <v>3.2</v>
      </c>
      <c r="M17" s="85">
        <f>SUM((K17/L17))</f>
        <v>4.471875</v>
      </c>
      <c r="N17" s="91">
        <v>0.141</v>
      </c>
      <c r="O17" s="87" t="s">
        <v>624</v>
      </c>
      <c r="P17" s="87"/>
      <c r="Q17" s="20" t="s">
        <v>625</v>
      </c>
      <c r="R17" s="87"/>
      <c r="S17" s="87"/>
      <c r="T17" s="87"/>
      <c r="U17" s="87"/>
      <c r="V17" s="87"/>
    </row>
    <row r="18">
      <c r="A18" s="64" t="s">
        <v>626</v>
      </c>
      <c r="B18" s="34" t="s">
        <v>594</v>
      </c>
      <c r="C18" s="34">
        <v>90</v>
      </c>
      <c r="D18" s="34">
        <v>77</v>
      </c>
      <c r="E18" s="34" t="s">
        <v>627</v>
      </c>
      <c r="F18" s="87" t="s">
        <v>577</v>
      </c>
      <c r="G18" s="98">
        <v>2918</v>
      </c>
      <c r="H18" s="87">
        <v>8995</v>
      </c>
      <c r="I18" s="128">
        <v>169.106</v>
      </c>
      <c r="J18" s="128">
        <v>119.276</v>
      </c>
      <c r="K18" s="91">
        <f>SUM(I18:J18)</f>
        <v>288.382</v>
      </c>
      <c r="L18" s="59">
        <v>32.5</v>
      </c>
      <c r="M18" s="85">
        <f>SUM((K18/L18))</f>
        <v>8.87329230769231</v>
      </c>
      <c r="N18" s="91">
        <v>26.247</v>
      </c>
      <c r="O18" s="87"/>
      <c r="P18" s="87"/>
      <c r="Q18" s="20" t="s">
        <v>628</v>
      </c>
      <c r="R18" s="87"/>
      <c r="S18" s="87"/>
      <c r="T18" s="87"/>
      <c r="U18" s="87"/>
      <c r="V18" s="87"/>
    </row>
    <row r="19" ht="12.0" customHeight="1">
      <c r="A19" s="64" t="s">
        <v>629</v>
      </c>
      <c r="B19" s="34" t="s">
        <v>630</v>
      </c>
      <c r="C19" s="34">
        <v>78</v>
      </c>
      <c r="D19" s="34">
        <v>75</v>
      </c>
      <c r="E19" s="34" t="s">
        <v>620</v>
      </c>
      <c r="F19" s="87" t="s">
        <v>591</v>
      </c>
      <c r="G19" s="98">
        <v>3715</v>
      </c>
      <c r="H19" s="87">
        <v>17512</v>
      </c>
      <c r="I19" s="128">
        <v>176.654</v>
      </c>
      <c r="J19" s="128">
        <v>193.915</v>
      </c>
      <c r="K19" s="91">
        <f>SUM(I19:J19)</f>
        <v>370.569</v>
      </c>
      <c r="L19" s="59">
        <v>140</v>
      </c>
      <c r="M19" s="85">
        <f>SUM((K19/L19))</f>
        <v>2.64692142857143</v>
      </c>
      <c r="N19" s="91">
        <v>65.058</v>
      </c>
      <c r="O19" s="87"/>
      <c r="P19" s="87"/>
      <c r="Q19" s="20" t="s">
        <v>631</v>
      </c>
      <c r="R19" s="87"/>
      <c r="S19" s="87"/>
      <c r="T19" s="87"/>
      <c r="U19" s="87"/>
      <c r="V19" s="87"/>
    </row>
    <row r="20" ht="12.0" customHeight="1">
      <c r="A20" s="64" t="s">
        <v>632</v>
      </c>
      <c r="B20" s="34" t="s">
        <v>633</v>
      </c>
      <c r="C20" s="34">
        <v>38</v>
      </c>
      <c r="D20" s="34">
        <v>56</v>
      </c>
      <c r="E20" s="34" t="s">
        <v>634</v>
      </c>
      <c r="F20" s="87" t="s">
        <v>611</v>
      </c>
      <c r="G20" s="98">
        <v>4115</v>
      </c>
      <c r="H20" s="87">
        <v>16072</v>
      </c>
      <c r="I20" s="128">
        <v>191.45</v>
      </c>
      <c r="J20" s="128">
        <v>368.4</v>
      </c>
      <c r="K20" s="91">
        <f>SUM(I20:J20)</f>
        <v>559.85</v>
      </c>
      <c r="L20" s="59">
        <v>200</v>
      </c>
      <c r="M20" s="85">
        <f>SUM((K20/L20))</f>
        <v>2.79925</v>
      </c>
      <c r="N20" s="91">
        <v>66.135</v>
      </c>
      <c r="O20" s="87"/>
      <c r="P20" s="87"/>
      <c r="Q20" s="20" t="s">
        <v>635</v>
      </c>
      <c r="R20" s="87"/>
      <c r="S20" s="87"/>
      <c r="T20" s="87"/>
      <c r="U20" s="87"/>
      <c r="V20" s="87"/>
    </row>
    <row r="21" ht="12.0" customHeight="1">
      <c r="A21" s="64" t="s">
        <v>636</v>
      </c>
      <c r="B21" s="34" t="s">
        <v>637</v>
      </c>
      <c r="C21" s="34">
        <v>86</v>
      </c>
      <c r="D21" s="34">
        <v>61</v>
      </c>
      <c r="E21" s="34" t="s">
        <v>590</v>
      </c>
      <c r="F21" s="87" t="s">
        <v>577</v>
      </c>
      <c r="G21" s="98">
        <v>15</v>
      </c>
      <c r="H21" s="87">
        <v>20198</v>
      </c>
      <c r="I21" s="128">
        <v>6.861</v>
      </c>
      <c r="J21" s="128"/>
      <c r="K21" s="91">
        <f>SUM(I21:J21)</f>
        <v>6.861</v>
      </c>
      <c r="L21" s="59">
        <v>10</v>
      </c>
      <c r="M21" s="85">
        <f>SUM((K21/L21))</f>
        <v>0.6861</v>
      </c>
      <c r="N21" s="91">
        <v>0.302</v>
      </c>
      <c r="O21" s="87"/>
      <c r="P21" s="87"/>
      <c r="Q21" s="20" t="s">
        <v>638</v>
      </c>
      <c r="R21" s="87"/>
      <c r="S21" s="87"/>
      <c r="T21" s="87"/>
      <c r="U21" s="87"/>
      <c r="V21" s="87"/>
    </row>
    <row r="22">
      <c r="A22" s="64" t="s">
        <v>639</v>
      </c>
      <c r="B22" s="34" t="s">
        <v>78</v>
      </c>
      <c r="C22" s="34">
        <v>28</v>
      </c>
      <c r="D22" s="34">
        <v>55</v>
      </c>
      <c r="E22" s="34" t="s">
        <v>640</v>
      </c>
      <c r="F22" s="87" t="s">
        <v>591</v>
      </c>
      <c r="G22" s="98">
        <v>2614</v>
      </c>
      <c r="H22" s="87">
        <v>3982</v>
      </c>
      <c r="I22" s="128">
        <v>36.665</v>
      </c>
      <c r="J22" s="128">
        <v>24.3</v>
      </c>
      <c r="K22" s="91">
        <f>SUM(I22:J22)</f>
        <v>60.965</v>
      </c>
      <c r="L22" s="59">
        <v>40</v>
      </c>
      <c r="M22" s="85">
        <f>SUM((K22/L22))</f>
        <v>1.524125</v>
      </c>
      <c r="N22" s="91">
        <v>10.408</v>
      </c>
      <c r="O22" s="87"/>
      <c r="P22" s="87"/>
      <c r="Q22" s="20" t="s">
        <v>641</v>
      </c>
      <c r="R22" s="87"/>
      <c r="S22" s="87"/>
      <c r="T22" s="87"/>
      <c r="U22" s="87"/>
      <c r="V22" s="87"/>
    </row>
    <row r="23">
      <c r="A23" s="64" t="s">
        <v>642</v>
      </c>
      <c r="B23" s="34" t="s">
        <v>107</v>
      </c>
      <c r="C23" s="34">
        <v>22</v>
      </c>
      <c r="D23" s="34">
        <v>34</v>
      </c>
      <c r="E23" s="34" t="s">
        <v>643</v>
      </c>
      <c r="F23" s="87" t="s">
        <v>591</v>
      </c>
      <c r="G23" s="98">
        <v>3015</v>
      </c>
      <c r="H23" s="87">
        <v>3324</v>
      </c>
      <c r="I23" s="128">
        <v>21.295</v>
      </c>
      <c r="J23" s="128">
        <v>27.5</v>
      </c>
      <c r="K23" s="91">
        <f>SUM(I23:J23)</f>
        <v>48.795</v>
      </c>
      <c r="L23" s="59">
        <v>90</v>
      </c>
      <c r="M23" s="85">
        <f>SUM((K23/L23))</f>
        <v>0.542166666666667</v>
      </c>
      <c r="N23" s="91">
        <v>10.021</v>
      </c>
      <c r="O23" s="87"/>
      <c r="P23" s="87"/>
      <c r="Q23" s="20" t="s">
        <v>644</v>
      </c>
      <c r="R23" s="87"/>
      <c r="S23" s="87"/>
      <c r="T23" s="87"/>
      <c r="U23" s="87"/>
      <c r="V23" s="87"/>
    </row>
    <row r="24" ht="12.0" customHeight="1">
      <c r="A24" s="64" t="s">
        <v>645</v>
      </c>
      <c r="B24" s="34" t="s">
        <v>90</v>
      </c>
      <c r="C24" s="34">
        <v>84</v>
      </c>
      <c r="D24" s="34">
        <v>63</v>
      </c>
      <c r="E24" s="34" t="s">
        <v>646</v>
      </c>
      <c r="F24" s="87" t="s">
        <v>647</v>
      </c>
      <c r="G24" s="98">
        <v>3222</v>
      </c>
      <c r="H24" s="87">
        <v>6935</v>
      </c>
      <c r="I24" s="128">
        <v>75.658</v>
      </c>
      <c r="J24" s="128">
        <v>59.8</v>
      </c>
      <c r="K24" s="91">
        <f>SUM(I24:J24)</f>
        <v>135.458</v>
      </c>
      <c r="L24" s="59">
        <v>60</v>
      </c>
      <c r="M24" s="85">
        <f>SUM((K24/L24))</f>
        <v>2.25763333333333</v>
      </c>
      <c r="N24" s="91">
        <v>22.403</v>
      </c>
      <c r="O24" s="87"/>
      <c r="P24" s="87"/>
      <c r="Q24" s="20" t="s">
        <v>648</v>
      </c>
      <c r="R24" s="87"/>
      <c r="S24" s="87"/>
      <c r="T24" s="87"/>
      <c r="U24" s="87"/>
      <c r="V24" s="87"/>
    </row>
    <row r="25" ht="12.0" customHeight="1">
      <c r="A25" s="64" t="s">
        <v>649</v>
      </c>
      <c r="B25" s="34" t="s">
        <v>65</v>
      </c>
      <c r="C25" s="34">
        <v>44</v>
      </c>
      <c r="D25" s="34">
        <v>50</v>
      </c>
      <c r="E25" s="34" t="s">
        <v>602</v>
      </c>
      <c r="F25" s="87" t="s">
        <v>591</v>
      </c>
      <c r="G25" s="98">
        <v>3750</v>
      </c>
      <c r="H25" s="87">
        <v>9715</v>
      </c>
      <c r="I25" s="128">
        <v>100.24</v>
      </c>
      <c r="J25" s="128">
        <v>74.581</v>
      </c>
      <c r="K25" s="91">
        <f>SUM(I25:J25)</f>
        <v>174.821</v>
      </c>
      <c r="L25" s="59">
        <v>163</v>
      </c>
      <c r="M25" s="85">
        <f>SUM((K25/L25))</f>
        <v>1.07252147239264</v>
      </c>
      <c r="N25" s="91">
        <v>36.431</v>
      </c>
      <c r="O25" s="87"/>
      <c r="P25" s="87"/>
      <c r="Q25" s="20" t="s">
        <v>650</v>
      </c>
      <c r="R25" s="87"/>
      <c r="S25" s="87"/>
      <c r="T25" s="87"/>
      <c r="U25" s="87"/>
      <c r="V25" s="87"/>
    </row>
    <row r="26" ht="12.0" customHeight="1">
      <c r="A26" s="64" t="s">
        <v>651</v>
      </c>
      <c r="B26" s="34" t="s">
        <v>90</v>
      </c>
      <c r="C26" s="34">
        <v>78</v>
      </c>
      <c r="D26" s="34">
        <v>81</v>
      </c>
      <c r="E26" s="34" t="s">
        <v>580</v>
      </c>
      <c r="F26" s="87" t="s">
        <v>621</v>
      </c>
      <c r="G26" s="98">
        <v>3020</v>
      </c>
      <c r="H26" s="87">
        <v>6326</v>
      </c>
      <c r="I26" s="128">
        <v>84.351</v>
      </c>
      <c r="J26" s="128">
        <v>58.5</v>
      </c>
      <c r="K26" s="91">
        <f>SUM(I26:J26)</f>
        <v>142.851</v>
      </c>
      <c r="L26" s="59">
        <v>50</v>
      </c>
      <c r="M26" s="85">
        <f>SUM((K26/L26))</f>
        <v>2.85702</v>
      </c>
      <c r="N26" s="91">
        <v>19.104</v>
      </c>
      <c r="O26" s="87"/>
      <c r="P26" s="87"/>
      <c r="Q26" s="20" t="s">
        <v>652</v>
      </c>
      <c r="R26" s="87"/>
      <c r="S26" s="87"/>
      <c r="T26" s="87"/>
      <c r="U26" s="87"/>
      <c r="V26" s="87"/>
    </row>
    <row r="27">
      <c r="A27" s="64" t="s">
        <v>653</v>
      </c>
      <c r="B27" s="34" t="s">
        <v>637</v>
      </c>
      <c r="C27" s="34">
        <v>47</v>
      </c>
      <c r="D27" s="34">
        <v>63</v>
      </c>
      <c r="E27" s="34" t="s">
        <v>577</v>
      </c>
      <c r="F27" s="87" t="s">
        <v>577</v>
      </c>
      <c r="G27" s="98">
        <v>3167</v>
      </c>
      <c r="H27" s="87">
        <v>7500</v>
      </c>
      <c r="I27" s="128">
        <v>52.698</v>
      </c>
      <c r="J27" s="128">
        <v>19.718</v>
      </c>
      <c r="K27" s="91">
        <f>SUM(I27:J27)</f>
        <v>72.416</v>
      </c>
      <c r="L27" s="59">
        <v>21</v>
      </c>
      <c r="M27" s="85">
        <f>SUM((K27/L27))</f>
        <v>3.44838095238095</v>
      </c>
      <c r="N27" s="91">
        <v>23.751</v>
      </c>
      <c r="O27" s="87"/>
      <c r="P27" s="87"/>
      <c r="Q27" s="20" t="s">
        <v>654</v>
      </c>
      <c r="R27" s="87"/>
      <c r="S27" s="87"/>
      <c r="T27" s="87"/>
      <c r="U27" s="87"/>
      <c r="V27" s="87"/>
    </row>
    <row r="28" ht="12.0" customHeight="1">
      <c r="A28" s="64" t="s">
        <v>655</v>
      </c>
      <c r="B28" s="34" t="s">
        <v>576</v>
      </c>
      <c r="C28" s="34">
        <v>84</v>
      </c>
      <c r="D28" s="34">
        <v>81</v>
      </c>
      <c r="E28" s="34" t="s">
        <v>643</v>
      </c>
      <c r="F28" s="87" t="s">
        <v>584</v>
      </c>
      <c r="G28" s="98">
        <v>3507</v>
      </c>
      <c r="H28" s="87">
        <v>5461</v>
      </c>
      <c r="I28" s="128">
        <v>72.29</v>
      </c>
      <c r="J28" s="128">
        <v>23.117</v>
      </c>
      <c r="K28" s="91">
        <f>SUM(I28:J28)</f>
        <v>95.407</v>
      </c>
      <c r="L28" s="59">
        <v>37</v>
      </c>
      <c r="M28" s="85">
        <f>SUM((K28/L28))</f>
        <v>2.57856756756757</v>
      </c>
      <c r="N28" s="91">
        <v>19.152</v>
      </c>
      <c r="O28" s="87"/>
      <c r="P28" s="87"/>
      <c r="Q28" s="20" t="s">
        <v>656</v>
      </c>
      <c r="R28" s="87"/>
      <c r="S28" s="87"/>
      <c r="T28" s="87"/>
      <c r="U28" s="87"/>
      <c r="V28" s="87"/>
    </row>
    <row r="29" ht="12.0" customHeight="1">
      <c r="A29" s="64" t="s">
        <v>657</v>
      </c>
      <c r="B29" s="34" t="s">
        <v>658</v>
      </c>
      <c r="C29" s="34">
        <v>59</v>
      </c>
      <c r="D29" s="34">
        <v>37</v>
      </c>
      <c r="E29" s="34" t="s">
        <v>602</v>
      </c>
      <c r="F29" s="87" t="s">
        <v>603</v>
      </c>
      <c r="G29" s="98">
        <v>2760</v>
      </c>
      <c r="H29" s="87">
        <v>3089</v>
      </c>
      <c r="I29" s="128">
        <v>24.046</v>
      </c>
      <c r="J29" s="128">
        <v>12.946</v>
      </c>
      <c r="K29" s="91">
        <f>SUM(I29:J29)</f>
        <v>36.992</v>
      </c>
      <c r="L29" s="59">
        <v>25</v>
      </c>
      <c r="M29" s="85">
        <f>SUM((K29/L29))</f>
        <v>1.47968</v>
      </c>
      <c r="N29" s="91">
        <v>8.525</v>
      </c>
      <c r="O29" s="87"/>
      <c r="P29" s="87"/>
      <c r="Q29" s="20" t="s">
        <v>659</v>
      </c>
      <c r="R29" s="87"/>
      <c r="S29" s="87"/>
      <c r="T29" s="87"/>
      <c r="U29" s="87"/>
      <c r="V29" s="87"/>
    </row>
    <row r="30" ht="12.0" customHeight="1">
      <c r="A30" s="64" t="s">
        <v>660</v>
      </c>
      <c r="B30" s="34" t="s">
        <v>661</v>
      </c>
      <c r="C30" s="34">
        <v>7</v>
      </c>
      <c r="D30" s="34">
        <v>38</v>
      </c>
      <c r="E30" s="34" t="s">
        <v>646</v>
      </c>
      <c r="F30" s="87" t="s">
        <v>603</v>
      </c>
      <c r="G30" s="98">
        <v>2661</v>
      </c>
      <c r="H30" s="87">
        <v>3055</v>
      </c>
      <c r="I30" s="128">
        <v>21.302</v>
      </c>
      <c r="J30" s="128">
        <v>17.2</v>
      </c>
      <c r="K30" s="91">
        <f>SUM(I30:J30)</f>
        <v>38.502</v>
      </c>
      <c r="L30" s="59">
        <v>50</v>
      </c>
      <c r="M30" s="85">
        <f>SUM((K30/L30))</f>
        <v>0.77004</v>
      </c>
      <c r="N30" s="91">
        <v>8.129</v>
      </c>
      <c r="O30" s="87"/>
      <c r="P30" s="87"/>
      <c r="Q30" s="20" t="s">
        <v>662</v>
      </c>
      <c r="R30" s="87"/>
      <c r="S30" s="87"/>
      <c r="T30" s="87"/>
      <c r="U30" s="87"/>
      <c r="V30" s="87"/>
    </row>
    <row r="31" ht="12.0" customHeight="1">
      <c r="A31" s="64" t="s">
        <v>663</v>
      </c>
      <c r="B31" s="34" t="s">
        <v>576</v>
      </c>
      <c r="C31" s="34">
        <v>93</v>
      </c>
      <c r="D31" s="34">
        <v>79</v>
      </c>
      <c r="E31" s="34" t="s">
        <v>627</v>
      </c>
      <c r="F31" s="87" t="s">
        <v>647</v>
      </c>
      <c r="G31" s="98">
        <v>2886</v>
      </c>
      <c r="H31" s="87">
        <v>3929</v>
      </c>
      <c r="I31" s="128">
        <v>35.06</v>
      </c>
      <c r="J31" s="128">
        <v>41.114</v>
      </c>
      <c r="K31" s="91">
        <f>SUM(I31:J31)</f>
        <v>76.174</v>
      </c>
      <c r="L31" s="59">
        <v>15</v>
      </c>
      <c r="M31" s="85">
        <f>SUM((K31/L31))</f>
        <v>5.07826666666667</v>
      </c>
      <c r="N31" s="91">
        <v>11.34</v>
      </c>
      <c r="O31" s="87"/>
      <c r="P31" s="87"/>
      <c r="Q31" s="20" t="s">
        <v>664</v>
      </c>
      <c r="R31" s="87"/>
      <c r="S31" s="87"/>
      <c r="T31" s="87"/>
      <c r="U31" s="87"/>
      <c r="V31" s="87"/>
    </row>
    <row r="32" ht="12.0" customHeight="1">
      <c r="A32" s="64" t="s">
        <v>665</v>
      </c>
      <c r="B32" s="34" t="s">
        <v>576</v>
      </c>
      <c r="C32" s="34">
        <v>45</v>
      </c>
      <c r="D32" s="34">
        <v>38</v>
      </c>
      <c r="E32" s="34" t="s">
        <v>666</v>
      </c>
      <c r="F32" s="87" t="s">
        <v>591</v>
      </c>
      <c r="G32" s="98">
        <v>2290</v>
      </c>
      <c r="H32" s="87">
        <v>2265</v>
      </c>
      <c r="I32" s="128">
        <v>10.721</v>
      </c>
      <c r="J32" s="128">
        <v>18.21</v>
      </c>
      <c r="K32" s="91">
        <f>SUM(I32:J32)</f>
        <v>28.931</v>
      </c>
      <c r="L32" s="59">
        <v>45</v>
      </c>
      <c r="M32" s="85">
        <f>SUM((K32/L32))</f>
        <v>0.642911111111111</v>
      </c>
      <c r="N32" s="91">
        <v>5.187</v>
      </c>
      <c r="O32" s="87"/>
      <c r="P32" s="87"/>
      <c r="Q32" s="20" t="s">
        <v>667</v>
      </c>
      <c r="R32" s="87"/>
      <c r="S32" s="87"/>
      <c r="T32" s="87"/>
      <c r="U32" s="87"/>
      <c r="V32" s="87"/>
    </row>
    <row r="33">
      <c r="A33" s="64" t="s">
        <v>668</v>
      </c>
      <c r="B33" s="34" t="s">
        <v>576</v>
      </c>
      <c r="C33" s="34">
        <v>6</v>
      </c>
      <c r="D33" s="34">
        <v>28</v>
      </c>
      <c r="E33" s="34" t="s">
        <v>602</v>
      </c>
      <c r="F33" s="87" t="s">
        <v>603</v>
      </c>
      <c r="G33" s="98"/>
      <c r="H33" s="87"/>
      <c r="I33" s="128">
        <v>1.186</v>
      </c>
      <c r="J33" s="128">
        <v>3.447</v>
      </c>
      <c r="K33" s="91">
        <f>SUM(I33:J33)</f>
        <v>4.633</v>
      </c>
      <c r="L33" s="59">
        <v>20</v>
      </c>
      <c r="M33" s="85">
        <f>SUM((K33/L33))</f>
        <v>0.23165</v>
      </c>
      <c r="N33" s="91">
        <v>0.754</v>
      </c>
      <c r="O33" s="87"/>
      <c r="P33" s="87"/>
      <c r="Q33" s="20" t="s">
        <v>669</v>
      </c>
      <c r="R33" s="87"/>
      <c r="S33" s="87"/>
      <c r="T33" s="87"/>
      <c r="U33" s="87"/>
      <c r="V33" s="87"/>
    </row>
    <row r="34">
      <c r="A34" s="64" t="s">
        <v>670</v>
      </c>
      <c r="B34" s="34" t="s">
        <v>671</v>
      </c>
      <c r="C34" s="34">
        <v>74</v>
      </c>
      <c r="D34" s="34">
        <v>53</v>
      </c>
      <c r="E34" s="34" t="s">
        <v>580</v>
      </c>
      <c r="F34" s="87" t="s">
        <v>584</v>
      </c>
      <c r="G34" s="98">
        <v>218</v>
      </c>
      <c r="H34" s="87">
        <v>3652</v>
      </c>
      <c r="I34" s="128">
        <v>2.711</v>
      </c>
      <c r="J34" s="128"/>
      <c r="K34" s="91">
        <f>SUM(I34:J34)</f>
        <v>2.711</v>
      </c>
      <c r="L34" s="59">
        <v>5</v>
      </c>
      <c r="M34" s="85">
        <f>SUM((K34/L34))</f>
        <v>0.5422</v>
      </c>
      <c r="N34" s="91">
        <v>0.791</v>
      </c>
      <c r="O34" s="87"/>
      <c r="P34" s="87"/>
      <c r="Q34" s="20" t="s">
        <v>672</v>
      </c>
      <c r="R34" s="87"/>
      <c r="S34" s="87"/>
      <c r="T34" s="87"/>
      <c r="U34" s="87"/>
      <c r="V34" s="87"/>
    </row>
    <row r="35" ht="12.0" customHeight="1">
      <c r="A35" s="64" t="s">
        <v>673</v>
      </c>
      <c r="B35" s="34" t="s">
        <v>674</v>
      </c>
      <c r="C35" s="34">
        <v>47</v>
      </c>
      <c r="D35" s="34">
        <v>62</v>
      </c>
      <c r="E35" s="34"/>
      <c r="F35" s="87" t="s">
        <v>584</v>
      </c>
      <c r="G35" s="98">
        <v>2630</v>
      </c>
      <c r="H35" s="87">
        <v>3820</v>
      </c>
      <c r="I35" s="59">
        <v>31.847</v>
      </c>
      <c r="J35" s="59">
        <v>23.4</v>
      </c>
      <c r="K35" s="34">
        <f>sum(I35:J35)</f>
        <v>55.247</v>
      </c>
      <c r="L35" s="59">
        <v>40</v>
      </c>
      <c r="M35" s="85">
        <f>sum((K35/L35))</f>
        <v>1.381175</v>
      </c>
      <c r="N35" s="34">
        <v>10.04</v>
      </c>
      <c r="O35" s="87"/>
      <c r="P35" s="87"/>
      <c r="Q35" s="20" t="s">
        <v>675</v>
      </c>
      <c r="R35" s="87"/>
      <c r="S35" s="87"/>
      <c r="T35" s="87"/>
      <c r="U35" s="87"/>
      <c r="V35" s="87"/>
    </row>
    <row r="36">
      <c r="A36" s="64" t="s">
        <v>676</v>
      </c>
      <c r="B36" s="34" t="s">
        <v>65</v>
      </c>
      <c r="C36" s="34">
        <v>78</v>
      </c>
      <c r="D36" s="34">
        <v>83</v>
      </c>
      <c r="E36" s="34" t="s">
        <v>677</v>
      </c>
      <c r="F36" s="87" t="s">
        <v>591</v>
      </c>
      <c r="G36" s="98">
        <v>3644</v>
      </c>
      <c r="H36" s="87">
        <v>23655</v>
      </c>
      <c r="I36" s="59">
        <v>209.4</v>
      </c>
      <c r="J36" s="59">
        <v>416.3</v>
      </c>
      <c r="K36" s="34">
        <v>626.13</v>
      </c>
      <c r="L36" s="59">
        <v>125</v>
      </c>
      <c r="M36" s="85">
        <f>SUM((K36/L36))</f>
        <v>5.00904</v>
      </c>
      <c r="N36" s="34">
        <v>86.19</v>
      </c>
      <c r="O36" s="87"/>
      <c r="P36" s="87"/>
      <c r="Q36" s="20"/>
      <c r="R36" s="87"/>
      <c r="S36" s="87"/>
      <c r="T36" s="87"/>
      <c r="U36" s="87"/>
      <c r="V36" s="87"/>
    </row>
    <row r="37" ht="12.0" customHeight="1">
      <c r="A37" s="64" t="s">
        <v>678</v>
      </c>
      <c r="B37" s="34" t="s">
        <v>679</v>
      </c>
      <c r="C37" s="34">
        <v>61</v>
      </c>
      <c r="D37" s="34">
        <v>56</v>
      </c>
      <c r="E37" s="34" t="s">
        <v>602</v>
      </c>
      <c r="F37" s="87" t="s">
        <v>603</v>
      </c>
      <c r="G37" s="98">
        <v>3155</v>
      </c>
      <c r="H37" s="87">
        <v>5715</v>
      </c>
      <c r="I37" s="128">
        <v>42.587</v>
      </c>
      <c r="J37" s="128">
        <v>115.3</v>
      </c>
      <c r="K37" s="91">
        <f>SUM(I37:J37)</f>
        <v>157.887</v>
      </c>
      <c r="L37" s="59">
        <v>40</v>
      </c>
      <c r="M37" s="85">
        <f>SUM((K37/L37))</f>
        <v>3.947175</v>
      </c>
      <c r="N37" s="91">
        <v>18.031</v>
      </c>
      <c r="O37" s="87"/>
      <c r="P37" s="87"/>
      <c r="Q37" s="20" t="s">
        <v>680</v>
      </c>
      <c r="R37" s="87"/>
      <c r="S37" s="87"/>
      <c r="T37" s="87"/>
      <c r="U37" s="87"/>
      <c r="V37" s="87"/>
    </row>
    <row r="38" ht="12.0" customHeight="1">
      <c r="A38" s="64" t="s">
        <v>681</v>
      </c>
      <c r="B38" s="34" t="s">
        <v>682</v>
      </c>
      <c r="C38" s="34">
        <v>71</v>
      </c>
      <c r="D38" s="34">
        <v>71</v>
      </c>
      <c r="E38" s="34" t="s">
        <v>683</v>
      </c>
      <c r="F38" s="87" t="s">
        <v>584</v>
      </c>
      <c r="G38" s="98">
        <v>3549</v>
      </c>
      <c r="H38" s="87">
        <v>4383</v>
      </c>
      <c r="I38" s="128">
        <v>51.802</v>
      </c>
      <c r="J38" s="128">
        <v>11.74</v>
      </c>
      <c r="K38" s="91">
        <f>SUM(I38:J38)</f>
        <v>63.542</v>
      </c>
      <c r="L38" s="59">
        <v>24</v>
      </c>
      <c r="M38" s="85">
        <f>SUM((K38/L38))</f>
        <v>2.64758333333333</v>
      </c>
      <c r="N38" s="91">
        <v>15.556</v>
      </c>
      <c r="O38" s="87"/>
      <c r="P38" s="87"/>
      <c r="Q38" s="20" t="s">
        <v>684</v>
      </c>
      <c r="R38" s="87"/>
      <c r="S38" s="87"/>
      <c r="T38" s="87"/>
      <c r="U38" s="87"/>
      <c r="V38" s="87"/>
    </row>
    <row r="39" ht="12.0" customHeight="1">
      <c r="A39" s="64" t="s">
        <v>685</v>
      </c>
      <c r="B39" s="34" t="s">
        <v>90</v>
      </c>
      <c r="C39" s="34">
        <v>71</v>
      </c>
      <c r="D39" s="34">
        <v>68</v>
      </c>
      <c r="E39" s="34" t="s">
        <v>598</v>
      </c>
      <c r="F39" s="87" t="s">
        <v>621</v>
      </c>
      <c r="G39" s="98">
        <v>2926</v>
      </c>
      <c r="H39" s="87">
        <v>6364</v>
      </c>
      <c r="I39" s="128">
        <v>55.802</v>
      </c>
      <c r="J39" s="128">
        <v>93.739</v>
      </c>
      <c r="K39" s="91">
        <f>SUM(I39:J39)</f>
        <v>149.541</v>
      </c>
      <c r="L39" s="43">
        <v>35</v>
      </c>
      <c r="M39" s="85">
        <f>SUM((K39/L39))</f>
        <v>4.2726</v>
      </c>
      <c r="N39" s="91">
        <v>18.622</v>
      </c>
      <c r="O39" s="87"/>
      <c r="P39" s="87"/>
      <c r="Q39" s="20" t="s">
        <v>686</v>
      </c>
      <c r="R39" s="87"/>
      <c r="S39" s="87"/>
      <c r="T39" s="87"/>
      <c r="U39" s="87"/>
      <c r="V39" s="87"/>
    </row>
    <row r="40" ht="12.0" customHeight="1">
      <c r="A40" s="64" t="s">
        <v>687</v>
      </c>
      <c r="B40" s="34" t="s">
        <v>688</v>
      </c>
      <c r="C40" s="34">
        <v>75</v>
      </c>
      <c r="D40" s="34">
        <v>68</v>
      </c>
      <c r="E40" s="34" t="s">
        <v>627</v>
      </c>
      <c r="F40" s="87" t="s">
        <v>603</v>
      </c>
      <c r="G40" s="98">
        <v>3114</v>
      </c>
      <c r="H40" s="87">
        <v>2477</v>
      </c>
      <c r="I40" s="128">
        <v>18.302</v>
      </c>
      <c r="J40" s="128">
        <v>22.7</v>
      </c>
      <c r="K40" s="91">
        <f>SUM(I40:J40)</f>
        <v>41.002</v>
      </c>
      <c r="L40" s="59">
        <v>30</v>
      </c>
      <c r="M40" s="85">
        <f>SUM((K40/L40))</f>
        <v>1.36673333333333</v>
      </c>
      <c r="N40" s="91">
        <v>7.714</v>
      </c>
      <c r="O40" s="87"/>
      <c r="P40" s="87"/>
      <c r="Q40" s="70" t="s">
        <v>689</v>
      </c>
      <c r="R40" s="87"/>
      <c r="S40" s="87"/>
      <c r="T40" s="87"/>
      <c r="U40" s="87"/>
      <c r="V40" s="87"/>
    </row>
    <row r="41" ht="12.0" customHeight="1">
      <c r="A41" s="64" t="s">
        <v>690</v>
      </c>
      <c r="B41" s="34" t="s">
        <v>630</v>
      </c>
      <c r="C41" s="34">
        <v>56</v>
      </c>
      <c r="D41" s="34">
        <v>52</v>
      </c>
      <c r="E41" s="34" t="s">
        <v>583</v>
      </c>
      <c r="F41" s="87" t="s">
        <v>611</v>
      </c>
      <c r="G41" s="98">
        <v>2994</v>
      </c>
      <c r="H41" s="87">
        <v>8469</v>
      </c>
      <c r="I41" s="128">
        <v>99.967</v>
      </c>
      <c r="J41" s="128">
        <v>94</v>
      </c>
      <c r="K41" s="91">
        <f>SUM(I41:J41)</f>
        <v>193.967</v>
      </c>
      <c r="L41" s="59">
        <v>36</v>
      </c>
      <c r="M41" s="85">
        <f>SUM((K41/L41))</f>
        <v>5.38797222222222</v>
      </c>
      <c r="N41" s="91">
        <v>25.356</v>
      </c>
      <c r="O41" s="87"/>
      <c r="P41" s="87"/>
      <c r="Q41" s="20" t="s">
        <v>691</v>
      </c>
      <c r="R41" s="87"/>
      <c r="S41" s="87"/>
      <c r="T41" s="87"/>
      <c r="U41" s="87"/>
      <c r="V41" s="87"/>
    </row>
    <row r="42" ht="12.0" customHeight="1">
      <c r="A42" s="64" t="s">
        <v>692</v>
      </c>
      <c r="B42" s="34" t="s">
        <v>90</v>
      </c>
      <c r="C42" s="34">
        <v>27</v>
      </c>
      <c r="D42" s="34">
        <v>48</v>
      </c>
      <c r="E42" s="34" t="s">
        <v>620</v>
      </c>
      <c r="F42" s="87" t="s">
        <v>591</v>
      </c>
      <c r="G42" s="98">
        <v>3816</v>
      </c>
      <c r="H42" s="87">
        <v>13935</v>
      </c>
      <c r="I42" s="128">
        <v>116.601</v>
      </c>
      <c r="J42" s="128">
        <v>103.25</v>
      </c>
      <c r="K42" s="91">
        <f>SUM(I42:J42)</f>
        <v>219.851</v>
      </c>
      <c r="L42" s="59">
        <v>200</v>
      </c>
      <c r="M42" s="85">
        <f>SUM((K42/L42))</f>
        <v>1.099255</v>
      </c>
      <c r="N42" s="91">
        <v>53.174</v>
      </c>
      <c r="O42" s="87"/>
      <c r="P42" s="87"/>
      <c r="Q42" s="20" t="s">
        <v>693</v>
      </c>
      <c r="R42" s="87"/>
      <c r="S42" s="87"/>
      <c r="T42" s="87"/>
      <c r="U42" s="87"/>
      <c r="V42" s="87"/>
    </row>
    <row r="43" ht="12.0" customHeight="1">
      <c r="A43" s="64" t="s">
        <v>694</v>
      </c>
      <c r="B43" s="34" t="s">
        <v>90</v>
      </c>
      <c r="C43" s="34">
        <v>35</v>
      </c>
      <c r="D43" s="34">
        <v>44</v>
      </c>
      <c r="E43" s="34" t="s">
        <v>598</v>
      </c>
      <c r="F43" s="87" t="s">
        <v>577</v>
      </c>
      <c r="G43" s="98">
        <v>2950</v>
      </c>
      <c r="H43" s="87">
        <v>4588</v>
      </c>
      <c r="I43" s="128">
        <v>45.06</v>
      </c>
      <c r="J43" s="128">
        <v>38.1</v>
      </c>
      <c r="K43" s="91">
        <f>SUM(I43:J43)</f>
        <v>83.16</v>
      </c>
      <c r="L43" s="59">
        <v>36</v>
      </c>
      <c r="M43" s="85">
        <f>SUM((K43/L43))</f>
        <v>2.31</v>
      </c>
      <c r="N43" s="91">
        <v>13.535</v>
      </c>
      <c r="O43" s="87"/>
      <c r="P43" s="87"/>
      <c r="Q43" s="20" t="s">
        <v>695</v>
      </c>
      <c r="R43" s="87"/>
      <c r="S43" s="87"/>
      <c r="T43" s="87"/>
      <c r="U43" s="87"/>
      <c r="V43" s="87"/>
    </row>
    <row r="44" ht="12.0" customHeight="1">
      <c r="A44" s="64" t="s">
        <v>696</v>
      </c>
      <c r="B44" s="34" t="s">
        <v>65</v>
      </c>
      <c r="C44" s="34">
        <v>71</v>
      </c>
      <c r="D44" s="34">
        <v>67</v>
      </c>
      <c r="E44" s="34" t="s">
        <v>643</v>
      </c>
      <c r="F44" s="87" t="s">
        <v>591</v>
      </c>
      <c r="G44" s="98">
        <v>2535</v>
      </c>
      <c r="H44" s="87">
        <v>4880</v>
      </c>
      <c r="I44" s="128">
        <v>40.259</v>
      </c>
      <c r="J44" s="128">
        <v>23.522</v>
      </c>
      <c r="K44" s="91">
        <f>SUM(I44:J44)</f>
        <v>63.781</v>
      </c>
      <c r="L44" s="59">
        <v>30</v>
      </c>
      <c r="M44" s="85">
        <f>SUM((K44/L44))</f>
        <v>2.12603333333333</v>
      </c>
      <c r="N44" s="91">
        <v>12.37</v>
      </c>
      <c r="O44" s="87"/>
      <c r="P44" s="87"/>
      <c r="Q44" s="20" t="s">
        <v>697</v>
      </c>
      <c r="R44" s="87"/>
      <c r="S44" s="87"/>
      <c r="T44" s="87"/>
      <c r="U44" s="87"/>
      <c r="V44" s="87"/>
    </row>
    <row r="45" ht="12.0" customHeight="1">
      <c r="A45" s="64" t="s">
        <v>698</v>
      </c>
      <c r="B45" s="34" t="s">
        <v>699</v>
      </c>
      <c r="C45" s="34">
        <v>41</v>
      </c>
      <c r="D45" s="34">
        <v>59</v>
      </c>
      <c r="E45" s="34" t="s">
        <v>610</v>
      </c>
      <c r="F45" s="87" t="s">
        <v>611</v>
      </c>
      <c r="G45" s="98">
        <v>3606</v>
      </c>
      <c r="H45" s="87">
        <v>5889</v>
      </c>
      <c r="I45" s="128">
        <v>64.01</v>
      </c>
      <c r="J45" s="128">
        <v>86.4</v>
      </c>
      <c r="K45" s="91">
        <f>SUM(I45:J45)</f>
        <v>150.41</v>
      </c>
      <c r="L45" s="59">
        <v>135</v>
      </c>
      <c r="M45" s="85">
        <f>SUM((K45/L45))</f>
        <v>1.11414814814815</v>
      </c>
      <c r="N45" s="91">
        <v>21.237</v>
      </c>
      <c r="O45" s="87"/>
      <c r="P45" s="87"/>
      <c r="Q45" s="20" t="s">
        <v>700</v>
      </c>
      <c r="R45" s="87"/>
      <c r="S45" s="87"/>
      <c r="T45" s="87"/>
      <c r="U45" s="87"/>
      <c r="V45" s="87"/>
    </row>
    <row r="46">
      <c r="A46" s="64" t="s">
        <v>701</v>
      </c>
      <c r="B46" s="34" t="s">
        <v>90</v>
      </c>
      <c r="C46" s="34">
        <v>96</v>
      </c>
      <c r="D46" s="34">
        <v>92</v>
      </c>
      <c r="E46" s="34" t="s">
        <v>627</v>
      </c>
      <c r="F46" s="87" t="s">
        <v>599</v>
      </c>
      <c r="G46" s="98">
        <v>4375</v>
      </c>
      <c r="H46" s="87">
        <v>38672</v>
      </c>
      <c r="I46" s="128">
        <v>381.011</v>
      </c>
      <c r="J46" s="128">
        <v>960.5</v>
      </c>
      <c r="K46" s="91">
        <f>SUM(I46:J46)</f>
        <v>1341.511</v>
      </c>
      <c r="L46" s="59">
        <v>125</v>
      </c>
      <c r="M46" s="85">
        <f>SUM((K46/L46))</f>
        <v>10.732088000000001</v>
      </c>
      <c r="N46" s="91">
        <v>169.189</v>
      </c>
      <c r="O46" s="87"/>
      <c r="P46" s="87"/>
      <c r="Q46" s="20" t="s">
        <v>702</v>
      </c>
      <c r="R46" s="87"/>
      <c r="S46" s="87"/>
      <c r="T46" s="87"/>
      <c r="U46" s="87"/>
      <c r="V46" s="87"/>
    </row>
    <row r="47">
      <c r="A47" s="64" t="s">
        <v>703</v>
      </c>
      <c r="B47" s="34" t="s">
        <v>594</v>
      </c>
      <c r="C47" s="34">
        <v>26</v>
      </c>
      <c r="D47" s="34">
        <v>50</v>
      </c>
      <c r="E47" s="34" t="s">
        <v>634</v>
      </c>
      <c r="F47" s="87" t="s">
        <v>611</v>
      </c>
      <c r="G47" s="98">
        <v>3579</v>
      </c>
      <c r="H47" s="87">
        <v>10490</v>
      </c>
      <c r="I47" s="128">
        <v>108.085</v>
      </c>
      <c r="J47" s="128">
        <v>75.868</v>
      </c>
      <c r="K47" s="91">
        <f>SUM(I47:J47)</f>
        <v>183.953</v>
      </c>
      <c r="L47" s="59">
        <v>63</v>
      </c>
      <c r="M47" s="85">
        <f>SUM((K47/L47))</f>
        <v>2.91988888888889</v>
      </c>
      <c r="N47" s="91">
        <v>37.543</v>
      </c>
      <c r="O47" s="87"/>
      <c r="P47" s="87"/>
      <c r="Q47" s="20" t="s">
        <v>704</v>
      </c>
      <c r="R47" s="87"/>
      <c r="S47" s="87"/>
      <c r="T47" s="87"/>
      <c r="U47" s="87"/>
      <c r="V47" s="87"/>
    </row>
    <row r="48" ht="12.0" customHeight="1">
      <c r="A48" s="64" t="s">
        <v>705</v>
      </c>
      <c r="B48" s="34" t="s">
        <v>90</v>
      </c>
      <c r="C48" s="34">
        <v>69</v>
      </c>
      <c r="D48" s="34">
        <v>72</v>
      </c>
      <c r="E48" s="34" t="s">
        <v>640</v>
      </c>
      <c r="F48" s="87" t="s">
        <v>577</v>
      </c>
      <c r="G48" s="98">
        <v>3040</v>
      </c>
      <c r="H48" s="87">
        <v>9310</v>
      </c>
      <c r="I48" s="128">
        <v>117.538</v>
      </c>
      <c r="J48" s="128">
        <v>92.1</v>
      </c>
      <c r="K48" s="91">
        <f>SUM(I48:J48)</f>
        <v>209.638</v>
      </c>
      <c r="L48" s="59">
        <v>35</v>
      </c>
      <c r="M48" s="85">
        <f>SUM((K48/L48))</f>
        <v>5.98965714285714</v>
      </c>
      <c r="N48" s="91">
        <v>28.3</v>
      </c>
      <c r="O48" s="87"/>
      <c r="P48" s="87"/>
      <c r="Q48" s="20" t="s">
        <v>706</v>
      </c>
      <c r="R48" s="87"/>
      <c r="S48" s="87"/>
      <c r="T48" s="87"/>
      <c r="U48" s="87"/>
      <c r="V48" s="87"/>
    </row>
    <row r="49" ht="12.0" customHeight="1">
      <c r="A49" s="64" t="s">
        <v>707</v>
      </c>
      <c r="B49" s="34" t="s">
        <v>121</v>
      </c>
      <c r="C49" s="34">
        <v>93</v>
      </c>
      <c r="D49" s="34">
        <v>84</v>
      </c>
      <c r="E49" s="34"/>
      <c r="F49" s="87" t="s">
        <v>708</v>
      </c>
      <c r="G49" s="98">
        <v>1277</v>
      </c>
      <c r="H49" s="87">
        <v>8899</v>
      </c>
      <c r="I49" s="59">
        <v>73.864</v>
      </c>
      <c r="J49" s="59">
        <v>111.905</v>
      </c>
      <c r="K49" s="34">
        <f>sum(I49:J49)</f>
        <v>185.769</v>
      </c>
      <c r="L49" s="59">
        <v>150</v>
      </c>
      <c r="M49" s="85">
        <f>sum((K49/L49))</f>
        <v>1.23846</v>
      </c>
      <c r="N49" s="34">
        <v>11.36</v>
      </c>
      <c r="O49" s="87"/>
      <c r="P49" s="87"/>
      <c r="Q49" s="20"/>
      <c r="R49" s="87"/>
      <c r="S49" s="87"/>
      <c r="T49" s="87"/>
      <c r="U49" s="87"/>
      <c r="V49" s="87"/>
    </row>
    <row r="50" ht="12.0" customHeight="1">
      <c r="A50" s="64" t="s">
        <v>709</v>
      </c>
      <c r="B50" s="34" t="s">
        <v>121</v>
      </c>
      <c r="C50" s="34">
        <v>32</v>
      </c>
      <c r="D50" s="34">
        <v>57</v>
      </c>
      <c r="E50" s="34" t="s">
        <v>590</v>
      </c>
      <c r="F50" s="87" t="s">
        <v>647</v>
      </c>
      <c r="G50" s="98">
        <v>3154</v>
      </c>
      <c r="H50" s="87">
        <v>6167</v>
      </c>
      <c r="I50" s="128">
        <v>55.1</v>
      </c>
      <c r="J50" s="128">
        <v>94.778</v>
      </c>
      <c r="K50" s="91">
        <f>SUM(I50:J50)</f>
        <v>149.878</v>
      </c>
      <c r="L50" s="59">
        <v>60</v>
      </c>
      <c r="M50" s="85">
        <f>SUM((K50/L50))</f>
        <v>2.49796666666667</v>
      </c>
      <c r="N50" s="91">
        <v>19.449</v>
      </c>
      <c r="O50" s="87"/>
      <c r="P50" s="87"/>
      <c r="Q50" s="20" t="s">
        <v>710</v>
      </c>
      <c r="R50" s="87"/>
      <c r="S50" s="87"/>
      <c r="T50" s="87"/>
      <c r="U50" s="87"/>
      <c r="V50" s="87"/>
    </row>
    <row r="51" ht="12.0" customHeight="1">
      <c r="A51" s="64" t="s">
        <v>711</v>
      </c>
      <c r="B51" s="34" t="s">
        <v>594</v>
      </c>
      <c r="C51" s="34">
        <v>36</v>
      </c>
      <c r="D51" s="34">
        <v>59</v>
      </c>
      <c r="E51" s="34" t="s">
        <v>640</v>
      </c>
      <c r="F51" s="87" t="s">
        <v>591</v>
      </c>
      <c r="G51" s="98">
        <v>3112</v>
      </c>
      <c r="H51" s="87">
        <v>10349</v>
      </c>
      <c r="I51" s="128">
        <v>83.504</v>
      </c>
      <c r="J51" s="128">
        <v>143.4</v>
      </c>
      <c r="K51" s="91">
        <f>SUM(I51:J51)</f>
        <v>226.904</v>
      </c>
      <c r="L51" s="59">
        <v>75</v>
      </c>
      <c r="M51" s="85">
        <f>SUM((K51/L51))</f>
        <v>3.02538666666667</v>
      </c>
      <c r="N51" s="91">
        <v>32.206</v>
      </c>
      <c r="O51" s="87"/>
      <c r="P51" s="87"/>
      <c r="Q51" s="20" t="s">
        <v>712</v>
      </c>
      <c r="R51" s="87"/>
      <c r="S51" s="87"/>
      <c r="T51" s="87"/>
      <c r="U51" s="87"/>
      <c r="V51" s="87"/>
    </row>
    <row r="52" ht="12.0" customHeight="1">
      <c r="A52" s="64" t="s">
        <v>713</v>
      </c>
      <c r="B52" s="34" t="s">
        <v>714</v>
      </c>
      <c r="C52" s="34">
        <v>38</v>
      </c>
      <c r="D52" s="34">
        <v>55</v>
      </c>
      <c r="E52" s="34" t="s">
        <v>646</v>
      </c>
      <c r="F52" s="87" t="s">
        <v>647</v>
      </c>
      <c r="G52" s="98">
        <v>3122</v>
      </c>
      <c r="H52" s="87">
        <v>3860</v>
      </c>
      <c r="I52" s="128">
        <v>37.52</v>
      </c>
      <c r="J52" s="128">
        <v>136.41</v>
      </c>
      <c r="K52" s="91">
        <f>SUM(I52:J52)</f>
        <v>173.93</v>
      </c>
      <c r="L52" s="59">
        <v>40</v>
      </c>
      <c r="M52" s="85">
        <f>SUM((K52/L52))</f>
        <v>4.34825</v>
      </c>
      <c r="N52" s="91">
        <v>12.05</v>
      </c>
      <c r="O52" s="87"/>
      <c r="P52" s="87"/>
      <c r="Q52" s="20" t="s">
        <v>715</v>
      </c>
      <c r="R52" s="87"/>
      <c r="S52" s="87"/>
      <c r="T52" s="87"/>
      <c r="U52" s="87"/>
      <c r="V52" s="87"/>
    </row>
    <row r="53" ht="12.0" customHeight="1">
      <c r="A53" s="64" t="s">
        <v>716</v>
      </c>
      <c r="B53" s="34" t="s">
        <v>78</v>
      </c>
      <c r="C53" s="34">
        <v>67</v>
      </c>
      <c r="D53" s="34">
        <v>65</v>
      </c>
      <c r="E53" s="34" t="s">
        <v>602</v>
      </c>
      <c r="F53" s="87" t="s">
        <v>603</v>
      </c>
      <c r="G53" s="98">
        <v>2408</v>
      </c>
      <c r="H53" s="87">
        <v>5511</v>
      </c>
      <c r="I53" s="128">
        <v>54.009</v>
      </c>
      <c r="J53" s="128">
        <v>43</v>
      </c>
      <c r="K53" s="91">
        <f>SUM(I53:J53)</f>
        <v>97.009</v>
      </c>
      <c r="L53" s="59">
        <v>1.5</v>
      </c>
      <c r="M53" s="85">
        <f>SUM((K53/L53))</f>
        <v>64.6726666666667</v>
      </c>
      <c r="N53" s="91">
        <v>13.271</v>
      </c>
      <c r="O53" s="87"/>
      <c r="P53" s="87"/>
      <c r="Q53" s="20" t="s">
        <v>717</v>
      </c>
      <c r="R53" s="87"/>
      <c r="S53" s="87"/>
      <c r="T53" s="87"/>
      <c r="U53" s="87"/>
      <c r="V53" s="87"/>
    </row>
    <row r="54" ht="12.0" customHeight="1">
      <c r="A54" s="64" t="s">
        <v>718</v>
      </c>
      <c r="B54" s="34" t="s">
        <v>90</v>
      </c>
      <c r="C54" s="34">
        <v>42</v>
      </c>
      <c r="D54" s="34">
        <v>84</v>
      </c>
      <c r="E54" s="34" t="s">
        <v>719</v>
      </c>
      <c r="F54" s="87" t="s">
        <v>584</v>
      </c>
      <c r="G54" s="98">
        <v>1910</v>
      </c>
      <c r="H54" s="87">
        <v>5873</v>
      </c>
      <c r="I54" s="128">
        <v>37.306</v>
      </c>
      <c r="J54" s="128">
        <v>47.3</v>
      </c>
      <c r="K54" s="91">
        <f>SUM(I54:J54)</f>
        <v>84.606</v>
      </c>
      <c r="L54" s="59">
        <v>35</v>
      </c>
      <c r="M54" s="85">
        <f>SUM((K54/L54))</f>
        <v>2.41731428571429</v>
      </c>
      <c r="N54" s="91">
        <v>11.217</v>
      </c>
      <c r="O54" s="87"/>
      <c r="P54" s="87"/>
      <c r="Q54" s="70" t="s">
        <v>720</v>
      </c>
      <c r="R54" s="87"/>
      <c r="S54" s="87"/>
      <c r="T54" s="87"/>
      <c r="U54" s="87"/>
      <c r="V54" s="87"/>
    </row>
    <row r="55" ht="12.0" customHeight="1">
      <c r="A55" s="64" t="s">
        <v>721</v>
      </c>
      <c r="B55" s="34" t="s">
        <v>722</v>
      </c>
      <c r="C55" s="34">
        <v>4</v>
      </c>
      <c r="D55" s="34">
        <v>59</v>
      </c>
      <c r="E55" s="34" t="s">
        <v>577</v>
      </c>
      <c r="F55" s="87" t="s">
        <v>577</v>
      </c>
      <c r="G55" s="98">
        <v>3438</v>
      </c>
      <c r="H55" s="87">
        <v>7273</v>
      </c>
      <c r="I55" s="128">
        <v>74.16</v>
      </c>
      <c r="J55" s="128">
        <v>75.52</v>
      </c>
      <c r="K55" s="91">
        <f>SUM(I55:J55)</f>
        <v>149.68</v>
      </c>
      <c r="L55" s="59">
        <v>79</v>
      </c>
      <c r="M55" s="85">
        <f>SUM((K55/L55))</f>
        <v>1.8946835443038</v>
      </c>
      <c r="N55" s="91">
        <v>25.003</v>
      </c>
      <c r="O55" s="87"/>
      <c r="P55" s="87"/>
      <c r="Q55" s="20" t="s">
        <v>723</v>
      </c>
      <c r="R55" s="87"/>
      <c r="S55" s="87"/>
      <c r="T55" s="87"/>
      <c r="U55" s="87"/>
      <c r="V55" s="87"/>
    </row>
    <row r="56" ht="12.0" customHeight="1">
      <c r="A56" s="64" t="s">
        <v>724</v>
      </c>
      <c r="B56" s="34" t="s">
        <v>65</v>
      </c>
      <c r="C56" s="34">
        <v>85</v>
      </c>
      <c r="D56" s="87">
        <v>77</v>
      </c>
      <c r="E56" s="34" t="s">
        <v>583</v>
      </c>
      <c r="F56" s="87" t="s">
        <v>621</v>
      </c>
      <c r="G56" s="98"/>
      <c r="H56" s="87"/>
      <c r="I56" s="128">
        <v>11.242</v>
      </c>
      <c r="J56" s="128">
        <v>23.467</v>
      </c>
      <c r="K56" s="91">
        <f>SUM(I56:J56)</f>
        <v>34.709</v>
      </c>
      <c r="L56" s="114"/>
      <c r="M56" s="85"/>
      <c r="N56" s="91">
        <v>0.182</v>
      </c>
      <c r="O56" s="87"/>
      <c r="P56" s="87"/>
      <c r="Q56" s="20"/>
      <c r="R56" s="87"/>
      <c r="S56" s="87"/>
      <c r="T56" s="87"/>
      <c r="U56" s="87"/>
      <c r="V56" s="87"/>
    </row>
    <row r="57" ht="12.0" customHeight="1">
      <c r="A57" s="64" t="s">
        <v>725</v>
      </c>
      <c r="B57" s="34" t="s">
        <v>594</v>
      </c>
      <c r="C57" s="34">
        <v>38</v>
      </c>
      <c r="D57" s="34">
        <v>55</v>
      </c>
      <c r="E57" s="34" t="s">
        <v>577</v>
      </c>
      <c r="F57" s="87" t="s">
        <v>577</v>
      </c>
      <c r="G57" s="98">
        <v>1552</v>
      </c>
      <c r="H57" s="87">
        <v>2470</v>
      </c>
      <c r="I57" s="128">
        <v>8.305</v>
      </c>
      <c r="J57" s="128">
        <v>151.772</v>
      </c>
      <c r="K57" s="91">
        <f>SUM(I57:J57)</f>
        <v>160.077</v>
      </c>
      <c r="L57" s="59">
        <v>45</v>
      </c>
      <c r="M57" s="85">
        <f>SUM((K57/L57))</f>
        <v>3.55726666666667</v>
      </c>
      <c r="N57" s="91">
        <v>3.833</v>
      </c>
      <c r="O57" s="87"/>
      <c r="P57" s="87"/>
      <c r="Q57" s="20" t="s">
        <v>726</v>
      </c>
      <c r="R57" s="87"/>
      <c r="S57" s="87"/>
      <c r="T57" s="87"/>
      <c r="U57" s="87"/>
      <c r="V57" s="87"/>
    </row>
    <row r="58">
      <c r="A58" s="64" t="s">
        <v>727</v>
      </c>
      <c r="B58" s="34" t="s">
        <v>722</v>
      </c>
      <c r="C58" s="34">
        <v>19</v>
      </c>
      <c r="D58" s="34">
        <v>63</v>
      </c>
      <c r="E58" s="34" t="s">
        <v>577</v>
      </c>
      <c r="F58" s="87" t="s">
        <v>621</v>
      </c>
      <c r="G58" s="98">
        <v>3548</v>
      </c>
      <c r="H58" s="87">
        <v>8601</v>
      </c>
      <c r="I58" s="128">
        <v>103.028</v>
      </c>
      <c r="J58" s="128">
        <v>111.917</v>
      </c>
      <c r="K58" s="91">
        <f>SUM(I58:J58)</f>
        <v>214.945</v>
      </c>
      <c r="L58" s="59">
        <v>80</v>
      </c>
      <c r="M58" s="85">
        <f>SUM((K58/L58))</f>
        <v>2.6868125</v>
      </c>
      <c r="N58" s="91">
        <v>30.514</v>
      </c>
      <c r="O58" s="87"/>
      <c r="P58" s="87"/>
      <c r="Q58" s="20" t="s">
        <v>728</v>
      </c>
      <c r="R58" s="87"/>
      <c r="S58" s="87"/>
      <c r="T58" s="87"/>
      <c r="U58" s="87"/>
      <c r="V58" s="87"/>
    </row>
    <row r="59">
      <c r="A59" s="64" t="s">
        <v>729</v>
      </c>
      <c r="B59" s="34" t="s">
        <v>576</v>
      </c>
      <c r="C59" s="34">
        <v>25</v>
      </c>
      <c r="D59" s="34">
        <v>48</v>
      </c>
      <c r="E59" s="34" t="s">
        <v>627</v>
      </c>
      <c r="F59" s="87" t="s">
        <v>591</v>
      </c>
      <c r="G59" s="98">
        <v>2986</v>
      </c>
      <c r="H59" s="87">
        <v>3132</v>
      </c>
      <c r="I59" s="128">
        <v>25.124</v>
      </c>
      <c r="J59" s="128">
        <v>31.258</v>
      </c>
      <c r="K59" s="91">
        <f>SUM(I59:J59)</f>
        <v>56.382</v>
      </c>
      <c r="L59" s="59">
        <v>70</v>
      </c>
      <c r="M59" s="85">
        <f>SUM((K59/L59))</f>
        <v>0.805457142857143</v>
      </c>
      <c r="N59" s="91">
        <v>9.352</v>
      </c>
      <c r="O59" s="87"/>
      <c r="P59" s="87"/>
      <c r="Q59" s="20" t="s">
        <v>730</v>
      </c>
      <c r="R59" s="87"/>
      <c r="S59" s="87"/>
      <c r="T59" s="87"/>
      <c r="U59" s="87"/>
      <c r="V59" s="87"/>
    </row>
    <row r="60" ht="12.0" customHeight="1">
      <c r="A60" s="64" t="s">
        <v>731</v>
      </c>
      <c r="B60" s="34" t="s">
        <v>732</v>
      </c>
      <c r="C60" s="34">
        <v>82</v>
      </c>
      <c r="D60" s="34">
        <v>80</v>
      </c>
      <c r="E60" s="34" t="s">
        <v>627</v>
      </c>
      <c r="F60" s="87" t="s">
        <v>611</v>
      </c>
      <c r="G60" s="98">
        <v>3925</v>
      </c>
      <c r="H60" s="87">
        <v>12142</v>
      </c>
      <c r="I60" s="128">
        <v>165.249</v>
      </c>
      <c r="J60" s="128">
        <v>500.443</v>
      </c>
      <c r="K60" s="91">
        <f>SUM(I60:J60)</f>
        <v>665.692</v>
      </c>
      <c r="L60" s="59">
        <v>150</v>
      </c>
      <c r="M60" s="85">
        <f>SUM((K60/L60))</f>
        <v>4.43794666666667</v>
      </c>
      <c r="N60" s="91">
        <v>47.656</v>
      </c>
      <c r="O60" s="87"/>
      <c r="P60" s="87"/>
      <c r="Q60" s="20" t="s">
        <v>733</v>
      </c>
      <c r="R60" s="87"/>
      <c r="S60" s="87"/>
      <c r="T60" s="87"/>
      <c r="U60" s="87"/>
      <c r="V60" s="87"/>
    </row>
    <row r="61">
      <c r="A61" s="64" t="s">
        <v>734</v>
      </c>
      <c r="B61" s="34" t="s">
        <v>65</v>
      </c>
      <c r="C61" s="34">
        <v>34</v>
      </c>
      <c r="D61" s="34">
        <v>46</v>
      </c>
      <c r="E61" s="34" t="s">
        <v>580</v>
      </c>
      <c r="F61" s="87" t="s">
        <v>584</v>
      </c>
      <c r="G61" s="98">
        <v>2973</v>
      </c>
      <c r="H61" s="87">
        <v>4405</v>
      </c>
      <c r="I61" s="128">
        <v>35.608</v>
      </c>
      <c r="J61" s="128">
        <v>36.4</v>
      </c>
      <c r="K61" s="91">
        <f>SUM(I61:J61)</f>
        <v>72.008</v>
      </c>
      <c r="L61" s="59">
        <v>30</v>
      </c>
      <c r="M61" s="85">
        <f>SUM((K61/L61))</f>
        <v>2.40026666666667</v>
      </c>
      <c r="N61" s="91">
        <v>13.096</v>
      </c>
      <c r="O61" s="87"/>
      <c r="P61" s="87"/>
      <c r="Q61" s="20" t="s">
        <v>735</v>
      </c>
      <c r="R61" s="87"/>
      <c r="S61" s="87"/>
      <c r="T61" s="87"/>
      <c r="U61" s="87"/>
      <c r="V61" s="87"/>
    </row>
    <row r="62" ht="12.0" customHeight="1">
      <c r="A62" s="64" t="s">
        <v>736</v>
      </c>
      <c r="B62" s="34" t="s">
        <v>737</v>
      </c>
      <c r="C62" s="34">
        <v>69</v>
      </c>
      <c r="D62" s="34">
        <v>73</v>
      </c>
      <c r="E62" s="34" t="s">
        <v>719</v>
      </c>
      <c r="F62" s="87" t="s">
        <v>647</v>
      </c>
      <c r="G62" s="98">
        <v>2756</v>
      </c>
      <c r="H62" s="87">
        <v>6860</v>
      </c>
      <c r="I62" s="128">
        <v>79.249</v>
      </c>
      <c r="J62" s="128">
        <v>82.6</v>
      </c>
      <c r="K62" s="91">
        <f>SUM(I62:J62)</f>
        <v>161.849</v>
      </c>
      <c r="L62" s="59">
        <v>27</v>
      </c>
      <c r="M62" s="85">
        <f>SUM((K62/L62))</f>
        <v>5.994407407407411</v>
      </c>
      <c r="N62" s="91">
        <v>18.907</v>
      </c>
      <c r="O62" s="87"/>
      <c r="P62" s="87"/>
      <c r="Q62" s="20" t="s">
        <v>738</v>
      </c>
      <c r="R62" s="87"/>
      <c r="S62" s="87"/>
      <c r="T62" s="87"/>
      <c r="U62" s="87"/>
      <c r="V62" s="87"/>
    </row>
    <row r="63" ht="12.0" customHeight="1">
      <c r="A63" s="64" t="s">
        <v>739</v>
      </c>
      <c r="B63" s="34" t="s">
        <v>107</v>
      </c>
      <c r="C63" s="34">
        <v>29</v>
      </c>
      <c r="D63" s="34">
        <v>71</v>
      </c>
      <c r="E63" s="34" t="s">
        <v>683</v>
      </c>
      <c r="F63" s="87" t="s">
        <v>591</v>
      </c>
      <c r="G63" s="98"/>
      <c r="H63" s="87"/>
      <c r="I63" s="128">
        <v>0.538</v>
      </c>
      <c r="J63" s="128">
        <v>0.565</v>
      </c>
      <c r="K63" s="91">
        <f>SUM(I63:J63)</f>
        <v>1.103</v>
      </c>
      <c r="L63" s="59">
        <v>30</v>
      </c>
      <c r="M63" s="85">
        <f>SUM((K63/L63))</f>
        <v>0.036766666666667</v>
      </c>
      <c r="N63" s="91">
        <v>0.045</v>
      </c>
      <c r="O63" s="87"/>
      <c r="P63" s="87"/>
      <c r="Q63" s="20" t="s">
        <v>740</v>
      </c>
      <c r="R63" s="87"/>
      <c r="S63" s="87"/>
      <c r="T63" s="87"/>
      <c r="U63" s="87"/>
      <c r="V63" s="87"/>
    </row>
    <row r="64">
      <c r="A64" s="64" t="s">
        <v>741</v>
      </c>
      <c r="B64" s="34" t="s">
        <v>576</v>
      </c>
      <c r="C64" s="34">
        <v>86</v>
      </c>
      <c r="D64" s="34">
        <v>73</v>
      </c>
      <c r="E64" s="34" t="s">
        <v>606</v>
      </c>
      <c r="F64" s="87" t="s">
        <v>647</v>
      </c>
      <c r="G64" s="98"/>
      <c r="H64" s="87"/>
      <c r="I64" s="128">
        <v>5.354</v>
      </c>
      <c r="J64" s="128">
        <v>14.15</v>
      </c>
      <c r="K64" s="91">
        <f>SUM(I64:J64)</f>
        <v>19.504</v>
      </c>
      <c r="L64" s="59">
        <v>3.5</v>
      </c>
      <c r="M64" s="85">
        <f>SUM((K64/L64))</f>
        <v>5.57257142857143</v>
      </c>
      <c r="N64" s="91">
        <v>0.561</v>
      </c>
      <c r="O64" s="87"/>
      <c r="P64" s="87"/>
      <c r="Q64" s="20" t="s">
        <v>742</v>
      </c>
      <c r="R64" s="87"/>
      <c r="S64" s="87"/>
      <c r="T64" s="87"/>
      <c r="U64" s="87"/>
      <c r="V64" s="87"/>
    </row>
    <row r="65" ht="12.0" customHeight="1">
      <c r="A65" s="64" t="s">
        <v>743</v>
      </c>
      <c r="B65" s="34" t="s">
        <v>630</v>
      </c>
      <c r="C65" s="34">
        <v>36</v>
      </c>
      <c r="D65" s="34">
        <v>43</v>
      </c>
      <c r="E65" s="34" t="s">
        <v>666</v>
      </c>
      <c r="F65" s="87" t="s">
        <v>611</v>
      </c>
      <c r="G65" s="98">
        <v>3117</v>
      </c>
      <c r="H65" s="87">
        <v>2218</v>
      </c>
      <c r="I65" s="128">
        <v>21.392</v>
      </c>
      <c r="J65" s="128">
        <v>17.6</v>
      </c>
      <c r="K65" s="91">
        <f>SUM(I65:J65)</f>
        <v>38.992</v>
      </c>
      <c r="L65" s="59">
        <v>150</v>
      </c>
      <c r="M65" s="85">
        <f>SUM((K65/L65))</f>
        <v>0.259946666666667</v>
      </c>
      <c r="N65" s="91">
        <v>6.914</v>
      </c>
      <c r="O65" s="87"/>
      <c r="P65" s="87"/>
      <c r="Q65" s="20" t="s">
        <v>744</v>
      </c>
      <c r="R65" s="87"/>
      <c r="S65" s="87"/>
      <c r="T65" s="87"/>
      <c r="U65" s="87"/>
      <c r="V65" s="87"/>
    </row>
    <row r="66" ht="12.0" customHeight="1">
      <c r="A66" s="64" t="s">
        <v>745</v>
      </c>
      <c r="B66" s="34" t="s">
        <v>78</v>
      </c>
      <c r="C66" s="34">
        <v>93</v>
      </c>
      <c r="D66" s="34">
        <v>84</v>
      </c>
      <c r="E66" s="34" t="s">
        <v>583</v>
      </c>
      <c r="F66" s="87" t="s">
        <v>621</v>
      </c>
      <c r="G66" s="98">
        <v>944</v>
      </c>
      <c r="H66" s="87">
        <v>6177</v>
      </c>
      <c r="I66" s="128">
        <v>56.817</v>
      </c>
      <c r="J66" s="128">
        <v>94.302</v>
      </c>
      <c r="K66" s="91">
        <f>SUM(I66:J66)</f>
        <v>151.119</v>
      </c>
      <c r="L66" s="59">
        <v>17</v>
      </c>
      <c r="M66" s="85">
        <f>SUM((K66/L66))</f>
        <v>8.88935294117647</v>
      </c>
      <c r="N66" s="91">
        <v>5.83</v>
      </c>
      <c r="O66" s="87" t="s">
        <v>746</v>
      </c>
      <c r="P66" s="87"/>
      <c r="Q66" s="20" t="s">
        <v>747</v>
      </c>
      <c r="R66" s="87"/>
      <c r="S66" s="87"/>
      <c r="T66" s="87"/>
      <c r="U66" s="87"/>
      <c r="V66" s="87"/>
    </row>
    <row r="67" ht="12.0" customHeight="1">
      <c r="A67" s="64" t="s">
        <v>748</v>
      </c>
      <c r="B67" s="34" t="s">
        <v>121</v>
      </c>
      <c r="C67" s="34">
        <v>93</v>
      </c>
      <c r="D67" s="34">
        <v>86</v>
      </c>
      <c r="E67" s="34" t="s">
        <v>749</v>
      </c>
      <c r="F67" s="87" t="s">
        <v>591</v>
      </c>
      <c r="G67" s="98">
        <v>3448</v>
      </c>
      <c r="H67" s="87">
        <v>8672</v>
      </c>
      <c r="I67" s="59">
        <v>209.39</v>
      </c>
      <c r="J67" s="59">
        <v>485.32</v>
      </c>
      <c r="K67" s="34">
        <f>sum(I67:J67)</f>
        <v>694.71</v>
      </c>
      <c r="L67" s="59">
        <v>145</v>
      </c>
      <c r="M67" s="85">
        <f>sum((K67/L67))</f>
        <v>4.79110344827586</v>
      </c>
      <c r="N67" s="34">
        <v>29.55</v>
      </c>
      <c r="O67" s="87"/>
      <c r="P67" s="87"/>
      <c r="Q67" s="20" t="s">
        <v>750</v>
      </c>
      <c r="R67" s="87"/>
      <c r="S67" s="87"/>
      <c r="T67" s="87"/>
      <c r="U67" s="87"/>
      <c r="V67" s="87"/>
    </row>
    <row r="68" ht="12.0" customHeight="1">
      <c r="A68" s="64" t="s">
        <v>751</v>
      </c>
      <c r="B68" s="34" t="s">
        <v>752</v>
      </c>
      <c r="C68" s="34">
        <v>95</v>
      </c>
      <c r="D68" s="34">
        <v>89</v>
      </c>
      <c r="E68" s="34" t="s">
        <v>753</v>
      </c>
      <c r="F68" s="87" t="s">
        <v>584</v>
      </c>
      <c r="G68" s="98">
        <v>2993</v>
      </c>
      <c r="H68" s="87">
        <v>6516</v>
      </c>
      <c r="I68" s="128">
        <v>75.6</v>
      </c>
      <c r="J68" s="128">
        <v>34.6</v>
      </c>
      <c r="K68" s="91">
        <f>SUM(I68:J68)</f>
        <v>110.2</v>
      </c>
      <c r="L68" s="59">
        <v>50</v>
      </c>
      <c r="M68" s="85">
        <f>SUM((K68/L68))</f>
        <v>2.204</v>
      </c>
      <c r="N68" s="91">
        <v>19.501</v>
      </c>
      <c r="O68" s="87"/>
      <c r="P68" s="87"/>
      <c r="Q68" s="20" t="s">
        <v>754</v>
      </c>
      <c r="R68" s="87"/>
      <c r="S68" s="87"/>
      <c r="T68" s="87"/>
      <c r="U68" s="87"/>
      <c r="V68" s="87"/>
    </row>
    <row r="69">
      <c r="A69" s="64" t="s">
        <v>755</v>
      </c>
      <c r="B69" s="34" t="s">
        <v>637</v>
      </c>
      <c r="C69" s="34">
        <v>38</v>
      </c>
      <c r="D69" s="34">
        <v>50</v>
      </c>
      <c r="E69" s="34" t="s">
        <v>583</v>
      </c>
      <c r="F69" s="87" t="s">
        <v>621</v>
      </c>
      <c r="G69" s="98">
        <v>2473</v>
      </c>
      <c r="H69" s="87">
        <v>3014</v>
      </c>
      <c r="I69" s="128">
        <v>23.186</v>
      </c>
      <c r="J69" s="128">
        <v>16.48</v>
      </c>
      <c r="K69" s="91">
        <f>SUM(I69:J69)</f>
        <v>39.666</v>
      </c>
      <c r="L69" s="59">
        <v>20</v>
      </c>
      <c r="M69" s="85">
        <f>SUM((K69/L69))</f>
        <v>1.9833</v>
      </c>
      <c r="N69" s="91">
        <v>7.453</v>
      </c>
      <c r="O69" s="87"/>
      <c r="P69" s="87"/>
      <c r="Q69" s="20" t="s">
        <v>756</v>
      </c>
      <c r="R69" s="87"/>
      <c r="S69" s="87"/>
      <c r="T69" s="87"/>
      <c r="U69" s="87"/>
      <c r="V69" s="87"/>
    </row>
    <row r="70" ht="12.0" customHeight="1">
      <c r="A70" s="64" t="s">
        <v>757</v>
      </c>
      <c r="B70" s="34" t="s">
        <v>637</v>
      </c>
      <c r="C70" s="34">
        <v>47</v>
      </c>
      <c r="D70" s="34">
        <v>54</v>
      </c>
      <c r="E70" s="34" t="s">
        <v>580</v>
      </c>
      <c r="F70" s="87" t="s">
        <v>577</v>
      </c>
      <c r="G70" s="98">
        <v>3339</v>
      </c>
      <c r="H70" s="87">
        <v>5524</v>
      </c>
      <c r="I70" s="128">
        <v>68.224</v>
      </c>
      <c r="J70" s="128">
        <v>119.137</v>
      </c>
      <c r="K70" s="91">
        <f>SUM(I70:J70)</f>
        <v>187.361</v>
      </c>
      <c r="L70" s="59">
        <v>55</v>
      </c>
      <c r="M70" s="85">
        <f>SUM((K70/L70))</f>
        <v>3.40656363636364</v>
      </c>
      <c r="N70" s="91">
        <v>18.445</v>
      </c>
      <c r="O70" s="87"/>
      <c r="P70" s="87"/>
      <c r="Q70" s="20" t="s">
        <v>758</v>
      </c>
      <c r="R70" s="87"/>
      <c r="S70" s="87"/>
      <c r="T70" s="87"/>
      <c r="U70" s="87"/>
      <c r="V70" s="87"/>
    </row>
    <row r="71" ht="12.0" customHeight="1">
      <c r="A71" s="64" t="s">
        <v>759</v>
      </c>
      <c r="B71" s="34" t="s">
        <v>760</v>
      </c>
      <c r="C71" s="34">
        <v>83</v>
      </c>
      <c r="D71" s="34">
        <v>84</v>
      </c>
      <c r="E71" s="34" t="s">
        <v>583</v>
      </c>
      <c r="F71" s="87" t="s">
        <v>584</v>
      </c>
      <c r="G71" s="98">
        <v>247</v>
      </c>
      <c r="H71" s="87">
        <v>7174</v>
      </c>
      <c r="I71" s="128">
        <v>14.6</v>
      </c>
      <c r="J71" s="128">
        <v>20.457</v>
      </c>
      <c r="K71" s="91">
        <f>SUM(I71:J71)</f>
        <v>35.057</v>
      </c>
      <c r="L71" s="59">
        <v>10</v>
      </c>
      <c r="M71" s="85">
        <f>SUM((K71/L71))</f>
        <v>3.5057</v>
      </c>
      <c r="N71" s="91">
        <v>1.75</v>
      </c>
      <c r="O71" s="87"/>
      <c r="P71" s="87"/>
      <c r="Q71" s="20" t="s">
        <v>612</v>
      </c>
      <c r="R71" s="87"/>
      <c r="S71" s="87"/>
      <c r="T71" s="87"/>
      <c r="U71" s="87"/>
      <c r="V71" s="87"/>
    </row>
    <row r="72" ht="12.0" customHeight="1">
      <c r="A72" s="64" t="s">
        <v>761</v>
      </c>
      <c r="B72" s="34" t="s">
        <v>674</v>
      </c>
      <c r="C72" s="34">
        <v>8</v>
      </c>
      <c r="D72" s="34">
        <v>48</v>
      </c>
      <c r="E72" s="34" t="s">
        <v>583</v>
      </c>
      <c r="F72" s="87" t="s">
        <v>621</v>
      </c>
      <c r="G72" s="98">
        <v>3505</v>
      </c>
      <c r="H72" s="87">
        <v>3714</v>
      </c>
      <c r="I72" s="59">
        <v>54.54</v>
      </c>
      <c r="J72" s="59">
        <v>87.5</v>
      </c>
      <c r="K72" s="34">
        <f>sum(I72:J72)</f>
        <v>142.04</v>
      </c>
      <c r="L72" s="59">
        <v>56</v>
      </c>
      <c r="M72" s="85">
        <f>sum((K72/L72))</f>
        <v>2.53642857142857</v>
      </c>
      <c r="N72" s="34">
        <v>13.01</v>
      </c>
      <c r="O72" s="87"/>
      <c r="P72" s="87"/>
      <c r="Q72" s="20" t="s">
        <v>762</v>
      </c>
      <c r="R72" s="87"/>
      <c r="S72" s="87"/>
      <c r="T72" s="87"/>
      <c r="U72" s="87"/>
      <c r="V72" s="87"/>
    </row>
    <row r="73">
      <c r="A73" s="64" t="s">
        <v>763</v>
      </c>
      <c r="B73" s="34" t="s">
        <v>682</v>
      </c>
      <c r="C73" s="34">
        <v>49</v>
      </c>
      <c r="D73" s="34">
        <v>57</v>
      </c>
      <c r="E73" s="34" t="s">
        <v>577</v>
      </c>
      <c r="F73" s="87" t="s">
        <v>577</v>
      </c>
      <c r="G73" s="98">
        <v>3018</v>
      </c>
      <c r="H73" s="87">
        <v>6512</v>
      </c>
      <c r="I73" s="128">
        <v>70.662</v>
      </c>
      <c r="J73" s="128">
        <v>78.565</v>
      </c>
      <c r="K73" s="91">
        <f>SUM(I73:J73)</f>
        <v>149.227</v>
      </c>
      <c r="L73" s="59">
        <v>25</v>
      </c>
      <c r="M73" s="85">
        <f>SUM((K73/L73))</f>
        <v>5.96908</v>
      </c>
      <c r="N73" s="91">
        <v>19.7</v>
      </c>
      <c r="O73" s="87"/>
      <c r="P73" s="87"/>
      <c r="Q73" s="20" t="s">
        <v>764</v>
      </c>
      <c r="R73" s="87"/>
      <c r="S73" s="87"/>
      <c r="T73" s="87"/>
      <c r="U73" s="87"/>
      <c r="V73" s="87"/>
    </row>
    <row r="74" ht="12.0" customHeight="1">
      <c r="A74" s="64" t="s">
        <v>765</v>
      </c>
      <c r="B74" s="34" t="s">
        <v>576</v>
      </c>
      <c r="C74" s="34">
        <v>37</v>
      </c>
      <c r="D74" s="34">
        <v>54</v>
      </c>
      <c r="E74" s="34" t="s">
        <v>583</v>
      </c>
      <c r="F74" s="87" t="s">
        <v>621</v>
      </c>
      <c r="G74" s="98">
        <v>1719</v>
      </c>
      <c r="H74" s="87">
        <v>2955</v>
      </c>
      <c r="I74" s="128">
        <v>13.843</v>
      </c>
      <c r="J74" s="128">
        <v>45.545</v>
      </c>
      <c r="K74" s="91">
        <f>SUM(I74:J74)</f>
        <v>59.388</v>
      </c>
      <c r="L74" s="59">
        <v>15</v>
      </c>
      <c r="M74" s="85">
        <f>SUM((K74/L74))</f>
        <v>3.9592</v>
      </c>
      <c r="N74" s="91">
        <v>5.079</v>
      </c>
      <c r="O74" s="87"/>
      <c r="P74" s="87"/>
      <c r="Q74" s="20" t="s">
        <v>766</v>
      </c>
      <c r="R74" s="87"/>
      <c r="S74" s="87"/>
      <c r="T74" s="87"/>
      <c r="U74" s="87"/>
      <c r="V74" s="87"/>
    </row>
    <row r="75" ht="12.0" customHeight="1">
      <c r="A75" s="64" t="s">
        <v>767</v>
      </c>
      <c r="B75" s="34" t="s">
        <v>760</v>
      </c>
      <c r="C75" s="34">
        <v>68</v>
      </c>
      <c r="D75" s="34">
        <v>79</v>
      </c>
      <c r="E75" s="34" t="s">
        <v>577</v>
      </c>
      <c r="F75" s="87" t="s">
        <v>577</v>
      </c>
      <c r="G75" s="98">
        <v>2555</v>
      </c>
      <c r="H75" s="87">
        <v>2744</v>
      </c>
      <c r="I75" s="128">
        <v>24.816</v>
      </c>
      <c r="J75" s="128"/>
      <c r="K75" s="91">
        <f>SUM(I75:J75)</f>
        <v>24.816</v>
      </c>
      <c r="L75" s="59">
        <v>5</v>
      </c>
      <c r="M75" s="85">
        <f>SUM((K75/L75))</f>
        <v>4.9632</v>
      </c>
      <c r="N75" s="91">
        <v>7.01</v>
      </c>
      <c r="O75" s="87"/>
      <c r="P75" s="87"/>
      <c r="Q75" s="20" t="s">
        <v>768</v>
      </c>
      <c r="R75" s="87"/>
      <c r="S75" s="87"/>
      <c r="T75" s="87"/>
      <c r="U75" s="87"/>
      <c r="V75" s="87"/>
    </row>
    <row r="76">
      <c r="A76" s="64" t="s">
        <v>769</v>
      </c>
      <c r="B76" s="34" t="s">
        <v>576</v>
      </c>
      <c r="C76" s="34">
        <v>68</v>
      </c>
      <c r="D76" s="34">
        <v>58</v>
      </c>
      <c r="E76" s="34" t="s">
        <v>602</v>
      </c>
      <c r="F76" s="87" t="s">
        <v>603</v>
      </c>
      <c r="G76" s="98">
        <v>3321</v>
      </c>
      <c r="H76" s="87">
        <v>15829</v>
      </c>
      <c r="I76" s="128">
        <v>104.028</v>
      </c>
      <c r="J76" s="128">
        <v>103.011</v>
      </c>
      <c r="K76" s="91">
        <f>SUM(I76:J76)</f>
        <v>207.039</v>
      </c>
      <c r="L76" s="59">
        <v>5</v>
      </c>
      <c r="M76" s="85">
        <f>SUM((K76/L76))</f>
        <v>41.407799999999995</v>
      </c>
      <c r="N76" s="91">
        <v>52.568</v>
      </c>
      <c r="O76" s="87"/>
      <c r="P76" s="87"/>
      <c r="Q76" s="20" t="s">
        <v>770</v>
      </c>
      <c r="R76" s="87"/>
      <c r="S76" s="87"/>
      <c r="T76" s="87"/>
      <c r="U76" s="87"/>
      <c r="V76" s="87"/>
    </row>
    <row r="77" ht="12.0" customHeight="1">
      <c r="A77" s="64" t="s">
        <v>771</v>
      </c>
      <c r="B77" s="34" t="s">
        <v>177</v>
      </c>
      <c r="C77" s="34">
        <v>72</v>
      </c>
      <c r="D77" s="34">
        <v>70</v>
      </c>
      <c r="E77" s="34" t="s">
        <v>577</v>
      </c>
      <c r="F77" s="87" t="s">
        <v>577</v>
      </c>
      <c r="G77" s="98">
        <v>2802</v>
      </c>
      <c r="H77" s="87">
        <v>4655</v>
      </c>
      <c r="I77" s="128">
        <v>37.412</v>
      </c>
      <c r="J77" s="128">
        <v>60.571</v>
      </c>
      <c r="K77" s="91">
        <f>SUM(I77:J77)</f>
        <v>97.983</v>
      </c>
      <c r="L77" s="59">
        <v>40</v>
      </c>
      <c r="M77" s="85">
        <f>SUM((K77/L77))</f>
        <v>2.449575</v>
      </c>
      <c r="N77" s="91">
        <v>13.043</v>
      </c>
      <c r="O77" s="87"/>
      <c r="P77" s="87"/>
      <c r="Q77" s="20" t="s">
        <v>772</v>
      </c>
      <c r="R77" s="87"/>
      <c r="S77" s="87"/>
      <c r="T77" s="87"/>
      <c r="U77" s="87"/>
      <c r="V77" s="87"/>
    </row>
    <row r="78" ht="12.0" customHeight="1">
      <c r="A78" s="64" t="s">
        <v>773</v>
      </c>
      <c r="B78" s="34" t="s">
        <v>630</v>
      </c>
      <c r="C78" s="34">
        <v>34</v>
      </c>
      <c r="D78" s="34">
        <v>61</v>
      </c>
      <c r="E78" s="34" t="s">
        <v>643</v>
      </c>
      <c r="F78" s="87" t="s">
        <v>591</v>
      </c>
      <c r="G78" s="98">
        <v>4155</v>
      </c>
      <c r="H78" s="87">
        <v>21697</v>
      </c>
      <c r="I78" s="128">
        <v>241.071</v>
      </c>
      <c r="J78" s="128">
        <v>804.64</v>
      </c>
      <c r="K78" s="91">
        <f>SUM(I78:J78)</f>
        <v>1045.711</v>
      </c>
      <c r="L78" s="59">
        <v>250</v>
      </c>
      <c r="M78" s="85">
        <f>SUM((K78/L78))</f>
        <v>4.182844</v>
      </c>
      <c r="N78" s="91">
        <v>90.151</v>
      </c>
      <c r="O78" s="87"/>
      <c r="P78" s="87"/>
      <c r="Q78" s="20" t="s">
        <v>774</v>
      </c>
      <c r="R78" s="87"/>
      <c r="S78" s="87"/>
      <c r="T78" s="87"/>
      <c r="U78" s="87"/>
      <c r="V78" s="87"/>
    </row>
    <row r="79" ht="12.0" customHeight="1">
      <c r="A79" s="64" t="s">
        <v>775</v>
      </c>
      <c r="B79" s="34" t="s">
        <v>78</v>
      </c>
      <c r="C79" s="34">
        <v>17</v>
      </c>
      <c r="D79" s="34">
        <v>37</v>
      </c>
      <c r="E79" s="34" t="s">
        <v>602</v>
      </c>
      <c r="F79" s="87" t="s">
        <v>591</v>
      </c>
      <c r="G79" s="98">
        <v>2864</v>
      </c>
      <c r="H79" s="87">
        <v>5221</v>
      </c>
      <c r="I79" s="128">
        <v>29.136</v>
      </c>
      <c r="J79" s="128">
        <v>49.172</v>
      </c>
      <c r="K79" s="91">
        <f>SUM(I79:J79)</f>
        <v>78.308</v>
      </c>
      <c r="L79" s="59">
        <v>60</v>
      </c>
      <c r="M79" s="85">
        <f>SUM((K79/L79))</f>
        <v>1.30513333333333</v>
      </c>
      <c r="N79" s="91">
        <v>14.953</v>
      </c>
      <c r="O79" s="87"/>
      <c r="P79" s="87"/>
      <c r="Q79" s="20" t="s">
        <v>776</v>
      </c>
      <c r="R79" s="87"/>
      <c r="S79" s="87"/>
      <c r="T79" s="87"/>
      <c r="U79" s="87"/>
      <c r="V79" s="87"/>
    </row>
    <row r="80" ht="12.0" customHeight="1">
      <c r="A80" s="64" t="s">
        <v>777</v>
      </c>
      <c r="B80" s="34" t="s">
        <v>688</v>
      </c>
      <c r="C80" s="34">
        <v>83</v>
      </c>
      <c r="D80" s="34">
        <v>76</v>
      </c>
      <c r="E80" s="34" t="s">
        <v>643</v>
      </c>
      <c r="F80" s="87" t="s">
        <v>611</v>
      </c>
      <c r="G80" s="98">
        <v>3952</v>
      </c>
      <c r="H80" s="87">
        <v>8623</v>
      </c>
      <c r="I80" s="128">
        <v>149.26</v>
      </c>
      <c r="J80" s="128">
        <v>405.726</v>
      </c>
      <c r="K80" s="91">
        <f>SUM(I80:J80)</f>
        <v>554.986</v>
      </c>
      <c r="L80" s="59">
        <v>130</v>
      </c>
      <c r="M80" s="85">
        <f>SUM((K80/L80))</f>
        <v>4.26912307692308</v>
      </c>
      <c r="N80" s="91">
        <v>34.077</v>
      </c>
      <c r="O80" s="87"/>
      <c r="P80" s="87"/>
      <c r="Q80" s="70" t="s">
        <v>778</v>
      </c>
      <c r="R80" s="87"/>
      <c r="S80" s="87"/>
      <c r="T80" s="87"/>
      <c r="U80" s="87"/>
      <c r="V80" s="87"/>
    </row>
    <row r="81" ht="12.0" customHeight="1">
      <c r="A81" s="64" t="s">
        <v>779</v>
      </c>
      <c r="B81" s="34" t="s">
        <v>121</v>
      </c>
      <c r="C81" s="34">
        <v>88</v>
      </c>
      <c r="D81" s="34">
        <v>69</v>
      </c>
      <c r="E81" s="34" t="s">
        <v>634</v>
      </c>
      <c r="F81" s="87" t="s">
        <v>611</v>
      </c>
      <c r="G81" s="98">
        <v>3917</v>
      </c>
      <c r="H81" s="87">
        <v>9722</v>
      </c>
      <c r="I81" s="128">
        <v>123.477</v>
      </c>
      <c r="J81" s="128">
        <v>122.246</v>
      </c>
      <c r="K81" s="91">
        <f>SUM(I81:J81)</f>
        <v>245.723</v>
      </c>
      <c r="L81" s="59">
        <v>135</v>
      </c>
      <c r="M81" s="85">
        <f>SUM((K81/L81))</f>
        <v>1.82017037037037</v>
      </c>
      <c r="N81" s="91">
        <v>38.079</v>
      </c>
      <c r="O81" s="87"/>
      <c r="P81" s="87"/>
      <c r="Q81" s="20" t="s">
        <v>780</v>
      </c>
      <c r="R81" s="87"/>
      <c r="S81" s="87"/>
      <c r="T81" s="87"/>
      <c r="U81" s="87"/>
      <c r="V81" s="87"/>
    </row>
    <row r="82" ht="12.0" customHeight="1">
      <c r="A82" s="64" t="s">
        <v>781</v>
      </c>
      <c r="B82" s="34" t="s">
        <v>782</v>
      </c>
      <c r="C82" s="34">
        <v>58</v>
      </c>
      <c r="D82" s="34">
        <v>81</v>
      </c>
      <c r="E82" s="34" t="s">
        <v>753</v>
      </c>
      <c r="F82" s="87" t="s">
        <v>591</v>
      </c>
      <c r="G82" s="98">
        <v>3440</v>
      </c>
      <c r="H82" s="87">
        <v>7942</v>
      </c>
      <c r="I82" s="128">
        <v>85.468</v>
      </c>
      <c r="J82" s="128">
        <v>213.8</v>
      </c>
      <c r="K82" s="91">
        <f>SUM(I82:J82)</f>
        <v>299.268</v>
      </c>
      <c r="L82" s="59">
        <v>110</v>
      </c>
      <c r="M82" s="85">
        <f>SUM((K82/L82))</f>
        <v>2.72061818181818</v>
      </c>
      <c r="N82" s="91">
        <v>27.319</v>
      </c>
      <c r="O82" s="87"/>
      <c r="P82" s="87"/>
      <c r="Q82" s="20" t="s">
        <v>783</v>
      </c>
      <c r="R82" s="87"/>
      <c r="S82" s="87"/>
      <c r="T82" s="87"/>
      <c r="U82" s="87"/>
      <c r="V82" s="87"/>
    </row>
    <row r="83">
      <c r="A83" s="64" t="s">
        <v>784</v>
      </c>
      <c r="B83" s="34" t="s">
        <v>90</v>
      </c>
      <c r="C83" s="34">
        <v>11</v>
      </c>
      <c r="D83" s="34">
        <v>41</v>
      </c>
      <c r="E83" s="34" t="s">
        <v>602</v>
      </c>
      <c r="F83" s="87" t="s">
        <v>603</v>
      </c>
      <c r="G83" s="98">
        <v>3030</v>
      </c>
      <c r="H83" s="87">
        <v>4622</v>
      </c>
      <c r="I83" s="128">
        <v>37.662</v>
      </c>
      <c r="J83" s="128">
        <v>51.5</v>
      </c>
      <c r="K83" s="91">
        <f>SUM(I83:J83)</f>
        <v>89.162</v>
      </c>
      <c r="L83" s="59">
        <v>42</v>
      </c>
      <c r="M83" s="85">
        <f>SUM((K83/L83))</f>
        <v>2.12290476190476</v>
      </c>
      <c r="N83" s="91">
        <v>14.005</v>
      </c>
      <c r="O83" s="87"/>
      <c r="P83" s="87"/>
      <c r="Q83" s="20" t="s">
        <v>785</v>
      </c>
      <c r="R83" s="87"/>
      <c r="S83" s="87"/>
      <c r="T83" s="87"/>
      <c r="U83" s="87"/>
      <c r="V83" s="87"/>
    </row>
    <row r="84" ht="12.0" customHeight="1">
      <c r="A84" s="64" t="s">
        <v>786</v>
      </c>
      <c r="B84" s="34" t="s">
        <v>576</v>
      </c>
      <c r="C84" s="34">
        <v>57</v>
      </c>
      <c r="D84" s="34">
        <v>59</v>
      </c>
      <c r="E84" s="34" t="s">
        <v>677</v>
      </c>
      <c r="F84" s="87" t="s">
        <v>603</v>
      </c>
      <c r="G84" s="98"/>
      <c r="H84" s="87"/>
      <c r="I84" s="128">
        <v>1.104</v>
      </c>
      <c r="J84" s="128" t="s">
        <v>787</v>
      </c>
      <c r="K84" s="91">
        <f>SUM(I84:J84)</f>
        <v>1.104</v>
      </c>
      <c r="L84" s="59">
        <v>4</v>
      </c>
      <c r="M84" s="85">
        <f>SUM((K84/L84))</f>
        <v>0.276</v>
      </c>
      <c r="N84" s="91"/>
      <c r="O84" s="87"/>
      <c r="P84" s="87"/>
      <c r="Q84" s="20" t="s">
        <v>788</v>
      </c>
      <c r="R84" s="87"/>
      <c r="S84" s="87"/>
      <c r="T84" s="87"/>
      <c r="U84" s="87"/>
      <c r="V84" s="87"/>
    </row>
    <row r="85">
      <c r="A85" s="64" t="s">
        <v>789</v>
      </c>
      <c r="B85" s="34" t="s">
        <v>637</v>
      </c>
      <c r="C85" s="34">
        <v>71</v>
      </c>
      <c r="D85" s="34">
        <v>73</v>
      </c>
      <c r="E85" s="34" t="s">
        <v>643</v>
      </c>
      <c r="F85" s="87" t="s">
        <v>611</v>
      </c>
      <c r="G85" s="98">
        <v>3826</v>
      </c>
      <c r="H85" s="87">
        <v>10252</v>
      </c>
      <c r="I85" s="128">
        <v>143.619</v>
      </c>
      <c r="J85" s="128">
        <v>341.015</v>
      </c>
      <c r="K85" s="91">
        <f>SUM(I85:J85)</f>
        <v>484.634</v>
      </c>
      <c r="L85" s="59">
        <v>90</v>
      </c>
      <c r="M85" s="85">
        <f>SUM((K85/L85))</f>
        <v>5.384822222222221</v>
      </c>
      <c r="N85" s="91">
        <v>39.225</v>
      </c>
      <c r="O85" s="87"/>
      <c r="P85" s="87"/>
      <c r="Q85" s="20" t="s">
        <v>790</v>
      </c>
      <c r="R85" s="87"/>
      <c r="S85" s="87"/>
      <c r="T85" s="87"/>
      <c r="U85" s="87"/>
      <c r="V85" s="87"/>
    </row>
    <row r="86" ht="12.0" customHeight="1">
      <c r="A86" s="64" t="s">
        <v>791</v>
      </c>
      <c r="B86" s="34" t="s">
        <v>637</v>
      </c>
      <c r="C86" s="34">
        <v>83</v>
      </c>
      <c r="D86" s="34">
        <v>87</v>
      </c>
      <c r="E86" s="34" t="s">
        <v>640</v>
      </c>
      <c r="F86" s="87" t="s">
        <v>591</v>
      </c>
      <c r="G86" s="98">
        <v>3648</v>
      </c>
      <c r="H86" s="87">
        <v>15024</v>
      </c>
      <c r="I86" s="128">
        <v>176.704</v>
      </c>
      <c r="J86" s="128">
        <v>305.04</v>
      </c>
      <c r="K86" s="91">
        <f>SUM(I86:J86)</f>
        <v>481.744</v>
      </c>
      <c r="L86" s="59">
        <v>93</v>
      </c>
      <c r="M86" s="85">
        <f>SUM((K86/L86))</f>
        <v>5.180043010752691</v>
      </c>
      <c r="N86" s="91">
        <v>54.806</v>
      </c>
      <c r="O86" s="87"/>
      <c r="P86" s="87"/>
      <c r="Q86" s="20" t="s">
        <v>792</v>
      </c>
      <c r="R86" s="87"/>
      <c r="S86" s="87"/>
      <c r="T86" s="87"/>
      <c r="U86" s="87"/>
      <c r="V86" s="87"/>
    </row>
    <row r="87">
      <c r="A87" s="64" t="s">
        <v>793</v>
      </c>
      <c r="B87" s="34" t="s">
        <v>594</v>
      </c>
      <c r="C87" s="34">
        <v>30</v>
      </c>
      <c r="D87" s="34">
        <v>39</v>
      </c>
      <c r="E87" s="34" t="s">
        <v>643</v>
      </c>
      <c r="F87" s="87" t="s">
        <v>591</v>
      </c>
      <c r="G87" s="98">
        <v>2787</v>
      </c>
      <c r="H87" s="87">
        <v>3390</v>
      </c>
      <c r="I87" s="128">
        <v>23.209</v>
      </c>
      <c r="J87" s="128">
        <v>85.4</v>
      </c>
      <c r="K87" s="91">
        <f>SUM(I87:J87)</f>
        <v>108.609</v>
      </c>
      <c r="L87" s="59">
        <v>30</v>
      </c>
      <c r="M87" s="85">
        <f>SUM((K87/L87))</f>
        <v>3.6203</v>
      </c>
      <c r="N87" s="91">
        <v>9.4</v>
      </c>
      <c r="O87" s="87"/>
      <c r="P87" s="87"/>
      <c r="Q87" s="20" t="s">
        <v>794</v>
      </c>
      <c r="R87" s="87"/>
      <c r="S87" s="87"/>
      <c r="T87" s="87"/>
      <c r="U87" s="87"/>
      <c r="V87" s="87"/>
    </row>
    <row r="88" ht="12.0" customHeight="1">
      <c r="A88" s="64" t="s">
        <v>795</v>
      </c>
      <c r="B88" s="34" t="s">
        <v>282</v>
      </c>
      <c r="C88" s="34">
        <v>58</v>
      </c>
      <c r="D88" s="34">
        <v>57</v>
      </c>
      <c r="E88" s="34" t="s">
        <v>602</v>
      </c>
      <c r="F88" s="87" t="s">
        <v>603</v>
      </c>
      <c r="G88" s="98">
        <v>3305</v>
      </c>
      <c r="H88" s="87">
        <v>5656</v>
      </c>
      <c r="I88" s="128">
        <v>38.18</v>
      </c>
      <c r="J88" s="128">
        <v>58.957</v>
      </c>
      <c r="K88" s="91">
        <f>SUM(I88:J88)</f>
        <v>97.137</v>
      </c>
      <c r="L88" s="59">
        <v>40</v>
      </c>
      <c r="M88" s="85">
        <f>SUM((K88/L88))</f>
        <v>2.428425</v>
      </c>
      <c r="N88" s="91">
        <v>18.692</v>
      </c>
      <c r="O88" s="87"/>
      <c r="P88" s="87"/>
      <c r="Q88" s="20" t="s">
        <v>796</v>
      </c>
      <c r="R88" s="87"/>
      <c r="S88" s="87"/>
      <c r="T88" s="87"/>
      <c r="U88" s="87"/>
      <c r="V88" s="87"/>
    </row>
    <row r="89" ht="12.0" customHeight="1">
      <c r="A89" s="64" t="s">
        <v>797</v>
      </c>
      <c r="B89" s="34" t="s">
        <v>798</v>
      </c>
      <c r="C89" s="119">
        <v>10</v>
      </c>
      <c r="D89" s="34">
        <v>32</v>
      </c>
      <c r="E89" s="34" t="s">
        <v>602</v>
      </c>
      <c r="F89" s="87" t="s">
        <v>591</v>
      </c>
      <c r="G89" s="98">
        <v>2816</v>
      </c>
      <c r="H89" s="87">
        <v>3769</v>
      </c>
      <c r="I89" s="128">
        <v>24.827</v>
      </c>
      <c r="J89" s="128">
        <v>66.8</v>
      </c>
      <c r="K89" s="91">
        <f>SUM(I89:J89)</f>
        <v>91.627</v>
      </c>
      <c r="L89" s="96">
        <v>40</v>
      </c>
      <c r="M89" s="85">
        <f>SUM((K89/L89))</f>
        <v>2.290675</v>
      </c>
      <c r="N89" s="91">
        <v>10.6</v>
      </c>
      <c r="O89" s="59"/>
      <c r="P89" s="59"/>
      <c r="Q89" s="70" t="s">
        <v>799</v>
      </c>
      <c r="R89" s="87"/>
      <c r="S89" s="87"/>
      <c r="T89" s="87"/>
      <c r="U89" s="87"/>
      <c r="V89" s="87"/>
    </row>
    <row r="90" ht="12.0" customHeight="1">
      <c r="A90" s="64" t="s">
        <v>800</v>
      </c>
      <c r="B90" s="34" t="s">
        <v>576</v>
      </c>
      <c r="C90" s="34">
        <v>80</v>
      </c>
      <c r="D90" s="34">
        <v>80</v>
      </c>
      <c r="E90" s="34"/>
      <c r="F90" s="87" t="s">
        <v>584</v>
      </c>
      <c r="G90" s="98">
        <v>10</v>
      </c>
      <c r="H90" s="87">
        <v>34952</v>
      </c>
      <c r="I90" s="59">
        <v>3.09</v>
      </c>
      <c r="J90" s="59">
        <v>13.784</v>
      </c>
      <c r="K90" s="34">
        <f>sum(I90:J90)</f>
        <v>16.874</v>
      </c>
      <c r="L90" s="59">
        <v>6.5</v>
      </c>
      <c r="M90" s="85">
        <f>sum((K90/L90))</f>
        <v>2.596</v>
      </c>
      <c r="N90" s="34">
        <v>0.34</v>
      </c>
      <c r="O90" s="87"/>
      <c r="P90" s="87"/>
      <c r="Q90" s="20" t="s">
        <v>801</v>
      </c>
      <c r="R90" s="87"/>
      <c r="S90" s="87"/>
      <c r="T90" s="87"/>
      <c r="U90" s="87"/>
      <c r="V90" s="87"/>
    </row>
    <row r="91" ht="12.0" customHeight="1">
      <c r="A91" s="64" t="s">
        <v>802</v>
      </c>
      <c r="B91" s="34" t="s">
        <v>177</v>
      </c>
      <c r="C91" s="34">
        <v>16</v>
      </c>
      <c r="D91" s="34">
        <v>25</v>
      </c>
      <c r="E91" s="34" t="s">
        <v>677</v>
      </c>
      <c r="F91" s="87" t="s">
        <v>603</v>
      </c>
      <c r="G91" s="98">
        <v>2806</v>
      </c>
      <c r="H91" s="87">
        <v>2995</v>
      </c>
      <c r="I91" s="128">
        <v>18.877</v>
      </c>
      <c r="J91" s="128">
        <v>21.259</v>
      </c>
      <c r="K91" s="91">
        <f>SUM(I91:J91)</f>
        <v>40.136</v>
      </c>
      <c r="L91" s="59">
        <v>25</v>
      </c>
      <c r="M91" s="85">
        <f>SUM((K91/L91))</f>
        <v>1.60544</v>
      </c>
      <c r="N91" s="91">
        <v>8.404</v>
      </c>
      <c r="O91" s="87"/>
      <c r="P91" s="87"/>
      <c r="Q91" s="20" t="s">
        <v>803</v>
      </c>
      <c r="R91" s="87"/>
      <c r="S91" s="87"/>
      <c r="T91" s="87"/>
      <c r="U91" s="87"/>
      <c r="V91" s="87"/>
    </row>
    <row r="92" ht="12.0" customHeight="1">
      <c r="A92" s="64" t="s">
        <v>804</v>
      </c>
      <c r="B92" s="34" t="s">
        <v>90</v>
      </c>
      <c r="C92" s="34">
        <v>60</v>
      </c>
      <c r="D92" s="34">
        <v>79</v>
      </c>
      <c r="E92" s="34" t="s">
        <v>749</v>
      </c>
      <c r="F92" s="87" t="s">
        <v>591</v>
      </c>
      <c r="G92" s="98">
        <v>3703</v>
      </c>
      <c r="H92" s="87">
        <v>10704</v>
      </c>
      <c r="I92" s="59">
        <v>186.85</v>
      </c>
      <c r="J92" s="59">
        <v>358.6</v>
      </c>
      <c r="K92" s="34">
        <f>sum(I92:J92)</f>
        <v>545.45</v>
      </c>
      <c r="L92" s="59">
        <v>125</v>
      </c>
      <c r="M92" s="85">
        <f>sum((K92/L92))</f>
        <v>4.3636</v>
      </c>
      <c r="N92" s="34">
        <v>39.63</v>
      </c>
      <c r="O92" s="87"/>
      <c r="P92" s="87"/>
      <c r="Q92" s="20"/>
      <c r="R92" s="87"/>
      <c r="S92" s="87"/>
      <c r="T92" s="87"/>
      <c r="U92" s="87"/>
      <c r="V92" s="87"/>
    </row>
    <row r="93" ht="12.0" customHeight="1">
      <c r="A93" s="64" t="s">
        <v>805</v>
      </c>
      <c r="B93" s="34" t="s">
        <v>576</v>
      </c>
      <c r="C93" s="34" t="s">
        <v>787</v>
      </c>
      <c r="D93" s="34" t="s">
        <v>787</v>
      </c>
      <c r="E93" s="34" t="s">
        <v>583</v>
      </c>
      <c r="F93" s="87" t="s">
        <v>621</v>
      </c>
      <c r="G93" s="98">
        <v>2904</v>
      </c>
      <c r="H93" s="87">
        <v>4802</v>
      </c>
      <c r="I93" s="128">
        <v>39.046</v>
      </c>
      <c r="J93" s="128">
        <v>21.137</v>
      </c>
      <c r="K93" s="91">
        <f>SUM(I93:J93)</f>
        <v>60.183</v>
      </c>
      <c r="L93" s="59">
        <v>35</v>
      </c>
      <c r="M93" s="85">
        <f>SUM((K93/L93))</f>
        <v>1.71951428571429</v>
      </c>
      <c r="N93" s="91">
        <v>13.945</v>
      </c>
      <c r="O93" s="87"/>
      <c r="P93" s="87"/>
      <c r="Q93" s="20" t="s">
        <v>806</v>
      </c>
      <c r="R93" s="87"/>
      <c r="S93" s="87"/>
      <c r="T93" s="87"/>
      <c r="U93" s="87"/>
      <c r="V93" s="87"/>
    </row>
    <row r="94">
      <c r="A94" s="64" t="s">
        <v>807</v>
      </c>
      <c r="B94" s="34" t="s">
        <v>78</v>
      </c>
      <c r="C94" s="34">
        <v>46</v>
      </c>
      <c r="D94" s="34">
        <v>79</v>
      </c>
      <c r="E94" s="34" t="s">
        <v>753</v>
      </c>
      <c r="F94" s="87" t="s">
        <v>584</v>
      </c>
      <c r="G94" s="98">
        <v>2214</v>
      </c>
      <c r="H94" s="87">
        <v>4789</v>
      </c>
      <c r="I94" s="128">
        <v>43.853</v>
      </c>
      <c r="J94" s="128">
        <v>3.235</v>
      </c>
      <c r="K94" s="91">
        <f>SUM(I94:J94)</f>
        <v>47.088</v>
      </c>
      <c r="L94" s="59">
        <v>18</v>
      </c>
      <c r="M94" s="85">
        <f>SUM((K94/L94))</f>
        <v>2.616</v>
      </c>
      <c r="N94" s="91">
        <v>10.6</v>
      </c>
      <c r="O94" s="87"/>
      <c r="P94" s="87"/>
      <c r="Q94" s="20" t="s">
        <v>808</v>
      </c>
      <c r="R94" s="87"/>
      <c r="S94" s="87"/>
      <c r="T94" s="87"/>
      <c r="U94" s="87"/>
      <c r="V94" s="87"/>
    </row>
    <row r="95" ht="12.0" customHeight="1">
      <c r="A95" s="64" t="s">
        <v>809</v>
      </c>
      <c r="B95" s="34" t="s">
        <v>810</v>
      </c>
      <c r="C95" s="34">
        <v>92</v>
      </c>
      <c r="D95" s="34">
        <v>81</v>
      </c>
      <c r="E95" s="34" t="s">
        <v>646</v>
      </c>
      <c r="F95" s="87" t="s">
        <v>647</v>
      </c>
      <c r="G95" s="98">
        <v>2961</v>
      </c>
      <c r="H95" s="87">
        <v>5002</v>
      </c>
      <c r="I95" s="128">
        <v>54.712</v>
      </c>
      <c r="J95" s="128">
        <v>92.62</v>
      </c>
      <c r="K95" s="91">
        <f>SUM(I95:J95)</f>
        <v>147.332</v>
      </c>
      <c r="L95" s="59">
        <v>32</v>
      </c>
      <c r="M95" s="85">
        <f>SUM((K95/L95))</f>
        <v>4.604125</v>
      </c>
      <c r="N95" s="91">
        <v>14.812</v>
      </c>
      <c r="O95" s="87"/>
      <c r="P95" s="87"/>
      <c r="Q95" s="20" t="s">
        <v>811</v>
      </c>
      <c r="R95" s="87"/>
      <c r="S95" s="87"/>
      <c r="T95" s="87"/>
      <c r="U95" s="87"/>
      <c r="V95" s="87"/>
    </row>
    <row r="96">
      <c r="A96" s="64" t="s">
        <v>812</v>
      </c>
      <c r="B96" s="34" t="s">
        <v>282</v>
      </c>
      <c r="C96" s="34">
        <v>22</v>
      </c>
      <c r="D96" s="34">
        <v>40</v>
      </c>
      <c r="E96" s="34" t="s">
        <v>643</v>
      </c>
      <c r="F96" s="87" t="s">
        <v>591</v>
      </c>
      <c r="G96" s="98">
        <v>3295</v>
      </c>
      <c r="H96" s="87">
        <v>3534</v>
      </c>
      <c r="I96" s="128">
        <v>38.538</v>
      </c>
      <c r="J96" s="128">
        <v>47.026</v>
      </c>
      <c r="K96" s="91">
        <f>SUM(I96:J96)</f>
        <v>85.564</v>
      </c>
      <c r="L96" s="59">
        <v>27</v>
      </c>
      <c r="M96" s="85">
        <f>SUM((K96/L96))</f>
        <v>3.16903703703704</v>
      </c>
      <c r="N96" s="91">
        <v>11.644</v>
      </c>
      <c r="O96" s="87"/>
      <c r="P96" s="87"/>
      <c r="Q96" s="20" t="s">
        <v>813</v>
      </c>
      <c r="R96" s="87"/>
      <c r="S96" s="87"/>
      <c r="T96" s="87"/>
      <c r="U96" s="87"/>
      <c r="V96" s="87"/>
    </row>
    <row r="97">
      <c r="A97" s="64" t="s">
        <v>814</v>
      </c>
      <c r="B97" s="34" t="s">
        <v>815</v>
      </c>
      <c r="C97" s="34">
        <v>23</v>
      </c>
      <c r="D97" s="34">
        <v>48</v>
      </c>
      <c r="E97" s="34" t="s">
        <v>643</v>
      </c>
      <c r="F97" s="87" t="s">
        <v>591</v>
      </c>
      <c r="G97" s="98">
        <v>3033</v>
      </c>
      <c r="H97" s="87">
        <v>6284</v>
      </c>
      <c r="I97" s="128">
        <v>36.392</v>
      </c>
      <c r="J97" s="128">
        <v>53.4</v>
      </c>
      <c r="K97" s="91">
        <f>SUM(I97:J97)</f>
        <v>89.792</v>
      </c>
      <c r="L97" s="59">
        <v>82</v>
      </c>
      <c r="M97" s="85">
        <f>SUM((K97/L97))</f>
        <v>1.0950243902439</v>
      </c>
      <c r="N97" s="91">
        <v>19.058</v>
      </c>
      <c r="O97" s="87"/>
      <c r="P97" s="87"/>
      <c r="Q97" s="20" t="s">
        <v>816</v>
      </c>
      <c r="R97" s="87"/>
      <c r="S97" s="87"/>
      <c r="T97" s="87"/>
      <c r="U97" s="87"/>
      <c r="V97" s="87"/>
    </row>
    <row r="98" ht="12.0" customHeight="1">
      <c r="A98" s="64" t="s">
        <v>817</v>
      </c>
      <c r="B98" s="34" t="s">
        <v>121</v>
      </c>
      <c r="C98" s="34">
        <v>82</v>
      </c>
      <c r="D98" s="34">
        <v>78</v>
      </c>
      <c r="E98" s="34" t="s">
        <v>602</v>
      </c>
      <c r="F98" s="87" t="s">
        <v>603</v>
      </c>
      <c r="G98" s="98">
        <v>3379</v>
      </c>
      <c r="H98" s="87">
        <v>10492</v>
      </c>
      <c r="I98" s="128">
        <v>127.004</v>
      </c>
      <c r="J98" s="128">
        <v>133.091</v>
      </c>
      <c r="K98" s="91">
        <f>SUM(I98:J98)</f>
        <v>260.095</v>
      </c>
      <c r="L98" s="59">
        <v>50</v>
      </c>
      <c r="M98" s="85">
        <f>SUM((K98/L98))</f>
        <v>5.2019</v>
      </c>
      <c r="N98" s="91">
        <v>35.451</v>
      </c>
      <c r="O98" s="87"/>
      <c r="P98" s="87"/>
      <c r="Q98" s="20" t="s">
        <v>818</v>
      </c>
      <c r="R98" s="87"/>
      <c r="S98" s="87"/>
      <c r="T98" s="87"/>
      <c r="U98" s="87"/>
      <c r="V98" s="87"/>
    </row>
    <row r="99">
      <c r="A99" s="64" t="s">
        <v>819</v>
      </c>
      <c r="B99" s="34" t="s">
        <v>177</v>
      </c>
      <c r="C99" s="34">
        <v>28</v>
      </c>
      <c r="D99" s="34">
        <v>46</v>
      </c>
      <c r="E99" s="34" t="s">
        <v>580</v>
      </c>
      <c r="F99" s="87" t="s">
        <v>577</v>
      </c>
      <c r="G99" s="98">
        <v>2003</v>
      </c>
      <c r="H99" s="87">
        <v>1730</v>
      </c>
      <c r="I99" s="128">
        <v>6.928</v>
      </c>
      <c r="J99" s="128"/>
      <c r="K99" s="91">
        <f>SUM(I99:J99)</f>
        <v>6.928</v>
      </c>
      <c r="L99" s="59">
        <v>25</v>
      </c>
      <c r="M99" s="85">
        <f>SUM((K99/L99))</f>
        <v>0.27712</v>
      </c>
      <c r="N99" s="91">
        <v>3.464</v>
      </c>
      <c r="O99" s="87"/>
      <c r="P99" s="87"/>
      <c r="Q99" s="20" t="s">
        <v>820</v>
      </c>
      <c r="R99" s="87"/>
      <c r="S99" s="87"/>
      <c r="T99" s="87"/>
      <c r="U99" s="87"/>
      <c r="V99" s="87"/>
    </row>
    <row r="100" ht="12.0" customHeight="1">
      <c r="A100" s="64" t="s">
        <v>821</v>
      </c>
      <c r="B100" s="34" t="s">
        <v>576</v>
      </c>
      <c r="C100" s="34">
        <v>92</v>
      </c>
      <c r="D100" s="34">
        <v>85</v>
      </c>
      <c r="E100" s="34" t="s">
        <v>606</v>
      </c>
      <c r="F100" s="87" t="s">
        <v>584</v>
      </c>
      <c r="G100" s="98"/>
      <c r="H100" s="87"/>
      <c r="I100" s="128">
        <v>1.73</v>
      </c>
      <c r="J100" s="128">
        <v>1.396</v>
      </c>
      <c r="K100" s="91">
        <f>SUM(I100:J100)</f>
        <v>3.126</v>
      </c>
      <c r="L100" s="59">
        <v>5</v>
      </c>
      <c r="M100" s="85">
        <f>SUM((K100/L100))</f>
        <v>0.6252</v>
      </c>
      <c r="N100" s="91">
        <v>0.052</v>
      </c>
      <c r="O100" s="87"/>
      <c r="P100" s="87"/>
      <c r="Q100" s="20" t="s">
        <v>822</v>
      </c>
      <c r="R100" s="87"/>
      <c r="S100" s="87"/>
      <c r="T100" s="87"/>
      <c r="U100" s="87"/>
      <c r="V100" s="87"/>
    </row>
    <row r="101">
      <c r="A101" s="64" t="s">
        <v>823</v>
      </c>
      <c r="B101" s="34" t="s">
        <v>576</v>
      </c>
      <c r="C101" s="34">
        <v>72</v>
      </c>
      <c r="D101" s="34">
        <v>67</v>
      </c>
      <c r="E101" s="34" t="s">
        <v>606</v>
      </c>
      <c r="F101" s="87" t="s">
        <v>647</v>
      </c>
      <c r="G101" s="98">
        <v>2840</v>
      </c>
      <c r="H101" s="87">
        <v>7450</v>
      </c>
      <c r="I101" s="128">
        <v>62.495</v>
      </c>
      <c r="J101" s="128">
        <v>65.373</v>
      </c>
      <c r="K101" s="91">
        <f>SUM(I101:J101)</f>
        <v>127.868</v>
      </c>
      <c r="L101" s="59">
        <v>50.2</v>
      </c>
      <c r="M101" s="85">
        <f>SUM((K101/L101))</f>
        <v>2.54717131474104</v>
      </c>
      <c r="N101" s="91">
        <v>21.157</v>
      </c>
      <c r="O101" s="87"/>
      <c r="P101" s="87"/>
      <c r="Q101" s="20" t="s">
        <v>824</v>
      </c>
      <c r="R101" s="87"/>
      <c r="S101" s="87"/>
      <c r="T101" s="87"/>
      <c r="U101" s="87"/>
      <c r="V101" s="87"/>
    </row>
    <row r="102" ht="12.0" customHeight="1">
      <c r="A102" s="64" t="s">
        <v>825</v>
      </c>
      <c r="B102" s="34" t="s">
        <v>121</v>
      </c>
      <c r="C102" s="34">
        <v>74</v>
      </c>
      <c r="D102" s="34">
        <v>78</v>
      </c>
      <c r="E102" s="34" t="s">
        <v>643</v>
      </c>
      <c r="F102" s="87" t="s">
        <v>708</v>
      </c>
      <c r="G102" s="98">
        <v>3087</v>
      </c>
      <c r="H102" s="87">
        <v>3149</v>
      </c>
      <c r="I102" s="59">
        <v>77.591</v>
      </c>
      <c r="J102" s="59">
        <v>296.402</v>
      </c>
      <c r="K102" s="34">
        <f>sum(I102:J102)</f>
        <v>373.993</v>
      </c>
      <c r="L102" s="59">
        <v>130</v>
      </c>
      <c r="M102" s="85">
        <f>sum((K102/L102))</f>
        <v>2.87686923076923</v>
      </c>
      <c r="N102" s="34">
        <v>9.72</v>
      </c>
      <c r="O102" s="87"/>
      <c r="P102" s="87"/>
      <c r="Q102" s="20" t="s">
        <v>826</v>
      </c>
      <c r="R102" s="87"/>
      <c r="S102" s="87"/>
      <c r="T102" s="87"/>
      <c r="U102" s="87"/>
      <c r="V102" s="87"/>
    </row>
    <row r="103" ht="12.0" customHeight="1">
      <c r="A103" s="64" t="s">
        <v>827</v>
      </c>
      <c r="B103" s="34" t="s">
        <v>282</v>
      </c>
      <c r="C103" s="34">
        <v>97</v>
      </c>
      <c r="D103" s="34">
        <v>91</v>
      </c>
      <c r="E103" s="34"/>
      <c r="F103" s="87" t="s">
        <v>584</v>
      </c>
      <c r="G103" s="98">
        <v>662</v>
      </c>
      <c r="H103" s="87">
        <v>3583</v>
      </c>
      <c r="I103" s="59">
        <v>44.671</v>
      </c>
      <c r="J103" s="59">
        <v>88.761</v>
      </c>
      <c r="K103" s="34">
        <f>sum(I103:J103)</f>
        <v>133.432</v>
      </c>
      <c r="L103" s="59">
        <v>16</v>
      </c>
      <c r="M103" s="85">
        <f>sum((K103/L103))</f>
        <v>8.339500000000001</v>
      </c>
      <c r="N103" s="34">
        <v>2.37</v>
      </c>
      <c r="O103" s="87" t="s">
        <v>828</v>
      </c>
      <c r="P103" s="87"/>
      <c r="Q103" s="20" t="s">
        <v>829</v>
      </c>
      <c r="R103" s="87"/>
      <c r="S103" s="87"/>
      <c r="T103" s="87"/>
      <c r="U103" s="87"/>
      <c r="V103" s="87"/>
    </row>
    <row r="104">
      <c r="A104" s="64" t="s">
        <v>830</v>
      </c>
      <c r="B104" s="34" t="s">
        <v>810</v>
      </c>
      <c r="C104" s="34">
        <v>62</v>
      </c>
      <c r="D104" s="34">
        <v>57</v>
      </c>
      <c r="E104" s="34" t="s">
        <v>683</v>
      </c>
      <c r="F104" s="87" t="s">
        <v>584</v>
      </c>
      <c r="G104" s="98">
        <v>22</v>
      </c>
      <c r="H104" s="87">
        <v>4890</v>
      </c>
      <c r="I104" s="128">
        <v>0.97</v>
      </c>
      <c r="J104" s="128">
        <v>5.4</v>
      </c>
      <c r="K104" s="91">
        <f>SUM(I104:J104)</f>
        <v>6.37</v>
      </c>
      <c r="L104" s="59">
        <v>21</v>
      </c>
      <c r="M104" s="85">
        <f>SUM((K104/L104))</f>
        <v>0.303333333333333</v>
      </c>
      <c r="N104" s="91">
        <v>0.107</v>
      </c>
      <c r="O104" s="87"/>
      <c r="P104" s="87"/>
      <c r="Q104" s="20" t="s">
        <v>831</v>
      </c>
      <c r="R104" s="87"/>
      <c r="S104" s="87"/>
      <c r="T104" s="87"/>
      <c r="U104" s="87"/>
      <c r="V104" s="87"/>
    </row>
    <row r="105" ht="12.0" customHeight="1">
      <c r="A105" s="64" t="s">
        <v>832</v>
      </c>
      <c r="B105" s="34" t="s">
        <v>576</v>
      </c>
      <c r="C105" s="34">
        <v>38</v>
      </c>
      <c r="D105" s="34">
        <v>62</v>
      </c>
      <c r="E105" s="34" t="s">
        <v>683</v>
      </c>
      <c r="F105" s="87" t="s">
        <v>577</v>
      </c>
      <c r="G105" s="98">
        <v>2150</v>
      </c>
      <c r="H105" s="87">
        <v>1513</v>
      </c>
      <c r="I105" s="128">
        <v>7.204</v>
      </c>
      <c r="J105" s="128">
        <v>0.244</v>
      </c>
      <c r="K105" s="91">
        <f>SUM(I105:J105)</f>
        <v>7.448</v>
      </c>
      <c r="L105" s="59">
        <v>41</v>
      </c>
      <c r="M105" s="85">
        <f>SUM((K105/L105))</f>
        <v>0.181658536585366</v>
      </c>
      <c r="N105" s="91">
        <v>3.251</v>
      </c>
      <c r="O105" s="87"/>
      <c r="P105" s="87"/>
      <c r="Q105" s="20" t="s">
        <v>833</v>
      </c>
      <c r="R105" s="87"/>
      <c r="S105" s="87"/>
      <c r="T105" s="87"/>
      <c r="U105" s="87"/>
      <c r="V105" s="87"/>
    </row>
    <row r="106">
      <c r="A106" s="64" t="s">
        <v>834</v>
      </c>
      <c r="B106" s="34" t="s">
        <v>594</v>
      </c>
      <c r="C106" s="34">
        <v>24</v>
      </c>
      <c r="D106" s="34">
        <v>53</v>
      </c>
      <c r="E106" s="34" t="s">
        <v>620</v>
      </c>
      <c r="F106" s="87" t="s">
        <v>577</v>
      </c>
      <c r="G106" s="98">
        <v>2913</v>
      </c>
      <c r="H106" s="87">
        <v>4645</v>
      </c>
      <c r="I106" s="128">
        <v>37.081</v>
      </c>
      <c r="J106" s="128">
        <v>38.368</v>
      </c>
      <c r="K106" s="91">
        <f>SUM(I106:J106)</f>
        <v>75.449</v>
      </c>
      <c r="L106" s="59">
        <v>52</v>
      </c>
      <c r="M106" s="85">
        <f>SUM((K106/L106))</f>
        <v>1.45094230769231</v>
      </c>
      <c r="N106" s="91">
        <v>13.531</v>
      </c>
      <c r="O106" s="87"/>
      <c r="P106" s="87"/>
      <c r="Q106" s="20" t="s">
        <v>835</v>
      </c>
      <c r="R106" s="87"/>
      <c r="S106" s="87"/>
      <c r="T106" s="87"/>
      <c r="U106" s="87"/>
      <c r="V106" s="87"/>
    </row>
    <row r="107" ht="12.0" customHeight="1">
      <c r="A107" s="64" t="s">
        <v>836</v>
      </c>
      <c r="B107" s="34" t="s">
        <v>282</v>
      </c>
      <c r="C107" s="34">
        <v>66</v>
      </c>
      <c r="D107" s="34">
        <v>55</v>
      </c>
      <c r="E107" s="34" t="s">
        <v>580</v>
      </c>
      <c r="F107" s="87" t="s">
        <v>584</v>
      </c>
      <c r="G107" s="98">
        <v>106</v>
      </c>
      <c r="H107" s="87">
        <v>6111</v>
      </c>
      <c r="I107" s="128">
        <v>4.441</v>
      </c>
      <c r="J107" s="128">
        <v>0.441</v>
      </c>
      <c r="K107" s="91">
        <f>SUM(I107:J107)</f>
        <v>4.882</v>
      </c>
      <c r="L107" s="59">
        <v>15</v>
      </c>
      <c r="M107" s="85">
        <f>SUM((K107/L107))</f>
        <v>0.325466666666667</v>
      </c>
      <c r="N107" s="91">
        <v>0.64</v>
      </c>
      <c r="O107" s="87"/>
      <c r="P107" s="87"/>
      <c r="Q107" s="20" t="s">
        <v>837</v>
      </c>
      <c r="R107" s="87"/>
      <c r="S107" s="87"/>
      <c r="T107" s="87"/>
      <c r="U107" s="87"/>
      <c r="V107" s="87"/>
    </row>
    <row r="108" ht="12.0" customHeight="1">
      <c r="A108" s="64" t="s">
        <v>838</v>
      </c>
      <c r="B108" s="34" t="s">
        <v>576</v>
      </c>
      <c r="C108" s="34">
        <v>56</v>
      </c>
      <c r="D108" s="34">
        <v>65</v>
      </c>
      <c r="E108" s="34" t="s">
        <v>753</v>
      </c>
      <c r="F108" s="87" t="s">
        <v>584</v>
      </c>
      <c r="G108" s="98">
        <v>707</v>
      </c>
      <c r="H108" s="87">
        <v>4960</v>
      </c>
      <c r="I108" s="128">
        <v>11.538</v>
      </c>
      <c r="J108" s="128">
        <v>3.94</v>
      </c>
      <c r="K108" s="91">
        <f>SUM(I108:J108)</f>
        <v>15.478</v>
      </c>
      <c r="L108" s="59">
        <v>25</v>
      </c>
      <c r="M108" s="85">
        <f>SUM((K108/L108))</f>
        <v>0.61912</v>
      </c>
      <c r="N108" s="91">
        <v>3.506</v>
      </c>
      <c r="O108" s="87"/>
      <c r="P108" s="87"/>
      <c r="Q108" s="20" t="s">
        <v>839</v>
      </c>
      <c r="R108" s="87"/>
      <c r="S108" s="87"/>
      <c r="T108" s="87"/>
      <c r="U108" s="87"/>
      <c r="V108" s="87"/>
    </row>
    <row r="109">
      <c r="A109" s="64" t="s">
        <v>840</v>
      </c>
      <c r="B109" s="34" t="s">
        <v>65</v>
      </c>
      <c r="C109" s="34">
        <v>76</v>
      </c>
      <c r="D109" s="34">
        <v>70</v>
      </c>
      <c r="E109" s="34" t="s">
        <v>749</v>
      </c>
      <c r="F109" s="87" t="s">
        <v>647</v>
      </c>
      <c r="G109" s="98">
        <v>1826</v>
      </c>
      <c r="H109" s="87">
        <v>5427</v>
      </c>
      <c r="I109" s="128">
        <v>31.177</v>
      </c>
      <c r="J109" s="128">
        <v>14.458</v>
      </c>
      <c r="K109" s="91">
        <f>SUM(I109:J109)</f>
        <v>45.635</v>
      </c>
      <c r="L109" s="59">
        <v>20</v>
      </c>
      <c r="M109" s="85">
        <f>SUM((K109/L109))</f>
        <v>2.28175</v>
      </c>
      <c r="N109" s="91">
        <v>9.909</v>
      </c>
      <c r="O109" s="87"/>
      <c r="P109" s="87"/>
      <c r="Q109" s="20" t="s">
        <v>841</v>
      </c>
      <c r="R109" s="87"/>
      <c r="S109" s="87"/>
      <c r="T109" s="87"/>
      <c r="U109" s="87"/>
      <c r="V109" s="87"/>
    </row>
    <row r="110">
      <c r="A110" s="64" t="s">
        <v>842</v>
      </c>
      <c r="B110" s="34" t="s">
        <v>637</v>
      </c>
      <c r="C110" s="34">
        <v>89</v>
      </c>
      <c r="D110" s="34">
        <v>88</v>
      </c>
      <c r="E110" s="34" t="s">
        <v>580</v>
      </c>
      <c r="F110" s="87" t="s">
        <v>584</v>
      </c>
      <c r="G110" s="98">
        <v>876</v>
      </c>
      <c r="H110" s="87">
        <v>5000</v>
      </c>
      <c r="I110" s="128">
        <v>82.584</v>
      </c>
      <c r="J110" s="128">
        <v>94.659</v>
      </c>
      <c r="K110" s="91">
        <f>SUM(I110:J110)</f>
        <v>177.243</v>
      </c>
      <c r="L110" s="59">
        <v>20</v>
      </c>
      <c r="M110" s="85">
        <f>SUM((K110/L110))</f>
        <v>8.86215</v>
      </c>
      <c r="N110" s="91">
        <v>4.38</v>
      </c>
      <c r="O110" s="87"/>
      <c r="P110" s="87"/>
      <c r="Q110" s="20" t="s">
        <v>843</v>
      </c>
      <c r="R110" s="87"/>
      <c r="S110" s="87"/>
      <c r="T110" s="87"/>
      <c r="U110" s="87"/>
      <c r="V110" s="87"/>
    </row>
    <row r="111">
      <c r="A111" s="64" t="s">
        <v>844</v>
      </c>
      <c r="B111" s="34" t="s">
        <v>682</v>
      </c>
      <c r="C111" s="34">
        <v>23</v>
      </c>
      <c r="D111" s="34">
        <v>31</v>
      </c>
      <c r="E111" s="34" t="s">
        <v>577</v>
      </c>
      <c r="F111" s="87" t="s">
        <v>577</v>
      </c>
      <c r="G111" s="98">
        <v>2940</v>
      </c>
      <c r="H111" s="87">
        <v>6060</v>
      </c>
      <c r="I111" s="128">
        <v>48.475</v>
      </c>
      <c r="J111" s="128">
        <v>21.246</v>
      </c>
      <c r="K111" s="91">
        <f>SUM(I111:J111)</f>
        <v>69.721</v>
      </c>
      <c r="L111" s="59">
        <v>70</v>
      </c>
      <c r="M111" s="85">
        <f>SUM((K111/L111))</f>
        <v>0.996014285714286</v>
      </c>
      <c r="N111" s="91">
        <v>17.8</v>
      </c>
      <c r="O111" s="87"/>
      <c r="P111" s="87"/>
      <c r="Q111" s="20" t="s">
        <v>845</v>
      </c>
      <c r="R111" s="87"/>
      <c r="S111" s="87"/>
      <c r="T111" s="87"/>
      <c r="U111" s="87"/>
      <c r="V111" s="87"/>
    </row>
    <row r="112" ht="12.0" customHeight="1">
      <c r="A112" s="64" t="s">
        <v>846</v>
      </c>
      <c r="B112" s="34" t="s">
        <v>65</v>
      </c>
      <c r="C112" s="34">
        <v>39</v>
      </c>
      <c r="D112" s="34">
        <v>43</v>
      </c>
      <c r="E112" s="34" t="s">
        <v>643</v>
      </c>
      <c r="F112" s="87" t="s">
        <v>591</v>
      </c>
      <c r="G112" s="98">
        <v>2296</v>
      </c>
      <c r="H112" s="87">
        <v>3782</v>
      </c>
      <c r="I112" s="128">
        <v>19.49</v>
      </c>
      <c r="J112" s="128">
        <v>7.631</v>
      </c>
      <c r="K112" s="91">
        <f>SUM(I112:J112)</f>
        <v>27.121</v>
      </c>
      <c r="L112" s="59">
        <v>25</v>
      </c>
      <c r="M112" s="85">
        <f>SUM((K112/L112))</f>
        <v>1.08484</v>
      </c>
      <c r="N112" s="91">
        <v>8.684</v>
      </c>
      <c r="O112" s="87"/>
      <c r="P112" s="87"/>
      <c r="Q112" s="20" t="s">
        <v>847</v>
      </c>
      <c r="R112" s="87"/>
      <c r="S112" s="87"/>
      <c r="T112" s="87"/>
      <c r="U112" s="87"/>
      <c r="V112" s="87"/>
    </row>
    <row r="113">
      <c r="A113" s="64" t="s">
        <v>848</v>
      </c>
      <c r="B113" s="34" t="s">
        <v>78</v>
      </c>
      <c r="C113" s="34">
        <v>87</v>
      </c>
      <c r="D113" s="34">
        <v>89</v>
      </c>
      <c r="E113" s="34"/>
      <c r="F113" s="87" t="s">
        <v>647</v>
      </c>
      <c r="G113" s="98">
        <v>2914</v>
      </c>
      <c r="H113" s="87">
        <v>4382</v>
      </c>
      <c r="I113" s="59">
        <v>102.06</v>
      </c>
      <c r="J113" s="59">
        <v>130.101</v>
      </c>
      <c r="K113" s="34">
        <f>sum(I113:J113)</f>
        <v>232.161</v>
      </c>
      <c r="L113" s="59">
        <v>90</v>
      </c>
      <c r="M113" s="85">
        <f>sum((K113/L113))</f>
        <v>2.57956666666667</v>
      </c>
      <c r="N113" s="34">
        <v>12.76</v>
      </c>
      <c r="O113" s="87"/>
      <c r="P113" s="87"/>
      <c r="Q113" s="20" t="s">
        <v>849</v>
      </c>
      <c r="R113" s="87"/>
      <c r="S113" s="87"/>
      <c r="T113" s="87"/>
      <c r="U113" s="87"/>
      <c r="V113" s="87"/>
    </row>
    <row r="114" ht="12.0" customHeight="1">
      <c r="A114" s="64" t="s">
        <v>850</v>
      </c>
      <c r="B114" s="34" t="s">
        <v>752</v>
      </c>
      <c r="C114" s="34">
        <v>44</v>
      </c>
      <c r="D114" s="34">
        <v>47</v>
      </c>
      <c r="E114" s="34" t="s">
        <v>627</v>
      </c>
      <c r="F114" s="87" t="s">
        <v>591</v>
      </c>
      <c r="G114" s="98">
        <v>3584</v>
      </c>
      <c r="H114" s="87">
        <v>9335</v>
      </c>
      <c r="I114" s="128">
        <v>98.78</v>
      </c>
      <c r="J114" s="128">
        <v>129.037</v>
      </c>
      <c r="K114" s="91">
        <f>SUM(I114:J114)</f>
        <v>227.817</v>
      </c>
      <c r="L114" s="59">
        <v>120</v>
      </c>
      <c r="M114" s="85">
        <f>SUM((K114/L114))</f>
        <v>1.898475</v>
      </c>
      <c r="N114" s="91">
        <v>33.5</v>
      </c>
      <c r="O114" s="87"/>
      <c r="P114" s="87"/>
      <c r="Q114" s="20" t="s">
        <v>851</v>
      </c>
      <c r="R114" s="87"/>
      <c r="S114" s="87"/>
      <c r="T114" s="87"/>
      <c r="U114" s="87"/>
      <c r="V114" s="87"/>
    </row>
    <row r="115" ht="12.0" customHeight="1">
      <c r="A115" s="64" t="s">
        <v>852</v>
      </c>
      <c r="B115" s="34" t="s">
        <v>815</v>
      </c>
      <c r="C115" s="34">
        <v>35</v>
      </c>
      <c r="D115" s="34">
        <v>58</v>
      </c>
      <c r="E115" s="34" t="s">
        <v>577</v>
      </c>
      <c r="F115" s="87" t="s">
        <v>577</v>
      </c>
      <c r="G115" s="98">
        <v>3615</v>
      </c>
      <c r="H115" s="87">
        <v>23775</v>
      </c>
      <c r="I115" s="128">
        <v>254.464</v>
      </c>
      <c r="J115" s="128">
        <v>332.3</v>
      </c>
      <c r="K115" s="91">
        <f>SUM(I115:J115)</f>
        <v>586.764</v>
      </c>
      <c r="L115" s="59">
        <v>80</v>
      </c>
      <c r="M115" s="85">
        <f>SUM((K115/L115))</f>
        <v>7.33455</v>
      </c>
      <c r="N115" s="91">
        <v>85.946</v>
      </c>
      <c r="O115" s="87"/>
      <c r="P115" s="87"/>
      <c r="Q115" s="20" t="s">
        <v>853</v>
      </c>
      <c r="R115" s="87"/>
      <c r="S115" s="87"/>
      <c r="T115" s="87"/>
      <c r="U115" s="87"/>
      <c r="V115" s="87"/>
    </row>
    <row r="116">
      <c r="A116" s="64" t="s">
        <v>854</v>
      </c>
      <c r="B116" s="34" t="s">
        <v>782</v>
      </c>
      <c r="C116" s="34">
        <v>75</v>
      </c>
      <c r="D116" s="34">
        <v>91</v>
      </c>
      <c r="E116" s="34" t="s">
        <v>590</v>
      </c>
      <c r="F116" s="87" t="s">
        <v>584</v>
      </c>
      <c r="G116" s="98">
        <v>2534</v>
      </c>
      <c r="H116" s="87">
        <v>10278</v>
      </c>
      <c r="I116" s="128">
        <v>169.708</v>
      </c>
      <c r="J116" s="128">
        <v>46.931</v>
      </c>
      <c r="K116" s="91">
        <f>SUM(I116:J116)</f>
        <v>216.639</v>
      </c>
      <c r="L116" s="59">
        <v>25</v>
      </c>
      <c r="M116" s="85">
        <f>SUM((K116/L116))</f>
        <v>8.665560000000001</v>
      </c>
      <c r="N116" s="91">
        <v>26.044</v>
      </c>
      <c r="O116" s="87" t="s">
        <v>855</v>
      </c>
      <c r="P116" s="87"/>
      <c r="Q116" s="20" t="s">
        <v>856</v>
      </c>
      <c r="R116" s="87"/>
      <c r="S116" s="87"/>
      <c r="T116" s="87"/>
      <c r="U116" s="87"/>
      <c r="V116" s="87"/>
    </row>
    <row r="117">
      <c r="A117" s="64" t="s">
        <v>857</v>
      </c>
      <c r="B117" s="34" t="s">
        <v>752</v>
      </c>
      <c r="C117" s="34">
        <v>85</v>
      </c>
      <c r="D117" s="34">
        <v>76</v>
      </c>
      <c r="E117" s="34" t="s">
        <v>683</v>
      </c>
      <c r="F117" s="87" t="s">
        <v>647</v>
      </c>
      <c r="G117" s="98">
        <v>2199</v>
      </c>
      <c r="H117" s="87">
        <v>4761</v>
      </c>
      <c r="I117" s="128">
        <v>40.962</v>
      </c>
      <c r="J117" s="128">
        <v>35.03</v>
      </c>
      <c r="K117" s="91">
        <f>SUM(I117:J117)</f>
        <v>75.992</v>
      </c>
      <c r="L117" s="59">
        <v>12.5</v>
      </c>
      <c r="M117" s="85">
        <f>SUM((K117/L117))</f>
        <v>6.07936</v>
      </c>
      <c r="N117" s="91">
        <v>10.47</v>
      </c>
      <c r="O117" s="87"/>
      <c r="P117" s="87"/>
      <c r="Q117" s="20" t="s">
        <v>783</v>
      </c>
      <c r="R117" s="87"/>
      <c r="S117" s="87"/>
      <c r="T117" s="87"/>
      <c r="U117" s="87"/>
      <c r="V117" s="87"/>
    </row>
    <row r="118" ht="12.0" customHeight="1">
      <c r="A118" s="64" t="s">
        <v>858</v>
      </c>
      <c r="B118" s="34" t="s">
        <v>282</v>
      </c>
      <c r="C118" s="34">
        <v>53</v>
      </c>
      <c r="D118" s="34">
        <v>54</v>
      </c>
      <c r="E118" s="34"/>
      <c r="F118" s="87" t="s">
        <v>584</v>
      </c>
      <c r="G118" s="98">
        <v>802</v>
      </c>
      <c r="H118" s="87">
        <v>6749</v>
      </c>
      <c r="I118" s="59">
        <v>30.017</v>
      </c>
      <c r="J118" s="59">
        <v>84.938</v>
      </c>
      <c r="K118" s="34">
        <f>sum(I118:J118)</f>
        <v>114.955</v>
      </c>
      <c r="L118" s="59">
        <v>13</v>
      </c>
      <c r="M118" s="85">
        <f>sum((K118/L118))</f>
        <v>8.84269230769231</v>
      </c>
      <c r="N118" s="34">
        <v>5.41</v>
      </c>
      <c r="O118" s="87"/>
      <c r="P118" s="87"/>
      <c r="Q118" s="20" t="s">
        <v>859</v>
      </c>
      <c r="R118" s="87"/>
      <c r="S118" s="87"/>
      <c r="T118" s="87"/>
      <c r="U118" s="87"/>
      <c r="V118" s="87"/>
    </row>
    <row r="119" ht="12.0" customHeight="1">
      <c r="A119" s="64" t="s">
        <v>860</v>
      </c>
      <c r="B119" s="34" t="s">
        <v>107</v>
      </c>
      <c r="C119" s="34">
        <v>84</v>
      </c>
      <c r="D119" s="34">
        <v>82</v>
      </c>
      <c r="E119" s="34" t="s">
        <v>634</v>
      </c>
      <c r="F119" s="87" t="s">
        <v>584</v>
      </c>
      <c r="G119" s="98">
        <v>2707</v>
      </c>
      <c r="H119" s="87">
        <v>4879</v>
      </c>
      <c r="I119" s="128">
        <v>58.009</v>
      </c>
      <c r="J119" s="128">
        <v>17</v>
      </c>
      <c r="K119" s="91">
        <f>SUM(I119:J119)</f>
        <v>75.009</v>
      </c>
      <c r="L119" s="59">
        <v>40</v>
      </c>
      <c r="M119" s="85">
        <f>SUM((K119/L119))</f>
        <v>1.875225</v>
      </c>
      <c r="N119" s="91">
        <v>13.206</v>
      </c>
      <c r="O119" s="87"/>
      <c r="P119" s="87"/>
      <c r="Q119" s="20" t="s">
        <v>861</v>
      </c>
      <c r="R119" s="87"/>
      <c r="S119" s="87"/>
      <c r="T119" s="87"/>
      <c r="U119" s="87"/>
      <c r="V119" s="87"/>
    </row>
    <row r="120" ht="12.0" customHeight="1">
      <c r="A120" s="64" t="s">
        <v>862</v>
      </c>
      <c r="B120" s="34" t="s">
        <v>576</v>
      </c>
      <c r="C120" s="34">
        <v>53</v>
      </c>
      <c r="D120" s="34">
        <v>52</v>
      </c>
      <c r="E120" s="34" t="s">
        <v>640</v>
      </c>
      <c r="F120" s="87" t="s">
        <v>591</v>
      </c>
      <c r="G120" s="98">
        <v>2703</v>
      </c>
      <c r="H120" s="87">
        <v>4226</v>
      </c>
      <c r="I120" s="128">
        <v>29.121</v>
      </c>
      <c r="J120" s="128">
        <v>21.949</v>
      </c>
      <c r="K120" s="91">
        <f>SUM(I120:J120)</f>
        <v>51.07</v>
      </c>
      <c r="L120" s="59">
        <v>40</v>
      </c>
      <c r="M120" s="85">
        <f>SUM((K120/L120))</f>
        <v>1.27675</v>
      </c>
      <c r="N120" s="91">
        <v>11.4</v>
      </c>
      <c r="O120" s="87"/>
      <c r="P120" s="87"/>
      <c r="Q120" s="20" t="s">
        <v>863</v>
      </c>
      <c r="R120" s="87"/>
      <c r="S120" s="87"/>
      <c r="T120" s="87"/>
      <c r="U120" s="87"/>
      <c r="V120" s="87"/>
    </row>
    <row r="121" ht="12.0" customHeight="1">
      <c r="A121" s="64" t="s">
        <v>864</v>
      </c>
      <c r="B121" s="34" t="s">
        <v>630</v>
      </c>
      <c r="C121" s="34">
        <v>97</v>
      </c>
      <c r="D121" s="34">
        <v>87</v>
      </c>
      <c r="E121" s="34" t="s">
        <v>643</v>
      </c>
      <c r="F121" s="87" t="s">
        <v>577</v>
      </c>
      <c r="G121" s="98">
        <v>3440</v>
      </c>
      <c r="H121" s="87">
        <v>8500</v>
      </c>
      <c r="I121" s="128">
        <v>88.631</v>
      </c>
      <c r="J121" s="128">
        <v>76.553</v>
      </c>
      <c r="K121" s="91">
        <f>SUM(I121:J121)</f>
        <v>165.184</v>
      </c>
      <c r="L121" s="59">
        <v>45</v>
      </c>
      <c r="M121" s="85">
        <f>SUM((K121/L121))</f>
        <v>3.67075555555556</v>
      </c>
      <c r="N121" s="91">
        <v>29.239</v>
      </c>
      <c r="O121" s="87"/>
      <c r="P121" s="87"/>
      <c r="Q121" s="20" t="s">
        <v>865</v>
      </c>
      <c r="R121" s="87"/>
      <c r="S121" s="87"/>
      <c r="T121" s="87"/>
      <c r="U121" s="87"/>
      <c r="V121" s="87"/>
    </row>
    <row r="122">
      <c r="A122" s="64" t="s">
        <v>866</v>
      </c>
      <c r="B122" s="34" t="s">
        <v>90</v>
      </c>
      <c r="C122" s="34">
        <v>20</v>
      </c>
      <c r="D122" s="34">
        <v>43</v>
      </c>
      <c r="E122" s="34" t="s">
        <v>602</v>
      </c>
      <c r="F122" s="87" t="s">
        <v>603</v>
      </c>
      <c r="G122" s="98">
        <v>2985</v>
      </c>
      <c r="H122" s="87">
        <v>4955</v>
      </c>
      <c r="I122" s="128">
        <v>33.047</v>
      </c>
      <c r="J122" s="128">
        <v>63</v>
      </c>
      <c r="K122" s="91">
        <f>SUM(I122:J122)</f>
        <v>96.047</v>
      </c>
      <c r="L122" s="59">
        <v>37</v>
      </c>
      <c r="M122" s="85">
        <f>SUM((K122/L122))</f>
        <v>2.59586486486486</v>
      </c>
      <c r="N122" s="91">
        <v>14.8</v>
      </c>
      <c r="O122" s="87"/>
      <c r="P122" s="87"/>
      <c r="Q122" s="20" t="s">
        <v>867</v>
      </c>
      <c r="R122" s="87"/>
      <c r="S122" s="87"/>
      <c r="T122" s="87"/>
      <c r="U122" s="87"/>
      <c r="V122" s="87"/>
    </row>
    <row r="123">
      <c r="A123" s="64" t="s">
        <v>868</v>
      </c>
      <c r="B123" s="34" t="s">
        <v>576</v>
      </c>
      <c r="C123" s="34">
        <v>4</v>
      </c>
      <c r="D123" s="34">
        <v>29</v>
      </c>
      <c r="E123" s="34" t="s">
        <v>602</v>
      </c>
      <c r="F123" s="87" t="s">
        <v>603</v>
      </c>
      <c r="G123" s="98">
        <v>2534</v>
      </c>
      <c r="H123" s="87">
        <v>5921</v>
      </c>
      <c r="I123" s="128">
        <v>37.3</v>
      </c>
      <c r="J123" s="128">
        <v>3.192</v>
      </c>
      <c r="K123" s="91">
        <f>SUM(I123:J123)</f>
        <v>40.492</v>
      </c>
      <c r="L123" s="59">
        <v>16</v>
      </c>
      <c r="M123" s="85">
        <f>SUM((K123/L123))</f>
        <v>2.53075</v>
      </c>
      <c r="N123" s="91">
        <v>15.002</v>
      </c>
      <c r="O123" s="87"/>
      <c r="P123" s="87"/>
      <c r="Q123" s="20" t="s">
        <v>869</v>
      </c>
      <c r="R123" s="87"/>
      <c r="S123" s="87"/>
      <c r="T123" s="87"/>
      <c r="U123" s="87"/>
      <c r="V123" s="87"/>
    </row>
    <row r="124" ht="12.0" customHeight="1">
      <c r="A124" s="64" t="s">
        <v>870</v>
      </c>
      <c r="B124" s="34" t="s">
        <v>576</v>
      </c>
      <c r="C124" s="34">
        <v>50</v>
      </c>
      <c r="D124" s="34">
        <v>48</v>
      </c>
      <c r="E124" s="34" t="s">
        <v>580</v>
      </c>
      <c r="F124" s="87" t="s">
        <v>584</v>
      </c>
      <c r="G124" s="98">
        <v>2273</v>
      </c>
      <c r="H124" s="87">
        <v>2259</v>
      </c>
      <c r="I124" s="128">
        <v>13.109</v>
      </c>
      <c r="J124" s="128">
        <v>10.837</v>
      </c>
      <c r="K124" s="91">
        <f>SUM(I124:J124)</f>
        <v>23.946</v>
      </c>
      <c r="L124" s="59">
        <v>45</v>
      </c>
      <c r="M124" s="85">
        <f>SUM((K124/L124))</f>
        <v>0.532133333333333</v>
      </c>
      <c r="N124" s="91">
        <v>5.135</v>
      </c>
      <c r="O124" s="87"/>
      <c r="P124" s="87"/>
      <c r="Q124" s="20" t="s">
        <v>871</v>
      </c>
      <c r="R124" s="87"/>
      <c r="S124" s="87"/>
      <c r="T124" s="87"/>
      <c r="U124" s="87"/>
      <c r="V124" s="87"/>
    </row>
    <row r="125">
      <c r="A125" s="64" t="s">
        <v>872</v>
      </c>
      <c r="B125" s="34" t="s">
        <v>96</v>
      </c>
      <c r="C125" s="34">
        <v>22</v>
      </c>
      <c r="D125" s="34">
        <v>43</v>
      </c>
      <c r="E125" s="34"/>
      <c r="F125" s="87" t="s">
        <v>577</v>
      </c>
      <c r="G125" s="98">
        <v>2750</v>
      </c>
      <c r="H125" s="87">
        <v>2582</v>
      </c>
      <c r="I125" s="59">
        <v>30.441</v>
      </c>
      <c r="J125" s="59">
        <v>4.5</v>
      </c>
      <c r="K125" s="34">
        <f>sum(I125:J125)</f>
        <v>34.941</v>
      </c>
      <c r="L125" s="59">
        <v>25</v>
      </c>
      <c r="M125" s="85">
        <f>sum((K125/L125))</f>
        <v>1.39764</v>
      </c>
      <c r="N125" s="34">
        <v>9.85</v>
      </c>
      <c r="O125" s="87"/>
      <c r="P125" s="87"/>
      <c r="Q125" s="20" t="s">
        <v>873</v>
      </c>
      <c r="R125" s="87"/>
      <c r="S125" s="87"/>
      <c r="T125" s="87"/>
      <c r="U125" s="87"/>
      <c r="V125" s="87"/>
    </row>
    <row r="126">
      <c r="A126" s="64" t="s">
        <v>874</v>
      </c>
      <c r="B126" s="34" t="s">
        <v>875</v>
      </c>
      <c r="C126" s="34">
        <v>23</v>
      </c>
      <c r="D126" s="34">
        <v>50</v>
      </c>
      <c r="E126" s="34" t="s">
        <v>634</v>
      </c>
      <c r="F126" s="87" t="s">
        <v>611</v>
      </c>
      <c r="G126" s="98">
        <v>3395</v>
      </c>
      <c r="H126" s="87">
        <v>10489</v>
      </c>
      <c r="I126" s="128">
        <v>142.614</v>
      </c>
      <c r="J126" s="128">
        <v>421.135</v>
      </c>
      <c r="K126" s="91">
        <f>SUM(I126:J126)</f>
        <v>563.749</v>
      </c>
      <c r="L126" s="59">
        <v>110</v>
      </c>
      <c r="M126" s="85">
        <f>SUM((K126/L126))</f>
        <v>5.12499090909091</v>
      </c>
      <c r="N126" s="91">
        <v>35.611</v>
      </c>
      <c r="O126" s="87"/>
      <c r="P126" s="87"/>
      <c r="Q126" s="20" t="s">
        <v>876</v>
      </c>
      <c r="R126" s="87"/>
      <c r="S126" s="87"/>
      <c r="T126" s="87"/>
      <c r="U126" s="87"/>
      <c r="V126" s="87"/>
    </row>
    <row r="127" ht="12.0" customHeight="1">
      <c r="A127" s="64" t="s">
        <v>877</v>
      </c>
      <c r="B127" s="34" t="s">
        <v>65</v>
      </c>
      <c r="C127" s="34">
        <v>36</v>
      </c>
      <c r="D127" s="34">
        <v>52</v>
      </c>
      <c r="E127" s="34" t="s">
        <v>602</v>
      </c>
      <c r="F127" s="87" t="s">
        <v>603</v>
      </c>
      <c r="G127" s="98">
        <v>2996</v>
      </c>
      <c r="H127" s="87">
        <v>2835</v>
      </c>
      <c r="I127" s="128">
        <v>16.928</v>
      </c>
      <c r="J127" s="128">
        <v>10.5</v>
      </c>
      <c r="K127" s="91">
        <f>SUM(I127:J127)</f>
        <v>27.428</v>
      </c>
      <c r="L127" s="59">
        <v>38</v>
      </c>
      <c r="M127" s="85">
        <f>SUM((K127/L127))</f>
        <v>0.72178947368421</v>
      </c>
      <c r="N127" s="91">
        <v>8.493</v>
      </c>
      <c r="O127" s="87"/>
      <c r="P127" s="87"/>
      <c r="Q127" s="20" t="s">
        <v>878</v>
      </c>
      <c r="R127" s="87"/>
      <c r="S127" s="87"/>
      <c r="T127" s="87"/>
      <c r="U127" s="87"/>
      <c r="V127" s="87"/>
    </row>
    <row r="128">
      <c r="A128" s="64" t="s">
        <v>879</v>
      </c>
      <c r="B128" s="34" t="s">
        <v>576</v>
      </c>
      <c r="C128" s="34">
        <v>24</v>
      </c>
      <c r="D128" s="34">
        <v>48</v>
      </c>
      <c r="E128" s="34" t="s">
        <v>627</v>
      </c>
      <c r="F128" s="87" t="s">
        <v>591</v>
      </c>
      <c r="G128" s="98">
        <v>3017</v>
      </c>
      <c r="H128" s="87">
        <v>2875</v>
      </c>
      <c r="I128" s="128">
        <v>20.374</v>
      </c>
      <c r="J128" s="128">
        <v>111.9</v>
      </c>
      <c r="K128" s="91">
        <f>SUM(I128:J128)</f>
        <v>132.274</v>
      </c>
      <c r="L128" s="59">
        <v>75</v>
      </c>
      <c r="M128" s="85">
        <f>SUM((K128/L128))</f>
        <v>1.76365333333333</v>
      </c>
      <c r="N128" s="91">
        <v>8.674</v>
      </c>
      <c r="O128" s="87"/>
      <c r="P128" s="87"/>
      <c r="Q128" s="20" t="s">
        <v>880</v>
      </c>
      <c r="R128" s="87"/>
      <c r="S128" s="87"/>
      <c r="T128" s="87"/>
      <c r="U128" s="87"/>
      <c r="V128" s="87"/>
    </row>
    <row r="129" ht="12.0" customHeight="1">
      <c r="A129" s="64" t="s">
        <v>881</v>
      </c>
      <c r="B129" s="34" t="s">
        <v>576</v>
      </c>
      <c r="C129" s="34">
        <v>84</v>
      </c>
      <c r="D129" s="34">
        <v>61</v>
      </c>
      <c r="E129" s="34" t="s">
        <v>580</v>
      </c>
      <c r="F129" s="87" t="s">
        <v>584</v>
      </c>
      <c r="G129" s="98">
        <v>4</v>
      </c>
      <c r="H129" s="87">
        <v>93230</v>
      </c>
      <c r="I129" s="128">
        <v>13.303</v>
      </c>
      <c r="J129" s="128">
        <v>41</v>
      </c>
      <c r="K129" s="91">
        <f>SUM(I129:J129)</f>
        <v>54.303</v>
      </c>
      <c r="L129" s="59">
        <v>32</v>
      </c>
      <c r="M129" s="85">
        <f>SUM((K129/L129))</f>
        <v>1.69696875</v>
      </c>
      <c r="N129" s="91">
        <v>0.372</v>
      </c>
      <c r="O129" s="59"/>
      <c r="P129" s="59"/>
      <c r="Q129" s="70" t="s">
        <v>882</v>
      </c>
      <c r="R129" s="87"/>
      <c r="S129" s="87"/>
      <c r="T129" s="87"/>
      <c r="U129" s="87"/>
      <c r="V129" s="87"/>
    </row>
    <row r="130" ht="12.0" customHeight="1">
      <c r="A130" s="64" t="s">
        <v>883</v>
      </c>
      <c r="B130" s="34" t="s">
        <v>630</v>
      </c>
      <c r="C130" s="34">
        <v>77</v>
      </c>
      <c r="D130" s="34">
        <v>80</v>
      </c>
      <c r="E130" s="34" t="s">
        <v>602</v>
      </c>
      <c r="F130" s="87" t="s">
        <v>591</v>
      </c>
      <c r="G130" s="98">
        <v>3955</v>
      </c>
      <c r="H130" s="87">
        <v>16618</v>
      </c>
      <c r="I130" s="128">
        <v>181.03</v>
      </c>
      <c r="J130" s="128">
        <v>268.29</v>
      </c>
      <c r="K130" s="91">
        <f>SUM(I130:J130)</f>
        <v>449.32</v>
      </c>
      <c r="L130" s="59">
        <v>150</v>
      </c>
      <c r="M130" s="85">
        <f>SUM((K130/L130))</f>
        <v>2.99546666666667</v>
      </c>
      <c r="N130" s="91">
        <v>65.723</v>
      </c>
      <c r="O130" s="87"/>
      <c r="P130" s="87"/>
      <c r="Q130" s="20" t="s">
        <v>884</v>
      </c>
      <c r="R130" s="87"/>
      <c r="S130" s="87"/>
      <c r="T130" s="87"/>
      <c r="U130" s="87"/>
      <c r="V130" s="87"/>
    </row>
    <row r="131">
      <c r="A131" s="64" t="s">
        <v>885</v>
      </c>
      <c r="B131" s="34" t="s">
        <v>312</v>
      </c>
      <c r="C131" s="34">
        <v>83</v>
      </c>
      <c r="D131" s="34">
        <v>68</v>
      </c>
      <c r="E131" s="34"/>
      <c r="F131" s="87" t="s">
        <v>647</v>
      </c>
      <c r="G131" s="98">
        <v>809</v>
      </c>
      <c r="H131" s="87">
        <v>6772</v>
      </c>
      <c r="I131" s="59">
        <v>24.149</v>
      </c>
      <c r="J131" s="59">
        <v>56.481</v>
      </c>
      <c r="K131" s="34">
        <f>sum(I131:J131)</f>
        <v>80.63</v>
      </c>
      <c r="L131" s="59">
        <v>21</v>
      </c>
      <c r="M131" s="85">
        <f>sum((K131/L131))</f>
        <v>3.83952380952381</v>
      </c>
      <c r="N131" s="34">
        <v>5.47</v>
      </c>
      <c r="O131" s="87"/>
      <c r="P131" s="87"/>
      <c r="Q131" s="20" t="s">
        <v>886</v>
      </c>
      <c r="R131" s="87"/>
      <c r="S131" s="87"/>
      <c r="T131" s="87"/>
      <c r="U131" s="87"/>
      <c r="V131" s="87"/>
    </row>
    <row r="132" ht="12.0" customHeight="1">
      <c r="A132" s="64" t="s">
        <v>887</v>
      </c>
      <c r="B132" s="34" t="s">
        <v>177</v>
      </c>
      <c r="C132" s="34">
        <v>68</v>
      </c>
      <c r="D132" s="34">
        <v>61</v>
      </c>
      <c r="E132" s="34" t="s">
        <v>640</v>
      </c>
      <c r="F132" s="87" t="s">
        <v>577</v>
      </c>
      <c r="G132" s="98">
        <v>3367</v>
      </c>
      <c r="H132" s="87">
        <v>7135</v>
      </c>
      <c r="I132" s="128">
        <v>78.04</v>
      </c>
      <c r="J132" s="128">
        <v>74.884</v>
      </c>
      <c r="K132" s="91">
        <f>SUM(I132:J132)</f>
        <v>152.924</v>
      </c>
      <c r="L132" s="59">
        <v>75</v>
      </c>
      <c r="M132" s="85">
        <f>SUM((K132/L132))</f>
        <v>2.03898666666667</v>
      </c>
      <c r="N132" s="91">
        <v>24.025</v>
      </c>
      <c r="O132" s="87"/>
      <c r="P132" s="87"/>
      <c r="Q132" s="20" t="s">
        <v>888</v>
      </c>
      <c r="R132" s="87"/>
      <c r="S132" s="87"/>
      <c r="T132" s="87"/>
      <c r="U132" s="87"/>
      <c r="V132" s="87"/>
    </row>
    <row r="133" ht="12.0" customHeight="1">
      <c r="A133" s="64" t="s">
        <v>889</v>
      </c>
      <c r="B133" s="34" t="s">
        <v>782</v>
      </c>
      <c r="C133" s="34">
        <v>35</v>
      </c>
      <c r="D133" s="34">
        <v>67</v>
      </c>
      <c r="E133" s="34" t="s">
        <v>643</v>
      </c>
      <c r="F133" s="87" t="s">
        <v>591</v>
      </c>
      <c r="G133" s="98">
        <v>4088</v>
      </c>
      <c r="H133" s="87">
        <v>23937</v>
      </c>
      <c r="I133" s="128">
        <v>352.39</v>
      </c>
      <c r="J133" s="128">
        <v>771.4</v>
      </c>
      <c r="K133" s="91">
        <f>SUM(I133:J133)</f>
        <v>1123.79</v>
      </c>
      <c r="L133" s="59">
        <v>195</v>
      </c>
      <c r="M133" s="85">
        <f>SUM((K133/L133))</f>
        <v>5.76302564102564</v>
      </c>
      <c r="N133" s="91">
        <v>97.852</v>
      </c>
      <c r="O133" s="87"/>
      <c r="P133" s="87"/>
      <c r="Q133" s="20" t="s">
        <v>890</v>
      </c>
      <c r="R133" s="87"/>
      <c r="S133" s="87"/>
      <c r="T133" s="87"/>
      <c r="U133" s="87"/>
      <c r="V133" s="87"/>
    </row>
    <row r="134">
      <c r="A134" s="64" t="s">
        <v>891</v>
      </c>
      <c r="B134" s="34" t="s">
        <v>576</v>
      </c>
      <c r="C134" s="34">
        <v>26</v>
      </c>
      <c r="D134" s="34">
        <v>68</v>
      </c>
      <c r="E134" s="34" t="s">
        <v>583</v>
      </c>
      <c r="F134" s="87" t="s">
        <v>621</v>
      </c>
      <c r="G134" s="98">
        <v>4061</v>
      </c>
      <c r="H134" s="87">
        <v>34012</v>
      </c>
      <c r="I134" s="128">
        <v>281.29</v>
      </c>
      <c r="J134" s="128">
        <v>430.88</v>
      </c>
      <c r="K134" s="91">
        <f>SUM(I134:J134)</f>
        <v>712.17</v>
      </c>
      <c r="L134" s="59">
        <v>110</v>
      </c>
      <c r="M134" s="85">
        <f>SUM((K134/L134))</f>
        <v>6.47427272727273</v>
      </c>
      <c r="N134" s="91">
        <v>138.122</v>
      </c>
      <c r="O134" s="87"/>
      <c r="P134" s="87"/>
      <c r="Q134" s="20" t="s">
        <v>892</v>
      </c>
      <c r="R134" s="87"/>
      <c r="S134" s="87"/>
      <c r="T134" s="87"/>
      <c r="U134" s="87"/>
      <c r="V134" s="87"/>
    </row>
    <row r="135" ht="12.0" customHeight="1">
      <c r="A135" s="64" t="s">
        <v>893</v>
      </c>
      <c r="B135" s="34" t="s">
        <v>576</v>
      </c>
      <c r="C135" s="34">
        <v>55</v>
      </c>
      <c r="D135" s="34">
        <v>57</v>
      </c>
      <c r="E135" s="34" t="s">
        <v>646</v>
      </c>
      <c r="F135" s="87" t="s">
        <v>647</v>
      </c>
      <c r="G135" s="98">
        <v>3043</v>
      </c>
      <c r="H135" s="87">
        <v>7183</v>
      </c>
      <c r="I135" s="128">
        <v>63.686</v>
      </c>
      <c r="J135" s="128">
        <v>67.1</v>
      </c>
      <c r="K135" s="91">
        <f>SUM(I135:J135)</f>
        <v>130.786</v>
      </c>
      <c r="L135" s="59">
        <v>30</v>
      </c>
      <c r="M135" s="85">
        <f>SUM((K135/L135))</f>
        <v>4.35953333333333</v>
      </c>
      <c r="N135" s="91">
        <v>21.856</v>
      </c>
      <c r="O135" s="87"/>
      <c r="P135" s="87"/>
      <c r="Q135" s="20" t="s">
        <v>894</v>
      </c>
      <c r="R135" s="87"/>
      <c r="S135" s="87"/>
      <c r="T135" s="87"/>
      <c r="U135" s="87"/>
      <c r="V135" s="87"/>
    </row>
    <row r="136" ht="12.0" customHeight="1">
      <c r="A136" s="64" t="s">
        <v>895</v>
      </c>
      <c r="B136" s="34" t="s">
        <v>630</v>
      </c>
      <c r="C136" s="34">
        <v>77</v>
      </c>
      <c r="D136" s="34">
        <v>73</v>
      </c>
      <c r="E136" s="34"/>
      <c r="F136" s="87" t="s">
        <v>584</v>
      </c>
      <c r="G136" s="98">
        <v>2376</v>
      </c>
      <c r="H136" s="87">
        <v>6114</v>
      </c>
      <c r="I136" s="59">
        <v>79.884</v>
      </c>
      <c r="J136" s="59">
        <v>97.7</v>
      </c>
      <c r="K136" s="34">
        <f>sum(I136:J136)</f>
        <v>177.584</v>
      </c>
      <c r="L136" s="59">
        <v>66</v>
      </c>
      <c r="M136" s="85">
        <f>sum((K136/L136))</f>
        <v>2.69066666666667</v>
      </c>
      <c r="N136" s="34">
        <v>14.52</v>
      </c>
      <c r="O136" s="87"/>
      <c r="P136" s="87"/>
      <c r="Q136" s="70" t="s">
        <v>896</v>
      </c>
      <c r="R136" s="87"/>
      <c r="S136" s="87"/>
      <c r="T136" s="87"/>
      <c r="U136" s="87"/>
      <c r="V136" s="87"/>
    </row>
    <row r="137" ht="12.0" customHeight="1">
      <c r="A137" s="64" t="s">
        <v>897</v>
      </c>
      <c r="B137" s="34" t="s">
        <v>107</v>
      </c>
      <c r="C137" s="34">
        <v>83</v>
      </c>
      <c r="D137" s="34">
        <v>93</v>
      </c>
      <c r="E137" s="34" t="s">
        <v>627</v>
      </c>
      <c r="F137" s="87" t="s">
        <v>591</v>
      </c>
      <c r="G137" s="98">
        <v>1869</v>
      </c>
      <c r="H137" s="87">
        <v>2805</v>
      </c>
      <c r="I137" s="128">
        <v>13.657</v>
      </c>
      <c r="J137" s="128">
        <v>9.4</v>
      </c>
      <c r="K137" s="91">
        <f>SUM(I137:J137)</f>
        <v>23.057</v>
      </c>
      <c r="L137" s="59">
        <v>25</v>
      </c>
      <c r="M137" s="85">
        <f>SUM((K137/L137))</f>
        <v>0.92228</v>
      </c>
      <c r="N137" s="91">
        <v>5.242</v>
      </c>
      <c r="O137" s="87"/>
      <c r="P137" s="87"/>
      <c r="Q137" s="20" t="s">
        <v>898</v>
      </c>
      <c r="R137" s="87"/>
      <c r="S137" s="87"/>
      <c r="T137" s="87"/>
      <c r="U137" s="87"/>
      <c r="V137" s="87"/>
    </row>
    <row r="138" ht="12.0" customHeight="1">
      <c r="A138" s="64" t="s">
        <v>899</v>
      </c>
      <c r="B138" s="34" t="s">
        <v>637</v>
      </c>
      <c r="C138" s="34">
        <v>60</v>
      </c>
      <c r="D138" s="34">
        <v>72</v>
      </c>
      <c r="E138" s="34" t="s">
        <v>583</v>
      </c>
      <c r="F138" s="87" t="s">
        <v>584</v>
      </c>
      <c r="G138" s="98">
        <v>2817</v>
      </c>
      <c r="H138" s="87">
        <v>5979</v>
      </c>
      <c r="I138" s="128">
        <v>58.709</v>
      </c>
      <c r="J138" s="128">
        <v>58.385</v>
      </c>
      <c r="K138" s="91">
        <f>SUM(I138:J138)</f>
        <v>117.094</v>
      </c>
      <c r="L138" s="59">
        <v>38</v>
      </c>
      <c r="M138" s="85">
        <f>SUM((K138/L138))</f>
        <v>3.08142105263158</v>
      </c>
      <c r="N138" s="91">
        <v>16.842</v>
      </c>
      <c r="O138" s="87"/>
      <c r="P138" s="87"/>
      <c r="Q138" s="20" t="s">
        <v>900</v>
      </c>
      <c r="R138" s="87"/>
      <c r="S138" s="87"/>
      <c r="T138" s="87"/>
      <c r="U138" s="87"/>
      <c r="V138" s="87"/>
    </row>
    <row r="139" ht="12.0" customHeight="1">
      <c r="A139" s="64" t="s">
        <v>901</v>
      </c>
      <c r="B139" s="34" t="s">
        <v>96</v>
      </c>
      <c r="C139" s="34">
        <v>63</v>
      </c>
      <c r="D139" s="34">
        <v>79</v>
      </c>
      <c r="E139" s="34"/>
      <c r="F139" s="87" t="s">
        <v>577</v>
      </c>
      <c r="G139" s="98">
        <v>3117</v>
      </c>
      <c r="H139" s="87">
        <v>3003</v>
      </c>
      <c r="I139" s="59">
        <v>75.624</v>
      </c>
      <c r="J139" s="59">
        <v>44.457</v>
      </c>
      <c r="K139" s="34">
        <f>sum(I139:J139)</f>
        <v>120.081</v>
      </c>
      <c r="L139" s="59">
        <v>50</v>
      </c>
      <c r="M139" s="85">
        <f>sum((K139/L139))</f>
        <v>2.40162</v>
      </c>
      <c r="N139" s="34">
        <v>9.36</v>
      </c>
      <c r="O139" s="87"/>
      <c r="P139" s="87"/>
      <c r="Q139" s="20" t="s">
        <v>902</v>
      </c>
      <c r="R139" s="87"/>
      <c r="S139" s="87"/>
      <c r="T139" s="87"/>
      <c r="U139" s="87"/>
      <c r="V139" s="87"/>
    </row>
    <row r="140" ht="12.0" customHeight="1">
      <c r="A140" s="64" t="s">
        <v>903</v>
      </c>
      <c r="B140" s="34" t="s">
        <v>637</v>
      </c>
      <c r="C140" s="34">
        <v>24</v>
      </c>
      <c r="D140" s="34">
        <v>50</v>
      </c>
      <c r="E140" s="34" t="s">
        <v>683</v>
      </c>
      <c r="F140" s="87" t="s">
        <v>577</v>
      </c>
      <c r="G140" s="98">
        <v>3002</v>
      </c>
      <c r="H140" s="87">
        <v>1806</v>
      </c>
      <c r="I140" s="128">
        <v>14.011</v>
      </c>
      <c r="J140" s="128">
        <v>16.415</v>
      </c>
      <c r="K140" s="91">
        <f>SUM(I140:J140)</f>
        <v>30.426</v>
      </c>
      <c r="L140" s="59">
        <v>20</v>
      </c>
      <c r="M140" s="85">
        <f>SUM((K140/L140))</f>
        <v>1.5213</v>
      </c>
      <c r="N140" s="91">
        <v>5.421</v>
      </c>
      <c r="O140" s="87"/>
      <c r="P140" s="87"/>
      <c r="Q140" s="20" t="s">
        <v>904</v>
      </c>
      <c r="R140" s="87"/>
      <c r="S140" s="87"/>
      <c r="T140" s="87"/>
      <c r="U140" s="87"/>
      <c r="V140" s="87"/>
    </row>
    <row r="141" ht="12.0" customHeight="1">
      <c r="A141" s="64" t="s">
        <v>905</v>
      </c>
      <c r="B141" s="34" t="s">
        <v>630</v>
      </c>
      <c r="C141" s="34">
        <v>91</v>
      </c>
      <c r="D141" s="34">
        <v>79</v>
      </c>
      <c r="E141" s="34" t="s">
        <v>643</v>
      </c>
      <c r="F141" s="87" t="s">
        <v>611</v>
      </c>
      <c r="G141" s="98">
        <v>2405</v>
      </c>
      <c r="H141" s="87">
        <v>3267</v>
      </c>
      <c r="I141" s="128">
        <v>26.692</v>
      </c>
      <c r="J141" s="128">
        <v>6.46</v>
      </c>
      <c r="K141" s="91">
        <f>SUM(I141:J141)</f>
        <v>33.152</v>
      </c>
      <c r="L141" s="59">
        <v>30</v>
      </c>
      <c r="M141" s="85">
        <f>SUM((K141/L141))</f>
        <v>1.10506666666667</v>
      </c>
      <c r="N141" s="91">
        <v>7.857</v>
      </c>
      <c r="O141" s="87"/>
      <c r="P141" s="87"/>
      <c r="Q141" s="20" t="s">
        <v>906</v>
      </c>
      <c r="R141" s="87"/>
      <c r="S141" s="87"/>
      <c r="T141" s="87"/>
      <c r="U141" s="87"/>
      <c r="V141" s="87"/>
    </row>
    <row r="142" ht="12.0" customHeight="1">
      <c r="A142" s="64" t="s">
        <v>907</v>
      </c>
      <c r="B142" s="34" t="s">
        <v>630</v>
      </c>
      <c r="C142" s="34">
        <v>87</v>
      </c>
      <c r="D142" s="34">
        <v>88</v>
      </c>
      <c r="E142" s="34" t="s">
        <v>602</v>
      </c>
      <c r="F142" s="87" t="s">
        <v>591</v>
      </c>
      <c r="G142" s="98">
        <v>3641</v>
      </c>
      <c r="H142" s="87">
        <v>15134</v>
      </c>
      <c r="I142" s="128">
        <v>146.408</v>
      </c>
      <c r="J142" s="128">
        <v>207.215</v>
      </c>
      <c r="K142" s="91">
        <f>SUM(I142:J142)</f>
        <v>353.623</v>
      </c>
      <c r="L142" s="59">
        <v>160</v>
      </c>
      <c r="M142" s="85">
        <f>SUM((K142/L142))</f>
        <v>2.21014375</v>
      </c>
      <c r="N142" s="91">
        <v>55.101</v>
      </c>
      <c r="O142" s="87"/>
      <c r="P142" s="87"/>
      <c r="Q142" s="20" t="s">
        <v>908</v>
      </c>
      <c r="R142" s="87"/>
      <c r="S142" s="87"/>
      <c r="T142" s="87"/>
      <c r="U142" s="87"/>
      <c r="V142" s="87"/>
    </row>
    <row r="143" ht="12.0" customHeight="1">
      <c r="A143" s="64" t="s">
        <v>909</v>
      </c>
      <c r="B143" s="34" t="s">
        <v>65</v>
      </c>
      <c r="C143" s="34">
        <v>26</v>
      </c>
      <c r="D143" s="34">
        <v>36</v>
      </c>
      <c r="E143" s="34" t="s">
        <v>577</v>
      </c>
      <c r="F143" s="87" t="s">
        <v>577</v>
      </c>
      <c r="G143" s="98">
        <v>2769</v>
      </c>
      <c r="H143" s="87">
        <v>3380</v>
      </c>
      <c r="I143" s="128">
        <v>21.596</v>
      </c>
      <c r="J143" s="128">
        <v>3.26</v>
      </c>
      <c r="K143" s="91">
        <f>SUM(I143:J143)</f>
        <v>24.856</v>
      </c>
      <c r="L143" s="59">
        <v>49.9</v>
      </c>
      <c r="M143" s="85">
        <f>SUM((K143/L143))</f>
        <v>0.49811623246493</v>
      </c>
      <c r="N143" s="91">
        <v>9.36</v>
      </c>
      <c r="O143" s="87"/>
      <c r="P143" s="87"/>
      <c r="Q143" s="20" t="s">
        <v>910</v>
      </c>
      <c r="R143" s="87"/>
      <c r="S143" s="87"/>
      <c r="T143" s="87"/>
      <c r="U143" s="87"/>
      <c r="V143" s="87"/>
    </row>
    <row r="144" ht="12.0" customHeight="1">
      <c r="A144" s="64" t="s">
        <v>911</v>
      </c>
      <c r="B144" s="34" t="s">
        <v>912</v>
      </c>
      <c r="C144" s="34">
        <v>14</v>
      </c>
      <c r="D144" s="34">
        <v>42</v>
      </c>
      <c r="E144" s="34" t="s">
        <v>577</v>
      </c>
      <c r="F144" s="87" t="s">
        <v>577</v>
      </c>
      <c r="G144" s="98">
        <v>3482</v>
      </c>
      <c r="H144" s="87">
        <v>5763</v>
      </c>
      <c r="I144" s="128">
        <v>80.36</v>
      </c>
      <c r="J144" s="128">
        <v>89.491</v>
      </c>
      <c r="K144" s="91">
        <f>SUM(I144:J144)</f>
        <v>169.851</v>
      </c>
      <c r="L144" s="59">
        <v>80</v>
      </c>
      <c r="M144" s="85">
        <f>SUM((K144/L144))</f>
        <v>2.1231375</v>
      </c>
      <c r="N144" s="91">
        <v>20.065</v>
      </c>
      <c r="O144" s="87"/>
      <c r="P144" s="87"/>
      <c r="Q144" s="20" t="s">
        <v>913</v>
      </c>
      <c r="R144" s="87"/>
      <c r="S144" s="87"/>
      <c r="T144" s="87"/>
      <c r="U144" s="87"/>
      <c r="V144" s="87"/>
    </row>
    <row r="145" ht="12.0" customHeight="1">
      <c r="A145" s="64"/>
      <c r="B145" s="34"/>
      <c r="C145" s="34"/>
      <c r="D145" s="34"/>
      <c r="E145" s="34"/>
      <c r="F145" s="87"/>
      <c r="G145" s="98"/>
      <c r="H145" s="87"/>
      <c r="I145" s="22"/>
      <c r="J145" s="22"/>
      <c r="K145" s="26"/>
      <c r="L145" s="22"/>
      <c r="M145" s="91"/>
      <c r="N145" s="26"/>
      <c r="O145" s="59"/>
      <c r="P145" s="59"/>
      <c r="Q145" s="70"/>
      <c r="R145" s="87"/>
      <c r="S145" s="87"/>
      <c r="T145" s="87"/>
      <c r="U145" s="87"/>
      <c r="V145" s="87"/>
    </row>
    <row r="146" ht="12.0" customHeight="1">
      <c r="A146" s="64"/>
      <c r="B146" s="34"/>
      <c r="C146" s="34"/>
      <c r="D146" s="34"/>
      <c r="E146" s="34"/>
      <c r="F146" s="87"/>
      <c r="G146" s="98"/>
      <c r="H146" s="87"/>
      <c r="I146" s="59"/>
      <c r="J146" s="59"/>
      <c r="K146" s="34"/>
      <c r="L146" s="59"/>
      <c r="M146" s="91"/>
      <c r="N146" s="34"/>
      <c r="O146" s="87"/>
      <c r="P146" s="87"/>
      <c r="Q146" s="20"/>
      <c r="R146" s="87"/>
      <c r="S146" s="87"/>
      <c r="T146" s="87"/>
      <c r="U146" s="87"/>
      <c r="V146" s="87"/>
    </row>
    <row r="147" ht="12.0" customHeight="1">
      <c r="A147" s="64"/>
      <c r="B147" s="34"/>
      <c r="C147" s="34"/>
      <c r="D147" s="34"/>
      <c r="E147" s="34"/>
      <c r="F147" s="87"/>
      <c r="G147" s="98"/>
      <c r="H147" s="87"/>
      <c r="I147" s="59"/>
      <c r="J147" s="59"/>
      <c r="K147" s="34"/>
      <c r="L147" s="59"/>
      <c r="M147" s="91"/>
      <c r="N147" s="34"/>
      <c r="O147" s="87"/>
      <c r="P147" s="87"/>
      <c r="Q147" s="20"/>
      <c r="R147" s="87"/>
      <c r="S147" s="87"/>
      <c r="T147" s="87"/>
      <c r="U147" s="87"/>
      <c r="V147" s="87"/>
    </row>
    <row r="148" ht="12.0" customHeight="1">
      <c r="A148" s="64"/>
      <c r="B148" s="34"/>
      <c r="C148" s="34"/>
      <c r="D148" s="34"/>
      <c r="E148" s="34"/>
      <c r="F148" s="87"/>
      <c r="G148" s="98"/>
      <c r="H148" s="87"/>
      <c r="I148" s="59"/>
      <c r="J148" s="59"/>
      <c r="K148" s="34"/>
      <c r="L148" s="59"/>
      <c r="M148" s="91"/>
      <c r="N148" s="34"/>
      <c r="O148" s="87"/>
      <c r="P148" s="87"/>
      <c r="Q148" s="20"/>
      <c r="R148" s="87"/>
      <c r="S148" s="87"/>
      <c r="T148" s="87"/>
      <c r="U148" s="87"/>
      <c r="V148" s="87"/>
    </row>
    <row r="149" ht="12.0" customHeight="1">
      <c r="A149" s="64"/>
      <c r="B149" s="34"/>
      <c r="C149" s="34"/>
      <c r="D149" s="34"/>
      <c r="E149" s="34"/>
      <c r="F149" s="87"/>
      <c r="G149" s="98"/>
      <c r="H149" s="87"/>
      <c r="I149" s="59"/>
      <c r="J149" s="59"/>
      <c r="K149" s="34"/>
      <c r="L149" s="59"/>
      <c r="M149" s="91"/>
      <c r="N149" s="34"/>
      <c r="O149" s="87"/>
      <c r="P149" s="87"/>
      <c r="Q149" s="20"/>
      <c r="R149" s="87"/>
      <c r="S149" s="87"/>
      <c r="T149" s="87"/>
      <c r="U149" s="87"/>
      <c r="V149" s="87"/>
    </row>
    <row r="150" ht="12.0" customHeight="1">
      <c r="A150" s="64"/>
      <c r="B150" s="34"/>
      <c r="C150" s="34"/>
      <c r="D150" s="34"/>
      <c r="E150" s="34"/>
      <c r="F150" s="87"/>
      <c r="G150" s="98"/>
      <c r="H150" s="87"/>
      <c r="I150" s="59"/>
      <c r="J150" s="59"/>
      <c r="K150" s="34"/>
      <c r="L150" s="59"/>
      <c r="M150" s="91"/>
      <c r="N150" s="34"/>
      <c r="O150" s="87"/>
      <c r="P150" s="87"/>
      <c r="Q150" s="20"/>
      <c r="R150" s="87"/>
      <c r="S150" s="87"/>
      <c r="T150" s="87"/>
      <c r="U150" s="87"/>
      <c r="V150" s="87"/>
    </row>
    <row r="151" ht="12.0" customHeight="1">
      <c r="A151" s="64"/>
      <c r="B151" s="34"/>
      <c r="C151" s="34"/>
      <c r="D151" s="34"/>
      <c r="E151" s="34"/>
      <c r="F151" s="87"/>
      <c r="G151" s="98"/>
      <c r="H151" s="87"/>
      <c r="I151" s="59"/>
      <c r="J151" s="59"/>
      <c r="K151" s="34"/>
      <c r="L151" s="59"/>
      <c r="M151" s="91"/>
      <c r="N151" s="34"/>
      <c r="O151" s="87"/>
      <c r="P151" s="87"/>
      <c r="Q151" s="20"/>
      <c r="R151" s="87"/>
      <c r="S151" s="87"/>
      <c r="T151" s="87"/>
      <c r="U151" s="87"/>
      <c r="V151" s="87"/>
    </row>
    <row r="152" ht="12.0" customHeight="1">
      <c r="A152" s="64"/>
      <c r="B152" s="34"/>
      <c r="C152" s="34"/>
      <c r="D152" s="34"/>
      <c r="E152" s="34"/>
      <c r="F152" s="87"/>
      <c r="G152" s="98"/>
      <c r="H152" s="87"/>
      <c r="I152" s="59"/>
      <c r="J152" s="59"/>
      <c r="K152" s="34"/>
      <c r="L152" s="59"/>
      <c r="M152" s="91"/>
      <c r="N152" s="34"/>
      <c r="O152" s="87"/>
      <c r="P152" s="87"/>
      <c r="Q152" s="20"/>
      <c r="R152" s="87"/>
      <c r="S152" s="87"/>
      <c r="T152" s="87"/>
      <c r="U152" s="87"/>
      <c r="V152" s="87"/>
    </row>
    <row r="153" ht="12.0" customHeight="1">
      <c r="A153" s="64"/>
      <c r="B153" s="34"/>
      <c r="C153" s="34"/>
      <c r="D153" s="34"/>
      <c r="E153" s="34"/>
      <c r="F153" s="87"/>
      <c r="G153" s="98"/>
      <c r="H153" s="87"/>
      <c r="I153" s="59"/>
      <c r="J153" s="59"/>
      <c r="K153" s="34"/>
      <c r="L153" s="59"/>
      <c r="M153" s="91"/>
      <c r="N153" s="34"/>
      <c r="O153" s="87"/>
      <c r="P153" s="87"/>
      <c r="Q153" s="20"/>
      <c r="R153" s="87"/>
      <c r="S153" s="87"/>
      <c r="T153" s="87"/>
      <c r="U153" s="87"/>
      <c r="V153" s="87"/>
    </row>
    <row r="154" ht="12.0" customHeight="1">
      <c r="A154" s="64"/>
      <c r="B154" s="34"/>
      <c r="C154" s="34"/>
      <c r="D154" s="34"/>
      <c r="E154" s="34"/>
      <c r="F154" s="87"/>
      <c r="G154" s="98"/>
      <c r="H154" s="87"/>
      <c r="I154" s="59"/>
      <c r="J154" s="59"/>
      <c r="K154" s="34"/>
      <c r="L154" s="59"/>
      <c r="M154" s="91"/>
      <c r="N154" s="34"/>
      <c r="O154" s="87"/>
      <c r="P154" s="87"/>
      <c r="Q154" s="20"/>
      <c r="R154" s="87"/>
      <c r="S154" s="87"/>
      <c r="T154" s="87"/>
      <c r="U154" s="87"/>
      <c r="V154" s="87"/>
    </row>
    <row r="155" ht="12.0" customHeight="1">
      <c r="A155" s="64"/>
      <c r="B155" s="34"/>
      <c r="C155" s="34"/>
      <c r="D155" s="34"/>
      <c r="E155" s="34"/>
      <c r="F155" s="87"/>
      <c r="G155" s="98"/>
      <c r="H155" s="87"/>
      <c r="I155" s="59"/>
      <c r="J155" s="59"/>
      <c r="K155" s="34"/>
      <c r="L155" s="59"/>
      <c r="M155" s="91"/>
      <c r="N155" s="34"/>
      <c r="O155" s="87"/>
      <c r="P155" s="87"/>
      <c r="Q155" s="20"/>
      <c r="R155" s="87"/>
      <c r="S155" s="87"/>
      <c r="T155" s="87"/>
      <c r="U155" s="87"/>
      <c r="V155" s="87"/>
    </row>
    <row r="156" ht="12.0" customHeight="1">
      <c r="A156" s="64"/>
      <c r="B156" s="34"/>
      <c r="C156" s="34"/>
      <c r="D156" s="34"/>
      <c r="E156" s="34"/>
      <c r="F156" s="87"/>
      <c r="G156" s="98"/>
      <c r="H156" s="87"/>
      <c r="I156" s="59"/>
      <c r="J156" s="59"/>
      <c r="K156" s="34"/>
      <c r="L156" s="59"/>
      <c r="M156" s="91"/>
      <c r="N156" s="34"/>
      <c r="O156" s="87"/>
      <c r="P156" s="87"/>
      <c r="Q156" s="20"/>
      <c r="R156" s="87"/>
      <c r="S156" s="87"/>
      <c r="T156" s="87"/>
      <c r="U156" s="87"/>
      <c r="V156" s="87"/>
    </row>
  </sheetData>
  <autoFilter ref="A1:V145">
    <sortState ref="A1:V145">
      <sortCondition descending="1" ref="M1:M145"/>
      <sortCondition ref="A1:A145"/>
    </sortState>
  </autoFilter>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5.43"/>
    <col customWidth="1" min="2" max="2" width="12.43"/>
    <col customWidth="1" min="3" max="3" width="5.29"/>
    <col customWidth="1" min="4" max="4" width="4.57"/>
    <col customWidth="1" min="5" max="5" width="14.57"/>
    <col customWidth="1" min="6" max="6" width="13.57"/>
    <col customWidth="1" min="7" max="7" width="8.86"/>
    <col customWidth="1" min="8" max="8" width="10.57"/>
    <col customWidth="1" min="9" max="9" width="8.57"/>
    <col customWidth="1" min="10" max="10" width="6.86"/>
    <col customWidth="1" min="11" max="11" width="9.57"/>
    <col customWidth="1" min="12" max="12" width="7.14"/>
    <col customWidth="1" min="13" max="13" width="12.86"/>
    <col customWidth="1" min="14" max="14" width="8.29"/>
    <col customWidth="1" min="15" max="15" width="17.43"/>
    <col customWidth="1" min="16" max="16" width="4.86"/>
    <col customWidth="1" min="17" max="17" width="76.43"/>
  </cols>
  <sheetData>
    <row r="1">
      <c r="A1" s="64" t="s">
        <v>33</v>
      </c>
      <c r="B1" s="64" t="s">
        <v>370</v>
      </c>
      <c r="C1" s="64" t="s">
        <v>15</v>
      </c>
      <c r="D1" s="64" t="s">
        <v>914</v>
      </c>
      <c r="E1" s="64" t="s">
        <v>41</v>
      </c>
      <c r="F1" s="9" t="s">
        <v>42</v>
      </c>
      <c r="G1" s="9" t="s">
        <v>915</v>
      </c>
      <c r="H1" s="9" t="s">
        <v>45</v>
      </c>
      <c r="I1" s="86" t="s">
        <v>46</v>
      </c>
      <c r="J1" s="86" t="s">
        <v>47</v>
      </c>
      <c r="K1" s="64" t="s">
        <v>48</v>
      </c>
      <c r="L1" s="33" t="s">
        <v>49</v>
      </c>
      <c r="M1" s="111" t="s">
        <v>916</v>
      </c>
      <c r="N1" s="64" t="s">
        <v>43</v>
      </c>
      <c r="O1" s="33" t="s">
        <v>53</v>
      </c>
      <c r="P1" s="33" t="s">
        <v>54</v>
      </c>
      <c r="Q1" s="31" t="s">
        <v>56</v>
      </c>
      <c r="R1" s="9"/>
      <c r="S1" s="2"/>
      <c r="T1" s="2"/>
      <c r="U1" s="2"/>
      <c r="V1" s="2"/>
      <c r="W1" s="2"/>
    </row>
    <row r="2">
      <c r="A2" s="34"/>
      <c r="B2" s="34"/>
      <c r="C2" s="34"/>
      <c r="D2" s="34"/>
      <c r="E2" s="34"/>
      <c r="F2" s="87"/>
      <c r="G2" s="87"/>
      <c r="H2" s="9" t="s">
        <v>296</v>
      </c>
      <c r="I2" s="128" t="s">
        <v>297</v>
      </c>
      <c r="J2" s="128" t="s">
        <v>297</v>
      </c>
      <c r="K2" s="26" t="s">
        <v>297</v>
      </c>
      <c r="L2" s="22" t="s">
        <v>297</v>
      </c>
      <c r="M2" s="91" t="s">
        <v>298</v>
      </c>
      <c r="N2" s="26" t="s">
        <v>297</v>
      </c>
      <c r="O2" s="59"/>
      <c r="P2" s="59"/>
      <c r="Q2" s="70"/>
      <c r="R2" s="87"/>
      <c r="S2" s="87"/>
      <c r="T2" s="87"/>
      <c r="U2" s="87"/>
      <c r="V2" s="87"/>
      <c r="W2" s="87"/>
    </row>
    <row r="3">
      <c r="A3" s="29" t="s">
        <v>613</v>
      </c>
      <c r="B3" s="29"/>
      <c r="C3" s="57">
        <f>AVERAGE(C4:C140)</f>
        <v>49.1470588235294</v>
      </c>
      <c r="D3" s="57">
        <f>AVERAGE(D4:D140)</f>
        <v>57.5147058823529</v>
      </c>
      <c r="E3" s="29"/>
      <c r="F3" s="29"/>
      <c r="G3" s="57">
        <f>AVERAGE(G4:G140)</f>
        <v>2682.88805970149</v>
      </c>
      <c r="H3" s="57">
        <f>AVERAGE(H4:H140)</f>
        <v>8295.82442748092</v>
      </c>
      <c r="I3" s="102">
        <f>AVERAGE(I4:I140)</f>
        <v>71.0471897810219</v>
      </c>
      <c r="J3" s="102">
        <f>AVERAGE(J4:J140)</f>
        <v>94.6486496350365</v>
      </c>
      <c r="K3" s="57">
        <f>AVERAGE(K4:K140)</f>
        <v>165.383532846715</v>
      </c>
      <c r="L3" s="57">
        <f>AVERAGE(L4:L140)</f>
        <v>56.3201052631579</v>
      </c>
      <c r="M3" s="48">
        <f>AVERAGE((K3/L3))</f>
        <v>2.93649189883354</v>
      </c>
      <c r="N3" s="57">
        <f>AVERAGE(N4:N140)</f>
        <v>21.6892700729927</v>
      </c>
      <c r="O3" s="29"/>
      <c r="P3" s="29"/>
      <c r="Q3" s="39"/>
      <c r="R3" s="29"/>
      <c r="S3" s="29"/>
      <c r="T3" s="29"/>
      <c r="U3" s="29"/>
      <c r="V3" s="29"/>
      <c r="W3" s="29"/>
    </row>
    <row r="4" ht="12.0" customHeight="1">
      <c r="A4" s="42" t="s">
        <v>917</v>
      </c>
      <c r="B4" s="34" t="s">
        <v>576</v>
      </c>
      <c r="C4" s="34">
        <v>93</v>
      </c>
      <c r="D4" s="34">
        <v>84</v>
      </c>
      <c r="E4" s="34" t="s">
        <v>677</v>
      </c>
      <c r="F4" s="87" t="s">
        <v>708</v>
      </c>
      <c r="G4" s="87">
        <v>916</v>
      </c>
      <c r="H4" s="87">
        <v>2333</v>
      </c>
      <c r="I4" s="128">
        <v>18.33</v>
      </c>
      <c r="J4" s="128">
        <v>42.4</v>
      </c>
      <c r="K4" s="34">
        <f>sum(I4:J4)</f>
        <v>60.73</v>
      </c>
      <c r="L4" s="59">
        <v>18</v>
      </c>
      <c r="M4" s="85">
        <f>SUM((K4/L4))</f>
        <v>3.37388888888889</v>
      </c>
      <c r="N4" s="34">
        <v>2.13</v>
      </c>
      <c r="O4" s="87"/>
      <c r="P4" s="87"/>
      <c r="Q4" s="87" t="s">
        <v>918</v>
      </c>
      <c r="R4" s="87"/>
      <c r="S4" s="87"/>
      <c r="T4" s="87"/>
      <c r="U4" s="87"/>
      <c r="V4" s="87"/>
      <c r="W4" s="87"/>
    </row>
    <row r="5">
      <c r="A5" s="34" t="s">
        <v>919</v>
      </c>
      <c r="B5" s="34" t="s">
        <v>674</v>
      </c>
      <c r="C5" s="34">
        <v>13</v>
      </c>
      <c r="D5" s="34">
        <v>40</v>
      </c>
      <c r="E5" s="34" t="s">
        <v>602</v>
      </c>
      <c r="F5" s="87" t="s">
        <v>603</v>
      </c>
      <c r="G5" s="87">
        <v>3332</v>
      </c>
      <c r="H5" s="87">
        <v>9875</v>
      </c>
      <c r="I5" s="128">
        <v>63.08</v>
      </c>
      <c r="J5" s="128">
        <v>52.59</v>
      </c>
      <c r="K5" s="34">
        <f>sum(I5:J5)</f>
        <v>115.67</v>
      </c>
      <c r="L5" s="59">
        <v>35</v>
      </c>
      <c r="M5" s="85">
        <f>SUM((K5/L5))</f>
        <v>3.30485714285714</v>
      </c>
      <c r="N5" s="34">
        <v>32.9</v>
      </c>
      <c r="O5" s="87"/>
      <c r="P5" s="87"/>
      <c r="Q5" s="87"/>
      <c r="R5" s="87"/>
      <c r="S5" s="87"/>
      <c r="T5" s="87"/>
      <c r="U5" s="87"/>
      <c r="V5" s="87"/>
      <c r="W5" s="87"/>
    </row>
    <row r="6" ht="12.0" customHeight="1">
      <c r="A6" s="34" t="s">
        <v>920</v>
      </c>
      <c r="B6" s="34" t="s">
        <v>630</v>
      </c>
      <c r="C6" s="34">
        <v>52</v>
      </c>
      <c r="D6" s="34">
        <v>72</v>
      </c>
      <c r="E6" s="34" t="s">
        <v>610</v>
      </c>
      <c r="F6" s="87" t="s">
        <v>708</v>
      </c>
      <c r="G6" s="87">
        <v>3728</v>
      </c>
      <c r="H6" s="87">
        <v>31143</v>
      </c>
      <c r="I6" s="128">
        <v>334.19</v>
      </c>
      <c r="J6" s="128">
        <v>691.276</v>
      </c>
      <c r="K6" s="34">
        <f>sum(I6:J6)</f>
        <v>1025.466</v>
      </c>
      <c r="L6" s="59">
        <v>200</v>
      </c>
      <c r="M6" s="85">
        <f>SUM((K6/L6))</f>
        <v>5.12733</v>
      </c>
      <c r="N6" s="34">
        <v>116.1</v>
      </c>
      <c r="O6" s="87"/>
      <c r="P6" s="87"/>
      <c r="Q6" s="87"/>
      <c r="R6" s="87"/>
      <c r="S6" s="87"/>
      <c r="T6" s="87"/>
      <c r="U6" s="87"/>
      <c r="V6" s="87"/>
      <c r="W6" s="87"/>
    </row>
    <row r="7" ht="12.0" customHeight="1">
      <c r="A7" s="34" t="s">
        <v>921</v>
      </c>
      <c r="B7" s="34" t="s">
        <v>576</v>
      </c>
      <c r="C7" s="34">
        <v>6</v>
      </c>
      <c r="D7" s="34">
        <v>35</v>
      </c>
      <c r="E7" s="34" t="s">
        <v>577</v>
      </c>
      <c r="F7" s="87" t="s">
        <v>577</v>
      </c>
      <c r="G7" s="87">
        <v>2251</v>
      </c>
      <c r="H7" s="87">
        <v>4994</v>
      </c>
      <c r="I7" s="128">
        <v>33.86</v>
      </c>
      <c r="J7" s="128">
        <v>6.26</v>
      </c>
      <c r="K7" s="34">
        <f>sum(I7:J7)</f>
        <v>40.12</v>
      </c>
      <c r="L7" s="59">
        <v>15</v>
      </c>
      <c r="M7" s="85">
        <f>SUM((K7/L7))</f>
        <v>2.67466666666667</v>
      </c>
      <c r="N7" s="34">
        <v>11.2</v>
      </c>
      <c r="O7" s="59"/>
      <c r="P7" s="59"/>
      <c r="Q7" s="70" t="s">
        <v>922</v>
      </c>
      <c r="R7" s="87"/>
      <c r="S7" s="87"/>
      <c r="T7" s="87"/>
      <c r="U7" s="87"/>
      <c r="V7" s="87"/>
      <c r="W7" s="87"/>
    </row>
    <row r="8" ht="12.0" customHeight="1">
      <c r="A8" s="34" t="s">
        <v>923</v>
      </c>
      <c r="B8" s="34" t="s">
        <v>924</v>
      </c>
      <c r="C8" s="34">
        <v>17</v>
      </c>
      <c r="D8" s="34">
        <v>41</v>
      </c>
      <c r="E8" s="34" t="s">
        <v>610</v>
      </c>
      <c r="F8" s="87" t="s">
        <v>611</v>
      </c>
      <c r="G8" s="87">
        <v>2625</v>
      </c>
      <c r="H8" s="87">
        <v>3469</v>
      </c>
      <c r="I8" s="128">
        <v>25.107</v>
      </c>
      <c r="J8" s="128">
        <v>25.4</v>
      </c>
      <c r="K8" s="34">
        <f>sum(I8:J8)</f>
        <v>50.507</v>
      </c>
      <c r="L8" s="59">
        <v>20</v>
      </c>
      <c r="M8" s="85">
        <f>SUM((K8/L8))</f>
        <v>2.52535</v>
      </c>
      <c r="N8" s="34">
        <v>9.1</v>
      </c>
      <c r="O8" s="87"/>
      <c r="P8" s="87"/>
      <c r="Q8" s="87"/>
      <c r="R8" s="87"/>
      <c r="S8" s="87"/>
      <c r="T8" s="87"/>
      <c r="U8" s="87"/>
      <c r="V8" s="87"/>
      <c r="W8" s="87"/>
    </row>
    <row r="9" ht="12.0" customHeight="1">
      <c r="A9" s="34" t="s">
        <v>925</v>
      </c>
      <c r="B9" s="34" t="s">
        <v>96</v>
      </c>
      <c r="C9" s="34">
        <v>88</v>
      </c>
      <c r="D9" s="34">
        <v>86</v>
      </c>
      <c r="E9" s="34" t="s">
        <v>719</v>
      </c>
      <c r="F9" s="87" t="s">
        <v>584</v>
      </c>
      <c r="G9" s="87">
        <v>959</v>
      </c>
      <c r="H9" s="87">
        <v>8742</v>
      </c>
      <c r="I9" s="128">
        <v>106.954</v>
      </c>
      <c r="J9" s="128">
        <v>222.443</v>
      </c>
      <c r="K9" s="34">
        <f>sum(I9:J9)</f>
        <v>329.397</v>
      </c>
      <c r="L9" s="59">
        <v>13</v>
      </c>
      <c r="M9" s="85">
        <f>SUM((K9/L9))</f>
        <v>25.3382307692308</v>
      </c>
      <c r="N9" s="34">
        <v>8.38</v>
      </c>
      <c r="O9" s="87" t="s">
        <v>926</v>
      </c>
      <c r="P9" s="87"/>
      <c r="Q9" s="87"/>
      <c r="R9" s="87"/>
      <c r="S9" s="87"/>
      <c r="T9" s="87"/>
      <c r="U9" s="87"/>
      <c r="V9" s="87"/>
      <c r="W9" s="87"/>
    </row>
    <row r="10" ht="12.0" customHeight="1">
      <c r="A10" s="34" t="s">
        <v>927</v>
      </c>
      <c r="B10" s="34" t="s">
        <v>576</v>
      </c>
      <c r="C10" s="34">
        <v>42</v>
      </c>
      <c r="D10" s="34">
        <v>47</v>
      </c>
      <c r="E10" s="34" t="s">
        <v>598</v>
      </c>
      <c r="F10" s="87" t="s">
        <v>591</v>
      </c>
      <c r="G10" s="87">
        <v>1936</v>
      </c>
      <c r="H10" s="87">
        <v>6896</v>
      </c>
      <c r="I10" s="128">
        <v>27.163</v>
      </c>
      <c r="J10" s="128">
        <v>9.276</v>
      </c>
      <c r="K10" s="34">
        <f>sum(I10:J10)</f>
        <v>36.439</v>
      </c>
      <c r="L10" s="59">
        <v>17</v>
      </c>
      <c r="M10" s="85">
        <f>SUM((K10/L10))</f>
        <v>2.14347058823529</v>
      </c>
      <c r="N10" s="34">
        <v>13.4</v>
      </c>
      <c r="O10" s="87"/>
      <c r="P10" s="87"/>
      <c r="Q10" s="87" t="s">
        <v>928</v>
      </c>
      <c r="R10" s="87"/>
      <c r="S10" s="87"/>
      <c r="T10" s="87"/>
      <c r="U10" s="87"/>
      <c r="V10" s="87"/>
      <c r="W10" s="87"/>
    </row>
    <row r="11" ht="12.0" customHeight="1">
      <c r="A11" s="34" t="s">
        <v>929</v>
      </c>
      <c r="B11" s="34" t="s">
        <v>576</v>
      </c>
      <c r="C11" s="34">
        <v>86</v>
      </c>
      <c r="D11" s="34">
        <v>63</v>
      </c>
      <c r="E11" s="34" t="s">
        <v>677</v>
      </c>
      <c r="F11" s="87" t="s">
        <v>584</v>
      </c>
      <c r="G11" s="87">
        <v>11</v>
      </c>
      <c r="H11" s="87">
        <v>9115</v>
      </c>
      <c r="I11" s="128">
        <v>1.04</v>
      </c>
      <c r="J11" s="128">
        <v>18.108</v>
      </c>
      <c r="K11" s="34">
        <f>sum(I11:J11)</f>
        <v>19.148</v>
      </c>
      <c r="L11" s="59">
        <v>2</v>
      </c>
      <c r="M11" s="85">
        <f>SUM((K11/L11))</f>
        <v>9.574</v>
      </c>
      <c r="N11" s="34">
        <v>0.103</v>
      </c>
      <c r="O11" s="87"/>
      <c r="P11" s="87"/>
      <c r="Q11" s="87" t="s">
        <v>928</v>
      </c>
      <c r="R11" s="87"/>
      <c r="S11" s="87"/>
      <c r="T11" s="87"/>
      <c r="U11" s="87"/>
      <c r="V11" s="87"/>
      <c r="W11" s="87"/>
    </row>
    <row r="12" ht="12.0" customHeight="1">
      <c r="A12" s="34" t="s">
        <v>930</v>
      </c>
      <c r="B12" s="34" t="s">
        <v>121</v>
      </c>
      <c r="C12" s="34">
        <v>36</v>
      </c>
      <c r="D12" s="34">
        <v>66</v>
      </c>
      <c r="E12" s="34" t="s">
        <v>931</v>
      </c>
      <c r="F12" s="87" t="s">
        <v>584</v>
      </c>
      <c r="G12" s="87">
        <v>3037</v>
      </c>
      <c r="H12" s="87">
        <v>3934</v>
      </c>
      <c r="I12" s="128">
        <v>39.44</v>
      </c>
      <c r="J12" s="128">
        <v>50.079</v>
      </c>
      <c r="K12" s="34">
        <f>sum(I12:J12)</f>
        <v>89.519</v>
      </c>
      <c r="L12" s="59">
        <v>55</v>
      </c>
      <c r="M12" s="85">
        <f>SUM((K12/L12))</f>
        <v>1.62761818181818</v>
      </c>
      <c r="N12" s="34">
        <v>11.95</v>
      </c>
      <c r="O12" s="87"/>
      <c r="P12" s="87"/>
      <c r="Q12" s="87" t="s">
        <v>932</v>
      </c>
      <c r="R12" s="87"/>
      <c r="S12" s="87"/>
      <c r="T12" s="87"/>
      <c r="U12" s="87"/>
      <c r="V12" s="87"/>
      <c r="W12" s="87"/>
    </row>
    <row r="13" ht="12.0" customHeight="1">
      <c r="A13" s="34" t="s">
        <v>933</v>
      </c>
      <c r="B13" s="34" t="s">
        <v>576</v>
      </c>
      <c r="C13" s="34">
        <v>23</v>
      </c>
      <c r="D13" s="34">
        <v>42</v>
      </c>
      <c r="E13" s="34" t="s">
        <v>602</v>
      </c>
      <c r="F13" s="87" t="s">
        <v>603</v>
      </c>
      <c r="G13" s="87">
        <v>2211</v>
      </c>
      <c r="H13" s="87">
        <v>2420</v>
      </c>
      <c r="I13" s="128">
        <v>13.26</v>
      </c>
      <c r="J13" s="128">
        <v>14.93</v>
      </c>
      <c r="K13" s="34">
        <f>sum(I13:J13)</f>
        <v>28.19</v>
      </c>
      <c r="L13" s="59">
        <v>26</v>
      </c>
      <c r="M13" s="85">
        <f>SUM((K13/L13))</f>
        <v>1.08423076923077</v>
      </c>
      <c r="N13" s="34">
        <v>5.4</v>
      </c>
      <c r="O13" s="87"/>
      <c r="P13" s="87"/>
      <c r="Q13" s="87" t="s">
        <v>928</v>
      </c>
      <c r="R13" s="87"/>
      <c r="S13" s="87"/>
      <c r="T13" s="87"/>
      <c r="U13" s="87"/>
      <c r="V13" s="87"/>
      <c r="W13" s="87"/>
    </row>
    <row r="14" ht="12.0" customHeight="1">
      <c r="A14" s="34" t="s">
        <v>934</v>
      </c>
      <c r="B14" s="34" t="s">
        <v>576</v>
      </c>
      <c r="C14" s="34">
        <v>13</v>
      </c>
      <c r="D14" s="34">
        <v>43</v>
      </c>
      <c r="E14" s="34" t="s">
        <v>749</v>
      </c>
      <c r="F14" s="87" t="s">
        <v>591</v>
      </c>
      <c r="G14" s="87">
        <v>3705</v>
      </c>
      <c r="H14" s="87">
        <v>3314</v>
      </c>
      <c r="I14" s="128">
        <v>43.59</v>
      </c>
      <c r="J14" s="128">
        <v>68.9</v>
      </c>
      <c r="K14" s="34">
        <f>sum(I14:J14)</f>
        <v>112.49</v>
      </c>
      <c r="L14" s="59">
        <v>85</v>
      </c>
      <c r="M14" s="85">
        <f>SUM((K14/L14))</f>
        <v>1.32341176470588</v>
      </c>
      <c r="N14" s="34">
        <v>12.3</v>
      </c>
      <c r="O14" s="87"/>
      <c r="P14" s="87"/>
      <c r="Q14" s="87" t="s">
        <v>928</v>
      </c>
      <c r="R14" s="87"/>
      <c r="S14" s="87"/>
      <c r="T14" s="87"/>
      <c r="U14" s="87"/>
      <c r="V14" s="87"/>
      <c r="W14" s="87"/>
    </row>
    <row r="15" ht="12.0" customHeight="1">
      <c r="A15" s="34" t="s">
        <v>935</v>
      </c>
      <c r="B15" s="34" t="s">
        <v>65</v>
      </c>
      <c r="C15" s="34">
        <v>27</v>
      </c>
      <c r="D15" s="34">
        <v>62</v>
      </c>
      <c r="E15" s="34" t="s">
        <v>580</v>
      </c>
      <c r="F15" s="87" t="s">
        <v>599</v>
      </c>
      <c r="G15" s="87">
        <v>2718</v>
      </c>
      <c r="H15" s="87">
        <v>4555</v>
      </c>
      <c r="I15" s="128">
        <v>31.16</v>
      </c>
      <c r="J15" s="128">
        <v>17.028</v>
      </c>
      <c r="K15" s="34">
        <f>sum(I15:J15)</f>
        <v>48.188</v>
      </c>
      <c r="L15" s="59">
        <v>44</v>
      </c>
      <c r="M15" s="85">
        <f>SUM((K15/L15))</f>
        <v>1.09518181818182</v>
      </c>
      <c r="N15" s="34">
        <v>12.4</v>
      </c>
      <c r="O15" s="87"/>
      <c r="P15" s="87"/>
      <c r="Q15" s="87" t="s">
        <v>928</v>
      </c>
      <c r="R15" s="87"/>
      <c r="S15" s="87"/>
      <c r="T15" s="87"/>
      <c r="U15" s="87"/>
      <c r="V15" s="87"/>
      <c r="W15" s="87"/>
    </row>
    <row r="16" ht="12.0" customHeight="1">
      <c r="A16" s="34" t="s">
        <v>936</v>
      </c>
      <c r="B16" s="34" t="s">
        <v>576</v>
      </c>
      <c r="C16" s="34">
        <v>81</v>
      </c>
      <c r="D16" s="34">
        <v>77</v>
      </c>
      <c r="E16" s="34" t="s">
        <v>683</v>
      </c>
      <c r="F16" s="87" t="s">
        <v>577</v>
      </c>
      <c r="G16" s="87">
        <v>2</v>
      </c>
      <c r="H16" s="87">
        <v>16000</v>
      </c>
      <c r="I16" s="128">
        <v>6.67</v>
      </c>
      <c r="J16" s="128">
        <v>1.204</v>
      </c>
      <c r="K16" s="34">
        <f>sum(I16:J16)</f>
        <v>7.874</v>
      </c>
      <c r="L16" s="59">
        <v>6</v>
      </c>
      <c r="M16" s="85">
        <f>SUM((K16/L16))</f>
        <v>1.31233333333333</v>
      </c>
      <c r="N16" s="34">
        <v>0.032</v>
      </c>
      <c r="O16" s="87"/>
      <c r="P16" s="87"/>
      <c r="Q16" s="87" t="s">
        <v>928</v>
      </c>
      <c r="R16" s="87"/>
      <c r="S16" s="87"/>
      <c r="T16" s="87"/>
      <c r="U16" s="87"/>
      <c r="V16" s="87"/>
      <c r="W16" s="87"/>
    </row>
    <row r="17">
      <c r="A17" s="34" t="s">
        <v>937</v>
      </c>
      <c r="B17" s="34" t="s">
        <v>674</v>
      </c>
      <c r="C17" s="34">
        <v>28</v>
      </c>
      <c r="D17" s="34">
        <v>48</v>
      </c>
      <c r="E17" s="34" t="s">
        <v>643</v>
      </c>
      <c r="F17" s="87" t="s">
        <v>591</v>
      </c>
      <c r="G17" s="87">
        <v>3777</v>
      </c>
      <c r="H17" s="87">
        <v>16213</v>
      </c>
      <c r="I17" s="128">
        <v>163.214</v>
      </c>
      <c r="J17" s="128">
        <v>330</v>
      </c>
      <c r="K17" s="34">
        <f>sum(I17:J17)</f>
        <v>493.214</v>
      </c>
      <c r="L17" s="59">
        <v>125</v>
      </c>
      <c r="M17" s="85">
        <f>SUM((K17/L17))</f>
        <v>3.945712</v>
      </c>
      <c r="N17" s="34">
        <v>61.2</v>
      </c>
      <c r="O17" s="87"/>
      <c r="P17" s="87"/>
      <c r="Q17" s="87" t="s">
        <v>928</v>
      </c>
      <c r="R17" s="87"/>
      <c r="S17" s="87"/>
      <c r="T17" s="87"/>
      <c r="U17" s="87"/>
      <c r="V17" s="87"/>
      <c r="W17" s="87"/>
    </row>
    <row r="18">
      <c r="A18" s="34" t="s">
        <v>938</v>
      </c>
      <c r="B18" s="34" t="s">
        <v>576</v>
      </c>
      <c r="C18" s="34">
        <v>68</v>
      </c>
      <c r="D18" s="34">
        <v>71</v>
      </c>
      <c r="E18" s="34" t="s">
        <v>666</v>
      </c>
      <c r="F18" s="87" t="s">
        <v>939</v>
      </c>
      <c r="G18" s="40">
        <v>672</v>
      </c>
      <c r="H18" s="87">
        <v>2424</v>
      </c>
      <c r="I18" s="128">
        <v>6.79</v>
      </c>
      <c r="J18" s="128">
        <v>2.92</v>
      </c>
      <c r="K18" s="34">
        <f>sum(I18:J18)</f>
        <v>9.71</v>
      </c>
      <c r="L18" s="59">
        <v>12.5</v>
      </c>
      <c r="M18" s="85">
        <f>SUM((K18/L18))</f>
        <v>0.7768</v>
      </c>
      <c r="N18" s="34">
        <v>1.62</v>
      </c>
      <c r="O18" s="87"/>
      <c r="P18" s="87"/>
      <c r="Q18" s="87" t="s">
        <v>928</v>
      </c>
      <c r="R18" s="87"/>
      <c r="S18" s="87"/>
      <c r="T18" s="87"/>
      <c r="U18" s="87"/>
      <c r="V18" s="87"/>
      <c r="W18" s="87"/>
    </row>
    <row r="19">
      <c r="A19" s="34" t="s">
        <v>940</v>
      </c>
      <c r="B19" s="34" t="s">
        <v>674</v>
      </c>
      <c r="C19" s="34">
        <v>19</v>
      </c>
      <c r="D19" s="34">
        <v>45</v>
      </c>
      <c r="E19" s="34" t="s">
        <v>646</v>
      </c>
      <c r="F19" s="87" t="s">
        <v>591</v>
      </c>
      <c r="G19" s="87">
        <v>3150</v>
      </c>
      <c r="H19" s="87">
        <v>5781</v>
      </c>
      <c r="I19" s="128">
        <v>44.88</v>
      </c>
      <c r="J19" s="128">
        <v>10.708</v>
      </c>
      <c r="K19" s="34">
        <f>sum(I19:J19)</f>
        <v>55.588</v>
      </c>
      <c r="L19" s="59">
        <v>30</v>
      </c>
      <c r="M19" s="85">
        <f>SUM((K19/L19))</f>
        <v>1.85293333333333</v>
      </c>
      <c r="N19" s="34">
        <v>18.21</v>
      </c>
      <c r="O19" s="87"/>
      <c r="P19" s="87"/>
      <c r="Q19" s="87" t="s">
        <v>928</v>
      </c>
      <c r="R19" s="87"/>
      <c r="S19" s="87"/>
      <c r="T19" s="87"/>
      <c r="U19" s="87"/>
      <c r="V19" s="87"/>
      <c r="W19" s="87"/>
    </row>
    <row r="20">
      <c r="A20" s="34" t="s">
        <v>941</v>
      </c>
      <c r="B20" s="34" t="s">
        <v>78</v>
      </c>
      <c r="C20" s="34">
        <v>20</v>
      </c>
      <c r="D20" s="34">
        <v>56</v>
      </c>
      <c r="E20" s="34" t="s">
        <v>931</v>
      </c>
      <c r="F20" s="87" t="s">
        <v>584</v>
      </c>
      <c r="G20" s="87">
        <v>1424</v>
      </c>
      <c r="H20" s="87">
        <v>5145</v>
      </c>
      <c r="I20" s="128">
        <v>20.218</v>
      </c>
      <c r="J20" s="128">
        <v>0.31</v>
      </c>
      <c r="K20" s="34">
        <f>sum(I20:J20)</f>
        <v>20.528</v>
      </c>
      <c r="L20" s="59">
        <v>15</v>
      </c>
      <c r="M20" s="85">
        <f>SUM((K20/L20))</f>
        <v>1.36853333333333</v>
      </c>
      <c r="N20" s="34">
        <v>7.33</v>
      </c>
      <c r="O20" s="87"/>
      <c r="P20" s="87"/>
      <c r="Q20" s="87"/>
      <c r="R20" s="87"/>
      <c r="S20" s="87"/>
      <c r="T20" s="87"/>
      <c r="U20" s="87"/>
      <c r="V20" s="87"/>
      <c r="W20" s="87"/>
    </row>
    <row r="21" ht="12.0" customHeight="1">
      <c r="A21" s="34" t="s">
        <v>942</v>
      </c>
      <c r="B21" s="34" t="s">
        <v>576</v>
      </c>
      <c r="C21" s="34">
        <v>80</v>
      </c>
      <c r="D21" s="34">
        <v>51</v>
      </c>
      <c r="E21" s="34" t="s">
        <v>627</v>
      </c>
      <c r="F21" s="87" t="s">
        <v>577</v>
      </c>
      <c r="G21" s="87">
        <v>4</v>
      </c>
      <c r="H21" s="87">
        <v>45429</v>
      </c>
      <c r="I21" s="128">
        <v>7.47</v>
      </c>
      <c r="J21" s="128">
        <v>2.45</v>
      </c>
      <c r="K21" s="34">
        <f>sum(I21:J21)</f>
        <v>9.92</v>
      </c>
      <c r="L21" s="59">
        <v>7</v>
      </c>
      <c r="M21" s="85">
        <f>SUM((K21/L21))</f>
        <v>1.41714285714286</v>
      </c>
      <c r="N21" s="34">
        <v>0.18</v>
      </c>
      <c r="O21" s="87"/>
      <c r="P21" s="87"/>
      <c r="Q21" s="87" t="s">
        <v>928</v>
      </c>
      <c r="R21" s="87"/>
      <c r="S21" s="87"/>
      <c r="T21" s="87"/>
      <c r="U21" s="87"/>
      <c r="V21" s="87"/>
      <c r="W21" s="87"/>
    </row>
    <row r="22" ht="12.0" customHeight="1">
      <c r="A22" s="34" t="s">
        <v>943</v>
      </c>
      <c r="B22" s="34" t="s">
        <v>96</v>
      </c>
      <c r="C22" s="34">
        <v>66</v>
      </c>
      <c r="D22" s="34">
        <v>58</v>
      </c>
      <c r="E22" s="34" t="s">
        <v>749</v>
      </c>
      <c r="F22" s="87" t="s">
        <v>577</v>
      </c>
      <c r="G22" s="87">
        <v>3374</v>
      </c>
      <c r="H22" s="87">
        <v>7471</v>
      </c>
      <c r="I22" s="128">
        <v>98.711</v>
      </c>
      <c r="J22" s="128">
        <v>53.552</v>
      </c>
      <c r="K22" s="34">
        <f>sum(I22:J22)</f>
        <v>152.263</v>
      </c>
      <c r="L22" s="59">
        <v>55</v>
      </c>
      <c r="M22" s="85">
        <f>SUM((K22/L22))</f>
        <v>2.76841818181818</v>
      </c>
      <c r="N22" s="34">
        <v>25.2</v>
      </c>
      <c r="O22" s="87"/>
      <c r="P22" s="87"/>
      <c r="Q22" s="87" t="s">
        <v>928</v>
      </c>
      <c r="R22" s="87"/>
      <c r="S22" s="87"/>
      <c r="T22" s="87"/>
      <c r="U22" s="87"/>
      <c r="V22" s="87"/>
      <c r="W22" s="87"/>
    </row>
    <row r="23" ht="12.0" customHeight="1">
      <c r="A23" s="34" t="s">
        <v>944</v>
      </c>
      <c r="B23" s="34" t="s">
        <v>107</v>
      </c>
      <c r="C23" s="34">
        <v>67</v>
      </c>
      <c r="D23" s="34">
        <v>50</v>
      </c>
      <c r="E23" s="34" t="s">
        <v>580</v>
      </c>
      <c r="F23" s="87" t="s">
        <v>591</v>
      </c>
      <c r="G23" s="87">
        <v>2523</v>
      </c>
      <c r="H23" s="87">
        <v>6003</v>
      </c>
      <c r="I23" s="128">
        <v>30.1</v>
      </c>
      <c r="J23" s="128">
        <v>21.31</v>
      </c>
      <c r="K23" s="34">
        <f>sum(I23:J23)</f>
        <v>51.41</v>
      </c>
      <c r="L23" s="59">
        <v>20</v>
      </c>
      <c r="M23" s="85">
        <f>SUM((K23/L23))</f>
        <v>2.5705</v>
      </c>
      <c r="N23" s="34">
        <v>15.1</v>
      </c>
      <c r="O23" s="87"/>
      <c r="P23" s="87"/>
      <c r="Q23" s="87"/>
      <c r="R23" s="87"/>
      <c r="S23" s="87"/>
      <c r="T23" s="87"/>
      <c r="U23" s="87"/>
      <c r="V23" s="87"/>
      <c r="W23" s="87"/>
    </row>
    <row r="24" ht="12.0" customHeight="1">
      <c r="A24" s="34" t="s">
        <v>945</v>
      </c>
      <c r="B24" s="34" t="s">
        <v>78</v>
      </c>
      <c r="C24" s="34">
        <v>29</v>
      </c>
      <c r="D24" s="34">
        <v>66</v>
      </c>
      <c r="E24" s="34" t="s">
        <v>583</v>
      </c>
      <c r="F24" s="87" t="s">
        <v>584</v>
      </c>
      <c r="G24" s="87">
        <v>2969</v>
      </c>
      <c r="H24" s="87">
        <v>10262</v>
      </c>
      <c r="I24" s="128">
        <v>80.01</v>
      </c>
      <c r="J24" s="128">
        <v>34.96</v>
      </c>
      <c r="K24" s="34">
        <f>sum(I24:J24)</f>
        <v>114.97</v>
      </c>
      <c r="L24" s="59">
        <v>25</v>
      </c>
      <c r="M24" s="85">
        <f>SUM((K24/L24))</f>
        <v>4.5988</v>
      </c>
      <c r="N24" s="34">
        <v>30.4</v>
      </c>
      <c r="O24" s="87"/>
      <c r="P24" s="87"/>
      <c r="Q24" s="87"/>
      <c r="R24" s="87"/>
      <c r="S24" s="87"/>
      <c r="T24" s="87"/>
      <c r="U24" s="87"/>
      <c r="V24" s="87"/>
      <c r="W24" s="87"/>
    </row>
    <row r="25" ht="12.0" customHeight="1">
      <c r="A25" s="34" t="s">
        <v>946</v>
      </c>
      <c r="B25" s="34" t="s">
        <v>576</v>
      </c>
      <c r="C25" s="34">
        <v>40</v>
      </c>
      <c r="D25" s="34">
        <v>48</v>
      </c>
      <c r="E25" s="34" t="s">
        <v>577</v>
      </c>
      <c r="F25" s="87" t="s">
        <v>577</v>
      </c>
      <c r="G25" s="87">
        <v>2459</v>
      </c>
      <c r="H25" s="87">
        <v>6595</v>
      </c>
      <c r="I25" s="128">
        <v>42.74</v>
      </c>
      <c r="J25" s="128">
        <v>6.31</v>
      </c>
      <c r="K25" s="34">
        <f>sum(I25:J25)</f>
        <v>49.05</v>
      </c>
      <c r="L25" s="59">
        <v>21</v>
      </c>
      <c r="M25" s="85">
        <f>SUM((K25/L25))</f>
        <v>2.33571428571429</v>
      </c>
      <c r="N25" s="34">
        <v>16.2</v>
      </c>
      <c r="O25" s="87"/>
      <c r="P25" s="87"/>
      <c r="Q25" s="87"/>
      <c r="R25" s="87"/>
      <c r="S25" s="87"/>
      <c r="T25" s="87"/>
      <c r="U25" s="87"/>
      <c r="V25" s="87"/>
      <c r="W25" s="87"/>
    </row>
    <row r="26" ht="12.0" customHeight="1">
      <c r="A26" s="34" t="s">
        <v>947</v>
      </c>
      <c r="B26" s="34" t="s">
        <v>65</v>
      </c>
      <c r="C26" s="34">
        <v>81</v>
      </c>
      <c r="D26" s="34">
        <v>81</v>
      </c>
      <c r="E26" s="34" t="s">
        <v>590</v>
      </c>
      <c r="F26" s="87" t="s">
        <v>611</v>
      </c>
      <c r="G26" s="87">
        <v>3476</v>
      </c>
      <c r="H26" s="87">
        <v>16225</v>
      </c>
      <c r="I26" s="128">
        <v>251.513</v>
      </c>
      <c r="J26" s="128">
        <v>291.6</v>
      </c>
      <c r="K26" s="34">
        <f>sum(I26:J26)</f>
        <v>543.113</v>
      </c>
      <c r="L26" s="59">
        <v>69</v>
      </c>
      <c r="M26" s="85">
        <f>SUM((K26/L26))</f>
        <v>7.87120289855073</v>
      </c>
      <c r="N26" s="34">
        <v>56.4</v>
      </c>
      <c r="O26" s="87"/>
      <c r="P26" s="87"/>
      <c r="Q26" s="87"/>
      <c r="R26" s="87"/>
      <c r="S26" s="87"/>
      <c r="T26" s="87"/>
      <c r="U26" s="87"/>
      <c r="V26" s="87"/>
      <c r="W26" s="87"/>
    </row>
    <row r="27" ht="12.0" customHeight="1">
      <c r="A27" s="34" t="s">
        <v>948</v>
      </c>
      <c r="B27" s="34" t="s">
        <v>576</v>
      </c>
      <c r="C27" s="34">
        <v>52</v>
      </c>
      <c r="D27" s="34">
        <v>45</v>
      </c>
      <c r="E27" s="34" t="s">
        <v>602</v>
      </c>
      <c r="F27" s="87" t="s">
        <v>603</v>
      </c>
      <c r="G27" s="87">
        <v>2809</v>
      </c>
      <c r="H27" s="87">
        <v>4375</v>
      </c>
      <c r="I27" s="128">
        <v>33.6</v>
      </c>
      <c r="J27" s="128">
        <v>29.094</v>
      </c>
      <c r="K27" s="34">
        <f>sum(I27:J27)</f>
        <v>62.694</v>
      </c>
      <c r="L27" s="59">
        <v>10</v>
      </c>
      <c r="M27" s="85">
        <f>SUM((K27/L27))</f>
        <v>6.269400000000001</v>
      </c>
      <c r="N27" s="34">
        <v>12.3</v>
      </c>
      <c r="O27" s="87"/>
      <c r="P27" s="87"/>
      <c r="Q27" s="87"/>
      <c r="R27" s="87"/>
      <c r="S27" s="87"/>
      <c r="T27" s="87"/>
      <c r="U27" s="87"/>
      <c r="V27" s="87"/>
      <c r="W27" s="87"/>
    </row>
    <row r="28" ht="12.0" customHeight="1">
      <c r="A28" s="34" t="s">
        <v>949</v>
      </c>
      <c r="B28" s="34" t="s">
        <v>576</v>
      </c>
      <c r="C28" s="34">
        <v>53</v>
      </c>
      <c r="D28" s="34">
        <v>49</v>
      </c>
      <c r="E28" s="34" t="s">
        <v>753</v>
      </c>
      <c r="F28" s="87" t="s">
        <v>577</v>
      </c>
      <c r="G28" s="87">
        <v>3077</v>
      </c>
      <c r="H28" s="87">
        <v>7191</v>
      </c>
      <c r="I28" s="128">
        <v>64</v>
      </c>
      <c r="J28" s="128">
        <v>11.7</v>
      </c>
      <c r="K28" s="34">
        <f>sum(I28:J28)</f>
        <v>75.7</v>
      </c>
      <c r="L28" s="59">
        <v>15</v>
      </c>
      <c r="M28" s="85">
        <f>SUM((K28/L28))</f>
        <v>5.04666666666667</v>
      </c>
      <c r="N28" s="34">
        <v>22.1</v>
      </c>
      <c r="O28" s="87"/>
      <c r="P28" s="87"/>
      <c r="Q28" s="87"/>
      <c r="R28" s="87"/>
      <c r="S28" s="87"/>
      <c r="T28" s="87"/>
      <c r="U28" s="87"/>
      <c r="V28" s="87"/>
      <c r="W28" s="87"/>
    </row>
    <row r="29" ht="12.0" customHeight="1">
      <c r="A29" s="34" t="s">
        <v>950</v>
      </c>
      <c r="B29" s="34" t="s">
        <v>121</v>
      </c>
      <c r="C29" s="34">
        <v>43</v>
      </c>
      <c r="D29" s="34">
        <v>47</v>
      </c>
      <c r="E29" s="34" t="s">
        <v>577</v>
      </c>
      <c r="F29" s="87" t="s">
        <v>577</v>
      </c>
      <c r="G29" s="87">
        <v>2911</v>
      </c>
      <c r="H29" s="87">
        <v>8082</v>
      </c>
      <c r="I29" s="128">
        <v>73.026</v>
      </c>
      <c r="J29" s="128">
        <v>13.829</v>
      </c>
      <c r="K29" s="34">
        <f>sum(I29:J29)</f>
        <v>86.855</v>
      </c>
      <c r="L29" s="59">
        <v>69</v>
      </c>
      <c r="M29" s="85">
        <f>SUM((K29/L29))</f>
        <v>1.25876811594203</v>
      </c>
      <c r="N29" s="34">
        <v>23.5</v>
      </c>
      <c r="O29" s="87"/>
      <c r="P29" s="87"/>
      <c r="Q29" s="87"/>
      <c r="R29" s="87"/>
      <c r="S29" s="87"/>
      <c r="T29" s="87"/>
      <c r="U29" s="87"/>
      <c r="V29" s="87"/>
      <c r="W29" s="87"/>
    </row>
    <row r="30">
      <c r="A30" s="34" t="s">
        <v>951</v>
      </c>
      <c r="B30" s="34" t="s">
        <v>674</v>
      </c>
      <c r="C30" s="34">
        <v>40</v>
      </c>
      <c r="D30" s="34">
        <v>56</v>
      </c>
      <c r="E30" s="34" t="s">
        <v>577</v>
      </c>
      <c r="F30" s="87" t="s">
        <v>577</v>
      </c>
      <c r="G30" s="87">
        <v>3355</v>
      </c>
      <c r="H30" s="87">
        <v>9743</v>
      </c>
      <c r="I30" s="128">
        <v>100.539</v>
      </c>
      <c r="J30" s="128">
        <v>111.241</v>
      </c>
      <c r="K30" s="34">
        <f>sum(I30:J30)</f>
        <v>211.78</v>
      </c>
      <c r="L30" s="59">
        <v>50</v>
      </c>
      <c r="M30" s="85">
        <f>SUM((K30/L30))</f>
        <v>4.2356</v>
      </c>
      <c r="N30" s="34">
        <v>32.69</v>
      </c>
      <c r="O30" s="87"/>
      <c r="P30" s="87"/>
      <c r="Q30" s="87" t="s">
        <v>952</v>
      </c>
      <c r="R30" s="87"/>
      <c r="S30" s="87"/>
      <c r="T30" s="87"/>
      <c r="U30" s="87"/>
      <c r="V30" s="87"/>
      <c r="W30" s="87"/>
    </row>
    <row r="31" ht="12.0" customHeight="1">
      <c r="A31" s="34" t="s">
        <v>953</v>
      </c>
      <c r="B31" s="34" t="s">
        <v>78</v>
      </c>
      <c r="C31" s="34">
        <v>85</v>
      </c>
      <c r="D31" s="34">
        <v>75</v>
      </c>
      <c r="E31" s="34" t="s">
        <v>590</v>
      </c>
      <c r="F31" s="87" t="s">
        <v>577</v>
      </c>
      <c r="G31" s="87">
        <v>2856</v>
      </c>
      <c r="H31" s="87">
        <v>6209</v>
      </c>
      <c r="I31" s="128">
        <v>58.4</v>
      </c>
      <c r="J31" s="128">
        <v>16.55</v>
      </c>
      <c r="K31" s="34">
        <f>sum(I31:J31)</f>
        <v>74.95</v>
      </c>
      <c r="L31" s="59">
        <v>8</v>
      </c>
      <c r="M31" s="85">
        <f>SUM((K31/L31))</f>
        <v>9.36875</v>
      </c>
      <c r="N31" s="34">
        <v>17.7</v>
      </c>
      <c r="O31" s="87"/>
      <c r="P31" s="87"/>
      <c r="Q31" s="87"/>
      <c r="R31" s="87"/>
      <c r="S31" s="87"/>
      <c r="T31" s="87"/>
      <c r="U31" s="87"/>
      <c r="V31" s="87"/>
      <c r="W31" s="87"/>
    </row>
    <row r="32" ht="12.0" customHeight="1">
      <c r="A32" s="34" t="s">
        <v>954</v>
      </c>
      <c r="B32" s="34" t="s">
        <v>78</v>
      </c>
      <c r="C32" s="34">
        <v>36</v>
      </c>
      <c r="D32" s="34">
        <v>46</v>
      </c>
      <c r="E32" s="34" t="s">
        <v>610</v>
      </c>
      <c r="F32" s="87" t="s">
        <v>584</v>
      </c>
      <c r="G32" s="87">
        <v>3082</v>
      </c>
      <c r="H32" s="87">
        <v>7497</v>
      </c>
      <c r="I32" s="128">
        <v>80.57</v>
      </c>
      <c r="J32" s="128">
        <v>124.02</v>
      </c>
      <c r="K32" s="34">
        <f>sum(I32:J32)</f>
        <v>204.59</v>
      </c>
      <c r="L32" s="59">
        <v>60</v>
      </c>
      <c r="M32" s="85">
        <f>SUM((K32/L32))</f>
        <v>3.40983333333333</v>
      </c>
      <c r="N32" s="34">
        <v>23.1</v>
      </c>
      <c r="O32" s="87"/>
      <c r="P32" s="87"/>
      <c r="Q32" s="87"/>
      <c r="R32" s="87"/>
      <c r="S32" s="87"/>
      <c r="T32" s="87"/>
      <c r="U32" s="87"/>
      <c r="V32" s="87"/>
      <c r="W32" s="87"/>
    </row>
    <row r="33">
      <c r="A33" s="34" t="s">
        <v>955</v>
      </c>
      <c r="B33" s="34" t="s">
        <v>674</v>
      </c>
      <c r="C33" s="34">
        <v>55</v>
      </c>
      <c r="D33" s="34">
        <v>56</v>
      </c>
      <c r="E33" s="34" t="s">
        <v>640</v>
      </c>
      <c r="F33" s="87" t="s">
        <v>956</v>
      </c>
      <c r="G33" s="87">
        <v>3066</v>
      </c>
      <c r="H33" s="87">
        <v>5615</v>
      </c>
      <c r="I33" s="128">
        <v>43.31</v>
      </c>
      <c r="J33" s="128">
        <v>37.81</v>
      </c>
      <c r="K33" s="34">
        <f>sum(I33:J33)</f>
        <v>81.12</v>
      </c>
      <c r="L33" s="59">
        <v>80</v>
      </c>
      <c r="M33" s="85">
        <f>SUM((K33/L33))</f>
        <v>1.014</v>
      </c>
      <c r="N33" s="34">
        <v>17.2</v>
      </c>
      <c r="O33" s="87"/>
      <c r="P33" s="87"/>
      <c r="Q33" s="87"/>
      <c r="R33" s="87"/>
      <c r="S33" s="87"/>
      <c r="T33" s="87"/>
      <c r="U33" s="87"/>
      <c r="V33" s="87"/>
      <c r="W33" s="87"/>
    </row>
    <row r="34" ht="12.0" customHeight="1">
      <c r="A34" s="34" t="s">
        <v>957</v>
      </c>
      <c r="B34" s="34" t="s">
        <v>75</v>
      </c>
      <c r="C34" s="34">
        <v>27</v>
      </c>
      <c r="D34" s="34">
        <v>55</v>
      </c>
      <c r="E34" s="34" t="s">
        <v>753</v>
      </c>
      <c r="F34" s="87" t="s">
        <v>584</v>
      </c>
      <c r="G34" s="87">
        <v>2549</v>
      </c>
      <c r="H34" s="87">
        <v>2359</v>
      </c>
      <c r="I34" s="128">
        <v>12.07</v>
      </c>
      <c r="J34" s="128">
        <v>3.07</v>
      </c>
      <c r="K34" s="34">
        <f>sum(I34:J34)</f>
        <v>15.14</v>
      </c>
      <c r="L34" s="59">
        <v>31</v>
      </c>
      <c r="M34" s="85">
        <f>SUM((K34/L34))</f>
        <v>0.488387096774194</v>
      </c>
      <c r="N34" s="34">
        <v>6</v>
      </c>
      <c r="O34" s="87"/>
      <c r="P34" s="87"/>
      <c r="Q34" s="87"/>
      <c r="R34" s="87"/>
      <c r="S34" s="87"/>
      <c r="T34" s="87"/>
      <c r="U34" s="87"/>
      <c r="V34" s="87"/>
      <c r="W34" s="87"/>
    </row>
    <row r="35" ht="12.0" customHeight="1">
      <c r="A35" s="34" t="s">
        <v>958</v>
      </c>
      <c r="B35" s="34" t="s">
        <v>75</v>
      </c>
      <c r="C35" s="34">
        <v>41</v>
      </c>
      <c r="D35" s="34">
        <v>50</v>
      </c>
      <c r="E35" s="34" t="s">
        <v>640</v>
      </c>
      <c r="F35" s="87" t="s">
        <v>591</v>
      </c>
      <c r="G35" s="87">
        <v>2454</v>
      </c>
      <c r="H35" s="87">
        <v>3873</v>
      </c>
      <c r="I35" s="128">
        <v>23.24</v>
      </c>
      <c r="J35" s="128">
        <v>12.386</v>
      </c>
      <c r="K35" s="34">
        <f>sum(I35:J35)</f>
        <v>35.626</v>
      </c>
      <c r="L35" s="59">
        <v>24</v>
      </c>
      <c r="M35" s="85">
        <f>SUM((K35/L35))</f>
        <v>1.48441666666667</v>
      </c>
      <c r="N35" s="34">
        <v>8.52</v>
      </c>
      <c r="O35" s="87"/>
      <c r="P35" s="87"/>
      <c r="Q35" s="87"/>
      <c r="R35" s="87"/>
      <c r="S35" s="87"/>
      <c r="T35" s="87"/>
      <c r="U35" s="87"/>
      <c r="V35" s="87"/>
      <c r="W35" s="87"/>
    </row>
    <row r="36">
      <c r="A36" s="34" t="s">
        <v>959</v>
      </c>
      <c r="B36" s="34" t="s">
        <v>576</v>
      </c>
      <c r="C36" s="34">
        <v>33</v>
      </c>
      <c r="D36" s="34">
        <v>73</v>
      </c>
      <c r="E36" s="34" t="s">
        <v>580</v>
      </c>
      <c r="F36" s="87" t="s">
        <v>584</v>
      </c>
      <c r="G36" s="87">
        <v>2127</v>
      </c>
      <c r="H36" s="87">
        <v>9167</v>
      </c>
      <c r="I36" s="128">
        <v>37.729</v>
      </c>
      <c r="J36" s="128">
        <v>17.32</v>
      </c>
      <c r="K36" s="34">
        <f>sum(I36:J36)</f>
        <v>55.049</v>
      </c>
      <c r="L36" s="59">
        <v>21</v>
      </c>
      <c r="M36" s="85">
        <f>SUM((K36/L36))</f>
        <v>2.62138095238095</v>
      </c>
      <c r="N36" s="34">
        <v>19.5</v>
      </c>
      <c r="O36" s="87"/>
      <c r="P36" s="87"/>
      <c r="Q36" s="87"/>
      <c r="R36" s="87"/>
      <c r="S36" s="87"/>
      <c r="T36" s="87"/>
      <c r="U36" s="87"/>
      <c r="V36" s="87"/>
      <c r="W36" s="87"/>
    </row>
    <row r="37" ht="12.0" customHeight="1">
      <c r="A37" s="34" t="s">
        <v>960</v>
      </c>
      <c r="B37" s="34" t="s">
        <v>576</v>
      </c>
      <c r="C37" s="34">
        <v>38</v>
      </c>
      <c r="D37" s="34">
        <v>57</v>
      </c>
      <c r="E37" s="34" t="s">
        <v>749</v>
      </c>
      <c r="F37" s="87" t="s">
        <v>591</v>
      </c>
      <c r="G37" s="87">
        <v>2722</v>
      </c>
      <c r="H37" s="87">
        <v>2997</v>
      </c>
      <c r="I37" s="128">
        <v>24.08</v>
      </c>
      <c r="J37" s="128">
        <v>28.749</v>
      </c>
      <c r="K37" s="34">
        <f>sum(I37:J37)</f>
        <v>52.829</v>
      </c>
      <c r="L37" s="59">
        <v>52</v>
      </c>
      <c r="M37" s="85">
        <f>SUM((K37/L37))</f>
        <v>1.01594230769231</v>
      </c>
      <c r="N37" s="34">
        <v>8.2</v>
      </c>
      <c r="O37" s="87"/>
      <c r="P37" s="87"/>
      <c r="Q37" s="87"/>
      <c r="R37" s="87"/>
      <c r="S37" s="87"/>
      <c r="T37" s="87"/>
      <c r="U37" s="87"/>
      <c r="V37" s="87"/>
      <c r="W37" s="87"/>
    </row>
    <row r="38" ht="12.0" customHeight="1">
      <c r="A38" s="34" t="s">
        <v>961</v>
      </c>
      <c r="B38" s="34" t="s">
        <v>962</v>
      </c>
      <c r="C38" s="34">
        <v>8</v>
      </c>
      <c r="D38" s="34">
        <v>36</v>
      </c>
      <c r="E38" s="34" t="s">
        <v>577</v>
      </c>
      <c r="F38" s="87" t="s">
        <v>577</v>
      </c>
      <c r="G38" s="87">
        <v>2997</v>
      </c>
      <c r="H38" s="87">
        <v>2211</v>
      </c>
      <c r="I38" s="128">
        <v>17.63</v>
      </c>
      <c r="J38" s="128">
        <v>18.606</v>
      </c>
      <c r="K38" s="34">
        <f>sum(I38:J38)</f>
        <v>36.236</v>
      </c>
      <c r="L38" s="59">
        <v>35</v>
      </c>
      <c r="M38" s="85">
        <f>SUM((K38/L38))</f>
        <v>1.03531428571429</v>
      </c>
      <c r="N38" s="34">
        <v>6.6</v>
      </c>
      <c r="O38" s="87"/>
      <c r="P38" s="87"/>
      <c r="Q38" s="87"/>
      <c r="R38" s="87"/>
      <c r="S38" s="87"/>
      <c r="T38" s="87"/>
      <c r="U38" s="87"/>
      <c r="V38" s="87"/>
      <c r="W38" s="87"/>
    </row>
    <row r="39">
      <c r="A39" s="34" t="s">
        <v>963</v>
      </c>
      <c r="B39" s="34" t="s">
        <v>65</v>
      </c>
      <c r="C39" s="34">
        <v>73</v>
      </c>
      <c r="D39" s="34">
        <v>63</v>
      </c>
      <c r="E39" s="34" t="s">
        <v>577</v>
      </c>
      <c r="F39" s="87" t="s">
        <v>577</v>
      </c>
      <c r="G39" s="87">
        <v>2697</v>
      </c>
      <c r="H39" s="87">
        <v>6515</v>
      </c>
      <c r="I39" s="128">
        <v>60.97</v>
      </c>
      <c r="J39" s="128">
        <v>30.287</v>
      </c>
      <c r="K39" s="34">
        <f>sum(I39:J39)</f>
        <v>91.257</v>
      </c>
      <c r="L39" s="59">
        <v>40</v>
      </c>
      <c r="M39" s="85">
        <f>SUM((K39/L39))</f>
        <v>2.281425</v>
      </c>
      <c r="N39" s="34">
        <v>17.6</v>
      </c>
      <c r="O39" s="87"/>
      <c r="P39" s="87"/>
      <c r="Q39" s="87"/>
      <c r="R39" s="87"/>
      <c r="S39" s="87"/>
      <c r="T39" s="87"/>
      <c r="U39" s="87"/>
      <c r="V39" s="87"/>
      <c r="W39" s="87"/>
    </row>
    <row r="40">
      <c r="A40" s="34" t="s">
        <v>964</v>
      </c>
      <c r="B40" s="34" t="s">
        <v>674</v>
      </c>
      <c r="C40" s="34">
        <v>53</v>
      </c>
      <c r="D40" s="34">
        <v>56</v>
      </c>
      <c r="E40" s="34" t="s">
        <v>583</v>
      </c>
      <c r="F40" s="87" t="s">
        <v>577</v>
      </c>
      <c r="G40" s="87">
        <v>3030</v>
      </c>
      <c r="H40" s="87">
        <v>2272</v>
      </c>
      <c r="I40" s="128">
        <v>17.8</v>
      </c>
      <c r="J40" s="128">
        <v>24.25</v>
      </c>
      <c r="K40" s="34">
        <f>sum(I40:J40)</f>
        <v>42.05</v>
      </c>
      <c r="L40" s="59">
        <v>32</v>
      </c>
      <c r="M40" s="85">
        <f>SUM((K40/L40))</f>
        <v>1.3140625</v>
      </c>
      <c r="N40" s="34">
        <v>6.9</v>
      </c>
      <c r="O40" s="87"/>
      <c r="P40" s="87"/>
      <c r="Q40" s="87"/>
      <c r="R40" s="87"/>
      <c r="S40" s="87"/>
      <c r="T40" s="87"/>
      <c r="U40" s="87"/>
      <c r="V40" s="87"/>
      <c r="W40" s="87"/>
    </row>
    <row r="41">
      <c r="A41" s="34" t="s">
        <v>965</v>
      </c>
      <c r="B41" s="34" t="s">
        <v>65</v>
      </c>
      <c r="C41" s="34">
        <v>53</v>
      </c>
      <c r="D41" s="34">
        <v>60</v>
      </c>
      <c r="E41" s="34" t="s">
        <v>643</v>
      </c>
      <c r="F41" s="87" t="s">
        <v>591</v>
      </c>
      <c r="G41" s="87">
        <v>3003</v>
      </c>
      <c r="H41" s="87">
        <v>4765</v>
      </c>
      <c r="I41" s="128">
        <v>35.05</v>
      </c>
      <c r="J41" s="128">
        <v>59.828</v>
      </c>
      <c r="K41" s="34">
        <f>sum(I41:J41)</f>
        <v>94.878</v>
      </c>
      <c r="L41" s="59">
        <v>100</v>
      </c>
      <c r="M41" s="85">
        <f>SUM((K41/L41))</f>
        <v>0.94878</v>
      </c>
      <c r="N41" s="34">
        <v>14.3</v>
      </c>
      <c r="O41" s="87"/>
      <c r="P41" s="87"/>
      <c r="Q41" s="87"/>
      <c r="R41" s="87"/>
      <c r="S41" s="87"/>
      <c r="T41" s="87"/>
      <c r="U41" s="87"/>
      <c r="V41" s="87"/>
      <c r="W41" s="87"/>
    </row>
    <row r="42">
      <c r="A42" s="34" t="s">
        <v>966</v>
      </c>
      <c r="B42" s="34" t="s">
        <v>576</v>
      </c>
      <c r="C42" s="34">
        <v>75</v>
      </c>
      <c r="D42" s="34">
        <v>40</v>
      </c>
      <c r="E42" s="34" t="s">
        <v>683</v>
      </c>
      <c r="F42" s="87" t="s">
        <v>577</v>
      </c>
      <c r="G42" s="87">
        <v>3</v>
      </c>
      <c r="H42" s="87">
        <v>39384</v>
      </c>
      <c r="I42" s="128">
        <v>4.23</v>
      </c>
      <c r="J42" s="128">
        <v>1.92</v>
      </c>
      <c r="K42" s="34">
        <f>sum(I42:J42)</f>
        <v>6.15</v>
      </c>
      <c r="L42" s="59"/>
      <c r="M42" s="85"/>
      <c r="N42" s="34">
        <v>0.11</v>
      </c>
      <c r="O42" s="87"/>
      <c r="P42" s="87"/>
      <c r="Q42" s="87"/>
      <c r="R42" s="87"/>
      <c r="S42" s="87"/>
      <c r="T42" s="87"/>
      <c r="U42" s="87"/>
      <c r="V42" s="87"/>
      <c r="W42" s="87"/>
    </row>
    <row r="43" ht="12.0" customHeight="1">
      <c r="A43" s="34" t="s">
        <v>967</v>
      </c>
      <c r="B43" s="34" t="s">
        <v>576</v>
      </c>
      <c r="C43" s="34">
        <v>10</v>
      </c>
      <c r="D43" s="34">
        <v>59</v>
      </c>
      <c r="E43" s="34" t="s">
        <v>577</v>
      </c>
      <c r="F43" s="87" t="s">
        <v>577</v>
      </c>
      <c r="G43" s="87">
        <v>3534</v>
      </c>
      <c r="H43" s="87">
        <v>11462</v>
      </c>
      <c r="I43" s="128">
        <v>162.001</v>
      </c>
      <c r="J43" s="128">
        <v>109.429</v>
      </c>
      <c r="K43" s="34">
        <f>sum(I43:J43)</f>
        <v>271.43</v>
      </c>
      <c r="L43" s="59">
        <v>80</v>
      </c>
      <c r="M43" s="85">
        <f>SUM((K43/L43))</f>
        <v>3.392875</v>
      </c>
      <c r="N43" s="34">
        <v>40.5</v>
      </c>
      <c r="O43" s="87"/>
      <c r="P43" s="87"/>
      <c r="Q43" s="87"/>
      <c r="R43" s="87"/>
      <c r="S43" s="87"/>
      <c r="T43" s="87"/>
      <c r="U43" s="87"/>
      <c r="V43" s="87"/>
      <c r="W43" s="87"/>
    </row>
    <row r="44" ht="12.0" customHeight="1">
      <c r="A44" s="34" t="s">
        <v>968</v>
      </c>
      <c r="B44" s="34" t="s">
        <v>96</v>
      </c>
      <c r="C44" s="34">
        <v>21</v>
      </c>
      <c r="D44" s="34">
        <v>31</v>
      </c>
      <c r="E44" s="34" t="s">
        <v>610</v>
      </c>
      <c r="F44" s="87" t="s">
        <v>577</v>
      </c>
      <c r="G44" s="87">
        <v>2546</v>
      </c>
      <c r="H44" s="87">
        <v>2477</v>
      </c>
      <c r="I44" s="128">
        <v>42.779</v>
      </c>
      <c r="J44" s="128">
        <v>194.603</v>
      </c>
      <c r="K44" s="34">
        <f>sum(I44:J44)</f>
        <v>237.382</v>
      </c>
      <c r="L44" s="59">
        <v>112</v>
      </c>
      <c r="M44" s="85">
        <f>SUM((K44/L44))</f>
        <v>2.11948214285714</v>
      </c>
      <c r="N44" s="34">
        <v>6.3</v>
      </c>
      <c r="O44" s="87"/>
      <c r="P44" s="87"/>
      <c r="Q44" s="87"/>
      <c r="R44" s="87"/>
      <c r="S44" s="87"/>
      <c r="T44" s="87"/>
      <c r="U44" s="87"/>
      <c r="V44" s="87"/>
      <c r="W44" s="87"/>
    </row>
    <row r="45" ht="12.0" customHeight="1">
      <c r="A45" s="42" t="s">
        <v>969</v>
      </c>
      <c r="B45" s="42" t="s">
        <v>674</v>
      </c>
      <c r="C45" s="42">
        <v>79</v>
      </c>
      <c r="D45" s="42">
        <v>87</v>
      </c>
      <c r="E45" s="42" t="s">
        <v>643</v>
      </c>
      <c r="F45" s="40" t="s">
        <v>708</v>
      </c>
      <c r="G45" s="40">
        <v>4125</v>
      </c>
      <c r="H45" s="40">
        <v>30307</v>
      </c>
      <c r="I45" s="60">
        <v>295</v>
      </c>
      <c r="J45" s="60">
        <v>664.3</v>
      </c>
      <c r="K45" s="34">
        <f>sum(I45:J45)</f>
        <v>959.3</v>
      </c>
      <c r="L45" s="51">
        <v>125</v>
      </c>
      <c r="M45" s="8">
        <f>SUM((K45/L45))</f>
        <v>7.6744</v>
      </c>
      <c r="N45" s="42">
        <v>125</v>
      </c>
      <c r="O45" s="40"/>
      <c r="P45" s="40"/>
      <c r="Q45" s="40" t="s">
        <v>928</v>
      </c>
      <c r="R45" s="40"/>
      <c r="S45" s="40"/>
      <c r="T45" s="40"/>
      <c r="U45" s="40"/>
      <c r="V45" s="40"/>
      <c r="W45" s="40"/>
    </row>
    <row r="46" ht="12.0" customHeight="1">
      <c r="A46" s="34" t="s">
        <v>970</v>
      </c>
      <c r="B46" s="34" t="s">
        <v>971</v>
      </c>
      <c r="C46" s="34">
        <v>64</v>
      </c>
      <c r="D46" s="34">
        <v>57</v>
      </c>
      <c r="E46" s="34" t="s">
        <v>610</v>
      </c>
      <c r="F46" s="87" t="s">
        <v>708</v>
      </c>
      <c r="G46" s="87">
        <v>2754</v>
      </c>
      <c r="H46" s="87">
        <v>5091</v>
      </c>
      <c r="I46" s="128">
        <v>50.287</v>
      </c>
      <c r="J46" s="128">
        <v>14.284</v>
      </c>
      <c r="K46" s="34">
        <f>sum(I46:J46)</f>
        <v>64.571</v>
      </c>
      <c r="L46" s="59">
        <v>36</v>
      </c>
      <c r="M46" s="85">
        <f>SUM((K46/L46))</f>
        <v>1.79363888888889</v>
      </c>
      <c r="N46" s="34">
        <v>14</v>
      </c>
      <c r="O46" s="87"/>
      <c r="P46" s="87"/>
      <c r="Q46" s="87"/>
      <c r="R46" s="87"/>
      <c r="S46" s="87"/>
      <c r="T46" s="87"/>
      <c r="U46" s="87"/>
      <c r="V46" s="87"/>
      <c r="W46" s="87"/>
    </row>
    <row r="47" ht="12.0" customHeight="1">
      <c r="A47" s="34" t="s">
        <v>972</v>
      </c>
      <c r="B47" s="34" t="s">
        <v>121</v>
      </c>
      <c r="C47" s="34">
        <v>98</v>
      </c>
      <c r="D47" s="34">
        <v>90</v>
      </c>
      <c r="E47" s="34" t="s">
        <v>753</v>
      </c>
      <c r="F47" s="87" t="s">
        <v>611</v>
      </c>
      <c r="G47" s="87">
        <v>4055</v>
      </c>
      <c r="H47" s="87">
        <v>10785</v>
      </c>
      <c r="I47" s="128">
        <v>217.58</v>
      </c>
      <c r="J47" s="128">
        <v>277.3</v>
      </c>
      <c r="K47" s="34">
        <f>sum(I47:J47)</f>
        <v>494.88</v>
      </c>
      <c r="L47" s="59">
        <v>165</v>
      </c>
      <c r="M47" s="85">
        <f>SUM((K47/L47))</f>
        <v>2.99927272727273</v>
      </c>
      <c r="N47" s="34">
        <v>43.7</v>
      </c>
      <c r="O47" s="87"/>
      <c r="P47" s="87"/>
      <c r="Q47" s="87"/>
      <c r="R47" s="87"/>
      <c r="S47" s="87"/>
      <c r="T47" s="87"/>
      <c r="U47" s="87"/>
      <c r="V47" s="87"/>
      <c r="W47" s="87"/>
    </row>
    <row r="48" ht="12.0" customHeight="1">
      <c r="A48" s="34" t="s">
        <v>973</v>
      </c>
      <c r="B48" s="34" t="s">
        <v>576</v>
      </c>
      <c r="C48" s="34">
        <v>71</v>
      </c>
      <c r="D48" s="34">
        <v>57</v>
      </c>
      <c r="E48" s="34" t="s">
        <v>583</v>
      </c>
      <c r="F48" s="87" t="s">
        <v>577</v>
      </c>
      <c r="G48" s="87">
        <v>100</v>
      </c>
      <c r="H48" s="87"/>
      <c r="I48" s="128">
        <v>2.037</v>
      </c>
      <c r="J48" s="128">
        <v>18.685</v>
      </c>
      <c r="K48" s="34">
        <f>sum(I48:J48)</f>
        <v>20.722</v>
      </c>
      <c r="L48" s="59">
        <v>15</v>
      </c>
      <c r="M48" s="85">
        <f>SUM((K48/L48))</f>
        <v>1.38146666666667</v>
      </c>
      <c r="N48" s="34">
        <v>0.11</v>
      </c>
      <c r="O48" s="87"/>
      <c r="P48" s="87"/>
      <c r="Q48" s="87"/>
      <c r="R48" s="87"/>
      <c r="S48" s="87"/>
      <c r="T48" s="87"/>
      <c r="U48" s="87"/>
      <c r="V48" s="87"/>
      <c r="W48" s="87"/>
    </row>
    <row r="49">
      <c r="A49" s="34" t="s">
        <v>974</v>
      </c>
      <c r="B49" s="34" t="s">
        <v>674</v>
      </c>
      <c r="C49" s="34">
        <v>86</v>
      </c>
      <c r="D49" s="34">
        <v>93</v>
      </c>
      <c r="E49" s="34" t="s">
        <v>610</v>
      </c>
      <c r="F49" s="87" t="s">
        <v>591</v>
      </c>
      <c r="G49" s="87">
        <v>3792</v>
      </c>
      <c r="H49" s="87">
        <v>16557</v>
      </c>
      <c r="I49" s="128">
        <v>292.58</v>
      </c>
      <c r="J49" s="128">
        <v>532.956</v>
      </c>
      <c r="K49" s="34">
        <f>sum(I49:J49)</f>
        <v>825.536</v>
      </c>
      <c r="L49" s="59">
        <v>160</v>
      </c>
      <c r="M49" s="85">
        <f>SUM((K49/L49))</f>
        <v>5.1596</v>
      </c>
      <c r="N49" s="34">
        <v>62.8</v>
      </c>
      <c r="O49" s="87"/>
      <c r="P49" s="87"/>
      <c r="Q49" s="87"/>
      <c r="R49" s="87"/>
      <c r="S49" s="87"/>
      <c r="T49" s="87"/>
      <c r="U49" s="87"/>
      <c r="V49" s="87"/>
      <c r="W49" s="87"/>
    </row>
    <row r="50" ht="12.0" customHeight="1">
      <c r="A50" s="34" t="s">
        <v>975</v>
      </c>
      <c r="B50" s="34" t="s">
        <v>121</v>
      </c>
      <c r="C50" s="34">
        <v>74</v>
      </c>
      <c r="D50" s="34">
        <v>80</v>
      </c>
      <c r="E50" s="34" t="s">
        <v>627</v>
      </c>
      <c r="F50" s="87" t="s">
        <v>591</v>
      </c>
      <c r="G50" s="87">
        <v>4380</v>
      </c>
      <c r="H50" s="87">
        <v>29252</v>
      </c>
      <c r="I50" s="128">
        <v>312.43</v>
      </c>
      <c r="J50" s="128">
        <v>311.5</v>
      </c>
      <c r="K50" s="34">
        <f>sum(I50:J50)</f>
        <v>623.93</v>
      </c>
      <c r="L50" s="59">
        <v>200</v>
      </c>
      <c r="M50" s="85">
        <f>SUM((K50/L50))</f>
        <v>3.11965</v>
      </c>
      <c r="N50" s="34">
        <v>128.1</v>
      </c>
      <c r="O50" s="87"/>
      <c r="P50" s="87"/>
      <c r="Q50" s="87"/>
      <c r="R50" s="87"/>
      <c r="S50" s="87"/>
      <c r="T50" s="87"/>
      <c r="U50" s="87"/>
      <c r="V50" s="87"/>
      <c r="W50" s="87"/>
    </row>
    <row r="51" ht="12.0" customHeight="1">
      <c r="A51" s="34" t="s">
        <v>976</v>
      </c>
      <c r="B51" s="34" t="s">
        <v>121</v>
      </c>
      <c r="C51" s="34">
        <v>63</v>
      </c>
      <c r="D51" s="34">
        <v>72</v>
      </c>
      <c r="E51" s="34" t="s">
        <v>577</v>
      </c>
      <c r="F51" s="87" t="s">
        <v>977</v>
      </c>
      <c r="G51" s="87">
        <v>3081</v>
      </c>
      <c r="H51" s="87">
        <v>16343</v>
      </c>
      <c r="I51" s="128">
        <v>117.229</v>
      </c>
      <c r="J51" s="128">
        <v>54.456</v>
      </c>
      <c r="K51" s="34">
        <f>sum(I51:J51)</f>
        <v>171.685</v>
      </c>
      <c r="L51" s="59">
        <v>20</v>
      </c>
      <c r="M51" s="85">
        <f>SUM((K51/L51))</f>
        <v>8.584249999999999</v>
      </c>
      <c r="N51" s="34">
        <v>50.4</v>
      </c>
      <c r="O51" s="87"/>
      <c r="P51" s="87"/>
      <c r="Q51" s="87"/>
      <c r="R51" s="87"/>
      <c r="S51" s="87"/>
      <c r="T51" s="87"/>
      <c r="U51" s="87"/>
      <c r="V51" s="87"/>
      <c r="W51" s="87"/>
    </row>
    <row r="52">
      <c r="A52" s="34" t="s">
        <v>978</v>
      </c>
      <c r="B52" s="34" t="s">
        <v>674</v>
      </c>
      <c r="C52" s="34">
        <v>13</v>
      </c>
      <c r="D52" s="34">
        <v>24</v>
      </c>
      <c r="E52" s="34" t="s">
        <v>640</v>
      </c>
      <c r="F52" s="87" t="s">
        <v>591</v>
      </c>
      <c r="G52" s="87">
        <v>2825</v>
      </c>
      <c r="H52" s="87">
        <v>1904</v>
      </c>
      <c r="I52" s="128">
        <v>10.55</v>
      </c>
      <c r="J52" s="128">
        <v>0.36</v>
      </c>
      <c r="K52" s="34">
        <f>sum(I52:J52)</f>
        <v>10.91</v>
      </c>
      <c r="L52" s="59">
        <v>47</v>
      </c>
      <c r="M52" s="85">
        <f>SUM((K52/L52))</f>
        <v>0.232127659574468</v>
      </c>
      <c r="N52" s="34">
        <v>5.4</v>
      </c>
      <c r="O52" s="87"/>
      <c r="P52" s="87"/>
      <c r="Q52" s="87"/>
      <c r="R52" s="87"/>
      <c r="S52" s="87"/>
      <c r="T52" s="87"/>
      <c r="U52" s="87"/>
      <c r="V52" s="87"/>
      <c r="W52" s="87"/>
    </row>
    <row r="53">
      <c r="A53" s="34" t="s">
        <v>979</v>
      </c>
      <c r="B53" s="34" t="s">
        <v>96</v>
      </c>
      <c r="C53" s="34">
        <v>45</v>
      </c>
      <c r="D53" s="34">
        <v>58</v>
      </c>
      <c r="E53" s="34" t="s">
        <v>583</v>
      </c>
      <c r="F53" s="87" t="s">
        <v>577</v>
      </c>
      <c r="G53" s="87">
        <v>1831</v>
      </c>
      <c r="H53" s="87">
        <v>4525</v>
      </c>
      <c r="I53" s="128">
        <v>21.54</v>
      </c>
      <c r="J53" s="128">
        <v>0.029</v>
      </c>
      <c r="K53" s="34">
        <f>sum(I53:J53)</f>
        <v>21.569</v>
      </c>
      <c r="L53" s="59">
        <v>12</v>
      </c>
      <c r="M53" s="85">
        <f>SUM((K53/L53))</f>
        <v>1.79741666666667</v>
      </c>
      <c r="N53" s="34">
        <v>8.3</v>
      </c>
      <c r="O53" s="87"/>
      <c r="P53" s="87"/>
      <c r="Q53" s="87" t="s">
        <v>980</v>
      </c>
      <c r="R53" s="87" t="s">
        <v>981</v>
      </c>
      <c r="S53" s="87"/>
      <c r="T53" s="87"/>
      <c r="U53" s="87"/>
      <c r="V53" s="87"/>
      <c r="W53" s="87"/>
    </row>
    <row r="54" ht="12.0" customHeight="1">
      <c r="A54" s="34" t="s">
        <v>982</v>
      </c>
      <c r="B54" s="34" t="s">
        <v>576</v>
      </c>
      <c r="C54" s="34">
        <v>76</v>
      </c>
      <c r="D54" s="34">
        <v>83</v>
      </c>
      <c r="E54" s="34" t="s">
        <v>627</v>
      </c>
      <c r="F54" s="87" t="s">
        <v>591</v>
      </c>
      <c r="G54" s="87">
        <v>3065</v>
      </c>
      <c r="H54" s="87">
        <v>6469</v>
      </c>
      <c r="I54" s="128">
        <v>48.071</v>
      </c>
      <c r="J54" s="128">
        <v>48.117</v>
      </c>
      <c r="K54" s="34">
        <f>sum(I54:J54)</f>
        <v>96.188</v>
      </c>
      <c r="L54" s="59">
        <v>30</v>
      </c>
      <c r="M54" s="85">
        <f>SUM((K54/L54))</f>
        <v>3.20626666666667</v>
      </c>
      <c r="N54" s="34">
        <v>19.8</v>
      </c>
      <c r="O54" s="87"/>
      <c r="P54" s="87"/>
      <c r="Q54" s="87"/>
      <c r="R54" s="87"/>
      <c r="S54" s="87"/>
      <c r="T54" s="87"/>
      <c r="U54" s="87"/>
      <c r="V54" s="87"/>
      <c r="W54" s="87"/>
    </row>
    <row r="55" ht="12.0" customHeight="1">
      <c r="A55" s="34" t="s">
        <v>983</v>
      </c>
      <c r="B55" s="34" t="s">
        <v>107</v>
      </c>
      <c r="C55" s="34">
        <v>11</v>
      </c>
      <c r="D55" s="34">
        <v>45</v>
      </c>
      <c r="E55" s="34" t="s">
        <v>583</v>
      </c>
      <c r="F55" s="87" t="s">
        <v>591</v>
      </c>
      <c r="G55" s="87">
        <v>2859</v>
      </c>
      <c r="H55" s="87">
        <v>5539</v>
      </c>
      <c r="I55" s="128">
        <v>47.06</v>
      </c>
      <c r="J55" s="128">
        <v>51.1</v>
      </c>
      <c r="K55" s="34">
        <f>sum(I55:J55)</f>
        <v>98.16</v>
      </c>
      <c r="L55" s="59">
        <v>75</v>
      </c>
      <c r="M55" s="85">
        <f>SUM((K55/L55))</f>
        <v>1.3088</v>
      </c>
      <c r="N55" s="34">
        <v>15.8</v>
      </c>
      <c r="O55" s="87"/>
      <c r="P55" s="87"/>
      <c r="Q55" s="87"/>
      <c r="R55" s="87"/>
      <c r="S55" s="87"/>
      <c r="T55" s="87"/>
      <c r="U55" s="87"/>
      <c r="V55" s="87"/>
      <c r="W55" s="87"/>
    </row>
    <row r="56" ht="12.0" customHeight="1">
      <c r="A56" s="34" t="s">
        <v>984</v>
      </c>
      <c r="B56" s="34" t="s">
        <v>96</v>
      </c>
      <c r="C56" s="34">
        <v>53</v>
      </c>
      <c r="D56" s="34">
        <v>52</v>
      </c>
      <c r="E56" s="34" t="s">
        <v>749</v>
      </c>
      <c r="F56" s="87" t="s">
        <v>591</v>
      </c>
      <c r="G56" s="87">
        <v>3098</v>
      </c>
      <c r="H56" s="87">
        <v>6501</v>
      </c>
      <c r="I56" s="128">
        <v>76.42</v>
      </c>
      <c r="J56" s="128">
        <v>185.507</v>
      </c>
      <c r="K56" s="34">
        <f>sum(I56:J56)</f>
        <v>261.927</v>
      </c>
      <c r="L56" s="59">
        <v>117</v>
      </c>
      <c r="M56" s="85">
        <f>SUM((K56/L56))</f>
        <v>2.23869230769231</v>
      </c>
      <c r="N56" s="34">
        <v>20.2</v>
      </c>
      <c r="O56" s="87"/>
      <c r="P56" s="87"/>
      <c r="Q56" s="87"/>
      <c r="R56" s="87"/>
      <c r="S56" s="87"/>
      <c r="T56" s="87"/>
      <c r="U56" s="87"/>
      <c r="V56" s="87"/>
      <c r="W56" s="87"/>
    </row>
    <row r="57">
      <c r="A57" s="34" t="s">
        <v>985</v>
      </c>
      <c r="B57" s="34" t="s">
        <v>65</v>
      </c>
      <c r="C57" s="34">
        <v>21</v>
      </c>
      <c r="D57" s="34">
        <v>49</v>
      </c>
      <c r="E57" s="34" t="s">
        <v>583</v>
      </c>
      <c r="F57" s="87" t="s">
        <v>577</v>
      </c>
      <c r="G57" s="87">
        <v>2511</v>
      </c>
      <c r="H57" s="87">
        <v>3665</v>
      </c>
      <c r="I57" s="128">
        <v>25.918</v>
      </c>
      <c r="J57" s="128">
        <v>6.69</v>
      </c>
      <c r="K57" s="34">
        <f>sum(I57:J57)</f>
        <v>32.608</v>
      </c>
      <c r="L57" s="59">
        <v>19</v>
      </c>
      <c r="M57" s="85">
        <f>SUM((K57/L57))</f>
        <v>1.71621052631579</v>
      </c>
      <c r="N57" s="34">
        <v>9.2</v>
      </c>
      <c r="O57" s="87"/>
      <c r="P57" s="87"/>
      <c r="Q57" s="87"/>
      <c r="R57" s="87"/>
      <c r="S57" s="87"/>
      <c r="T57" s="87"/>
      <c r="U57" s="87"/>
      <c r="V57" s="87"/>
      <c r="W57" s="87"/>
    </row>
    <row r="58">
      <c r="A58" s="34" t="s">
        <v>986</v>
      </c>
      <c r="B58" s="34" t="s">
        <v>674</v>
      </c>
      <c r="C58" s="34">
        <v>51</v>
      </c>
      <c r="D58" s="34">
        <v>65</v>
      </c>
      <c r="E58" s="34" t="s">
        <v>627</v>
      </c>
      <c r="F58" s="87" t="s">
        <v>611</v>
      </c>
      <c r="G58" s="87">
        <v>3575</v>
      </c>
      <c r="H58" s="87">
        <v>4507</v>
      </c>
      <c r="I58" s="128">
        <v>55.675</v>
      </c>
      <c r="J58" s="128">
        <v>84.398</v>
      </c>
      <c r="K58" s="34">
        <f>sum(I58:J58)</f>
        <v>140.073</v>
      </c>
      <c r="L58" s="59">
        <v>80</v>
      </c>
      <c r="M58" s="85">
        <f>SUM((K58/L58))</f>
        <v>1.7509125</v>
      </c>
      <c r="N58" s="34">
        <v>16.1</v>
      </c>
      <c r="O58" s="87"/>
      <c r="P58" s="87"/>
      <c r="Q58" s="87"/>
      <c r="R58" s="87"/>
      <c r="S58" s="87"/>
      <c r="T58" s="87"/>
      <c r="U58" s="87"/>
      <c r="V58" s="87"/>
      <c r="W58" s="87"/>
    </row>
    <row r="59" ht="12.0" customHeight="1">
      <c r="A59" s="34" t="s">
        <v>987</v>
      </c>
      <c r="B59" s="34" t="s">
        <v>576</v>
      </c>
      <c r="C59" s="34">
        <v>19</v>
      </c>
      <c r="D59" s="34">
        <v>36</v>
      </c>
      <c r="E59" s="34" t="s">
        <v>602</v>
      </c>
      <c r="F59" s="87" t="s">
        <v>591</v>
      </c>
      <c r="G59" s="87">
        <v>2476</v>
      </c>
      <c r="H59" s="87">
        <v>7069</v>
      </c>
      <c r="I59" s="128">
        <v>40.17</v>
      </c>
      <c r="J59" s="128">
        <v>27.75</v>
      </c>
      <c r="K59" s="34">
        <f>sum(I59:J59)</f>
        <v>67.92</v>
      </c>
      <c r="L59" s="59">
        <v>26</v>
      </c>
      <c r="M59" s="85">
        <f>SUM((K59/L59))</f>
        <v>2.61230769230769</v>
      </c>
      <c r="N59" s="34">
        <v>17.5</v>
      </c>
      <c r="O59" s="87"/>
      <c r="P59" s="87"/>
      <c r="Q59" s="87"/>
      <c r="R59" s="87"/>
      <c r="S59" s="87"/>
      <c r="T59" s="87"/>
      <c r="U59" s="87"/>
      <c r="V59" s="87"/>
      <c r="W59" s="87"/>
    </row>
    <row r="60" ht="12.0" customHeight="1">
      <c r="A60" s="34" t="s">
        <v>988</v>
      </c>
      <c r="B60" s="34" t="s">
        <v>962</v>
      </c>
      <c r="C60" s="34">
        <v>40</v>
      </c>
      <c r="D60" s="34">
        <v>62</v>
      </c>
      <c r="E60" s="34" t="s">
        <v>583</v>
      </c>
      <c r="F60" s="87" t="s">
        <v>577</v>
      </c>
      <c r="G60" s="87">
        <v>2968</v>
      </c>
      <c r="H60" s="87">
        <v>4562</v>
      </c>
      <c r="I60" s="128">
        <v>53.03</v>
      </c>
      <c r="J60" s="128">
        <v>26.149</v>
      </c>
      <c r="K60" s="34">
        <f>sum(I60:J60)</f>
        <v>79.179</v>
      </c>
      <c r="L60" s="59">
        <v>30</v>
      </c>
      <c r="M60" s="85">
        <f>SUM((K60/L60))</f>
        <v>2.6393</v>
      </c>
      <c r="N60" s="34">
        <v>13.5</v>
      </c>
      <c r="O60" s="87"/>
      <c r="P60" s="87"/>
      <c r="Q60" s="87"/>
      <c r="R60" s="87"/>
      <c r="S60" s="87"/>
      <c r="T60" s="87"/>
      <c r="U60" s="87"/>
      <c r="V60" s="87"/>
      <c r="W60" s="87"/>
    </row>
    <row r="61" ht="12.0" customHeight="1">
      <c r="A61" s="34" t="s">
        <v>989</v>
      </c>
      <c r="B61" s="34" t="s">
        <v>576</v>
      </c>
      <c r="C61" s="34">
        <v>28</v>
      </c>
      <c r="D61" s="34">
        <v>62</v>
      </c>
      <c r="E61" s="34" t="s">
        <v>583</v>
      </c>
      <c r="F61" s="87" t="s">
        <v>577</v>
      </c>
      <c r="G61" s="87">
        <v>3150</v>
      </c>
      <c r="H61" s="87">
        <v>4605</v>
      </c>
      <c r="I61" s="128">
        <v>53.13</v>
      </c>
      <c r="J61" s="128">
        <v>43.03</v>
      </c>
      <c r="K61" s="34">
        <v>53.374</v>
      </c>
      <c r="L61" s="59">
        <v>52.274</v>
      </c>
      <c r="M61" s="85">
        <f>SUM((K61/L61))</f>
        <v>1.0210429659104</v>
      </c>
      <c r="N61" s="34">
        <v>14.5</v>
      </c>
      <c r="O61" s="87"/>
      <c r="P61" s="87"/>
      <c r="Q61" s="87"/>
      <c r="R61" s="87"/>
      <c r="S61" s="87"/>
      <c r="T61" s="87"/>
      <c r="U61" s="87"/>
      <c r="V61" s="87"/>
      <c r="W61" s="87"/>
    </row>
    <row r="62" ht="12.0" customHeight="1">
      <c r="A62" s="34" t="s">
        <v>990</v>
      </c>
      <c r="B62" s="34" t="s">
        <v>576</v>
      </c>
      <c r="C62" s="34">
        <v>9</v>
      </c>
      <c r="D62" s="34">
        <v>40</v>
      </c>
      <c r="E62" s="34" t="s">
        <v>577</v>
      </c>
      <c r="F62" s="87" t="s">
        <v>577</v>
      </c>
      <c r="G62" s="87">
        <v>3536</v>
      </c>
      <c r="H62" s="87">
        <v>8720</v>
      </c>
      <c r="I62" s="128">
        <v>148.438</v>
      </c>
      <c r="J62" s="128">
        <v>162.211</v>
      </c>
      <c r="K62" s="34">
        <f>sum(I62:J62)</f>
        <v>310.649</v>
      </c>
      <c r="L62" s="59">
        <v>100</v>
      </c>
      <c r="M62" s="85">
        <f>SUM((K62/L62))</f>
        <v>3.10649</v>
      </c>
      <c r="N62" s="34">
        <v>30.83</v>
      </c>
      <c r="O62" s="87"/>
      <c r="P62" s="87"/>
      <c r="Q62" s="87"/>
      <c r="R62" s="87"/>
      <c r="S62" s="87"/>
      <c r="T62" s="87"/>
      <c r="U62" s="87"/>
      <c r="V62" s="87"/>
      <c r="W62" s="87"/>
    </row>
    <row r="63" ht="12.0" customHeight="1">
      <c r="A63" s="34" t="s">
        <v>991</v>
      </c>
      <c r="B63" s="34" t="s">
        <v>96</v>
      </c>
      <c r="C63" s="34">
        <v>48</v>
      </c>
      <c r="D63" s="34">
        <v>55</v>
      </c>
      <c r="E63" s="34" t="s">
        <v>583</v>
      </c>
      <c r="F63" s="87" t="s">
        <v>577</v>
      </c>
      <c r="G63" s="87">
        <v>2455</v>
      </c>
      <c r="H63" s="87">
        <v>3967</v>
      </c>
      <c r="I63" s="128">
        <v>32.367</v>
      </c>
      <c r="J63" s="128">
        <v>70.435</v>
      </c>
      <c r="K63" s="34">
        <f>sum(I63:J63)</f>
        <v>102.802</v>
      </c>
      <c r="L63" s="59">
        <v>30</v>
      </c>
      <c r="M63" s="85">
        <f>SUM((K63/L63))</f>
        <v>3.42673333333333</v>
      </c>
      <c r="N63" s="34">
        <v>9.74</v>
      </c>
      <c r="O63" s="87"/>
      <c r="P63" s="87"/>
      <c r="Q63" s="87"/>
      <c r="R63" s="87"/>
      <c r="S63" s="87"/>
      <c r="T63" s="87"/>
      <c r="U63" s="87"/>
      <c r="V63" s="87"/>
      <c r="W63" s="87"/>
    </row>
    <row r="64" ht="12.0" customHeight="1">
      <c r="A64" s="34" t="s">
        <v>992</v>
      </c>
      <c r="B64" s="34" t="s">
        <v>576</v>
      </c>
      <c r="C64" s="34">
        <v>47</v>
      </c>
      <c r="D64" s="34">
        <v>33</v>
      </c>
      <c r="E64" s="34" t="s">
        <v>577</v>
      </c>
      <c r="F64" s="87" t="s">
        <v>591</v>
      </c>
      <c r="G64" s="87">
        <v>2551</v>
      </c>
      <c r="H64" s="87">
        <v>1585</v>
      </c>
      <c r="I64" s="128">
        <v>8.53</v>
      </c>
      <c r="J64" s="128">
        <v>0.797</v>
      </c>
      <c r="K64" s="34">
        <f>sum(I64:J64)</f>
        <v>9.327</v>
      </c>
      <c r="L64" s="59">
        <v>10</v>
      </c>
      <c r="M64" s="85">
        <f>SUM((K64/L64))</f>
        <v>0.9327</v>
      </c>
      <c r="N64" s="34">
        <v>4</v>
      </c>
      <c r="O64" s="87"/>
      <c r="P64" s="87"/>
      <c r="Q64" s="87"/>
      <c r="R64" s="87"/>
      <c r="S64" s="87"/>
      <c r="T64" s="87"/>
      <c r="U64" s="87"/>
      <c r="V64" s="87"/>
      <c r="W64" s="87"/>
    </row>
    <row r="65" ht="12.0" customHeight="1">
      <c r="A65" s="34" t="s">
        <v>993</v>
      </c>
      <c r="B65" s="34" t="s">
        <v>576</v>
      </c>
      <c r="C65" s="34">
        <v>73</v>
      </c>
      <c r="D65" s="34">
        <v>66</v>
      </c>
      <c r="E65" s="34" t="s">
        <v>640</v>
      </c>
      <c r="F65" s="87" t="s">
        <v>591</v>
      </c>
      <c r="G65" s="87">
        <v>2670</v>
      </c>
      <c r="H65" s="87">
        <v>4276</v>
      </c>
      <c r="I65" s="128">
        <v>26.59</v>
      </c>
      <c r="J65" s="128">
        <v>17.499</v>
      </c>
      <c r="K65" s="34">
        <f>sum(I65:J65)</f>
        <v>44.089</v>
      </c>
      <c r="L65" s="59">
        <v>20</v>
      </c>
      <c r="M65" s="85">
        <f>SUM((K65/L65))</f>
        <v>2.20445</v>
      </c>
      <c r="N65" s="34">
        <v>11</v>
      </c>
      <c r="O65" s="87"/>
      <c r="P65" s="87"/>
      <c r="Q65" s="87"/>
      <c r="R65" s="87"/>
      <c r="S65" s="87"/>
      <c r="T65" s="87"/>
      <c r="U65" s="87"/>
      <c r="V65" s="87"/>
      <c r="W65" s="87"/>
    </row>
    <row r="66" ht="12.0" customHeight="1">
      <c r="A66" s="34" t="s">
        <v>994</v>
      </c>
      <c r="B66" s="34" t="s">
        <v>96</v>
      </c>
      <c r="C66" s="34">
        <v>9</v>
      </c>
      <c r="D66" s="34">
        <v>46</v>
      </c>
      <c r="E66" s="34" t="s">
        <v>627</v>
      </c>
      <c r="F66" s="87" t="s">
        <v>577</v>
      </c>
      <c r="G66" s="87">
        <v>3213</v>
      </c>
      <c r="H66" s="87">
        <v>3610</v>
      </c>
      <c r="I66" s="128">
        <v>33.64</v>
      </c>
      <c r="J66" s="128">
        <v>50.117</v>
      </c>
      <c r="K66" s="34">
        <f>sum(I66:J66)</f>
        <v>83.757</v>
      </c>
      <c r="L66" s="59">
        <v>50</v>
      </c>
      <c r="M66" s="85">
        <f>SUM((K66/L66))</f>
        <v>1.67514</v>
      </c>
      <c r="N66" s="34">
        <v>11.6</v>
      </c>
      <c r="O66" s="87"/>
      <c r="P66" s="87"/>
      <c r="Q66" s="87"/>
      <c r="R66" s="87"/>
      <c r="S66" s="87"/>
      <c r="T66" s="87"/>
      <c r="U66" s="87"/>
      <c r="V66" s="87"/>
      <c r="W66" s="87"/>
    </row>
    <row r="67" ht="12.0" customHeight="1">
      <c r="A67" s="34" t="s">
        <v>995</v>
      </c>
      <c r="B67" s="34" t="s">
        <v>121</v>
      </c>
      <c r="C67" s="34">
        <v>72</v>
      </c>
      <c r="D67" s="34">
        <v>73</v>
      </c>
      <c r="E67" s="34" t="s">
        <v>683</v>
      </c>
      <c r="F67" s="87" t="s">
        <v>611</v>
      </c>
      <c r="G67" s="87">
        <v>3944</v>
      </c>
      <c r="H67" s="87">
        <v>11668</v>
      </c>
      <c r="I67" s="128">
        <v>148.415</v>
      </c>
      <c r="J67" s="128">
        <v>173.469</v>
      </c>
      <c r="K67" s="34">
        <f>sum(I67:J67)</f>
        <v>321.884</v>
      </c>
      <c r="L67" s="59">
        <v>130</v>
      </c>
      <c r="M67" s="85">
        <f>SUM((K67/L67))</f>
        <v>2.47603076923077</v>
      </c>
      <c r="N67" s="34">
        <v>46.02</v>
      </c>
      <c r="O67" s="87"/>
      <c r="P67" s="87"/>
      <c r="Q67" s="87"/>
      <c r="R67" s="87"/>
      <c r="S67" s="87"/>
      <c r="T67" s="87"/>
      <c r="U67" s="87"/>
      <c r="V67" s="87"/>
      <c r="W67" s="87"/>
    </row>
    <row r="68">
      <c r="A68" s="34" t="s">
        <v>996</v>
      </c>
      <c r="B68" s="34" t="s">
        <v>576</v>
      </c>
      <c r="C68" s="34">
        <v>54</v>
      </c>
      <c r="D68" s="34">
        <v>54</v>
      </c>
      <c r="E68" s="34" t="s">
        <v>577</v>
      </c>
      <c r="F68" s="87" t="s">
        <v>577</v>
      </c>
      <c r="G68" s="87">
        <v>2518</v>
      </c>
      <c r="H68" s="87">
        <v>3655</v>
      </c>
      <c r="I68" s="128">
        <v>31.01</v>
      </c>
      <c r="J68" s="128">
        <v>29.029</v>
      </c>
      <c r="K68" s="34">
        <f>sum(I68:J68)</f>
        <v>60.039</v>
      </c>
      <c r="L68" s="59">
        <v>40</v>
      </c>
      <c r="M68" s="85">
        <f>SUM((K68/L68))</f>
        <v>1.500975</v>
      </c>
      <c r="N68" s="34">
        <v>9.2</v>
      </c>
      <c r="O68" s="87"/>
      <c r="P68" s="87"/>
      <c r="Q68" s="87"/>
      <c r="R68" s="87"/>
      <c r="S68" s="87"/>
      <c r="T68" s="87"/>
      <c r="U68" s="87"/>
      <c r="V68" s="87"/>
      <c r="W68" s="87"/>
    </row>
    <row r="69">
      <c r="A69" s="34" t="s">
        <v>997</v>
      </c>
      <c r="B69" s="34" t="s">
        <v>594</v>
      </c>
      <c r="C69" s="34">
        <v>9</v>
      </c>
      <c r="D69" s="34">
        <v>29</v>
      </c>
      <c r="E69" s="34" t="s">
        <v>602</v>
      </c>
      <c r="F69" s="87" t="s">
        <v>603</v>
      </c>
      <c r="G69" s="87">
        <v>2572</v>
      </c>
      <c r="H69" s="87">
        <v>2660</v>
      </c>
      <c r="I69" s="128">
        <v>14.74</v>
      </c>
      <c r="J69" s="128">
        <v>6.231</v>
      </c>
      <c r="K69" s="34">
        <f>sum(I69:J69)</f>
        <v>20.971</v>
      </c>
      <c r="L69" s="59">
        <v>25</v>
      </c>
      <c r="M69" s="85">
        <f>SUM((K69/L69))</f>
        <v>0.83884</v>
      </c>
      <c r="N69" s="34">
        <v>6.84</v>
      </c>
      <c r="O69" s="87"/>
      <c r="P69" s="87"/>
      <c r="Q69" s="87"/>
      <c r="R69" s="87"/>
      <c r="S69" s="87"/>
      <c r="T69" s="87"/>
      <c r="U69" s="87"/>
      <c r="V69" s="87"/>
      <c r="W69" s="87"/>
    </row>
    <row r="70">
      <c r="A70" s="34" t="s">
        <v>998</v>
      </c>
      <c r="B70" s="34" t="s">
        <v>65</v>
      </c>
      <c r="C70" s="34">
        <v>77</v>
      </c>
      <c r="D70" s="34">
        <v>54</v>
      </c>
      <c r="E70" s="34" t="s">
        <v>577</v>
      </c>
      <c r="F70" s="87" t="s">
        <v>577</v>
      </c>
      <c r="G70" s="87">
        <v>2784</v>
      </c>
      <c r="H70" s="87">
        <v>3020</v>
      </c>
      <c r="I70" s="128">
        <v>29.01</v>
      </c>
      <c r="J70" s="128">
        <v>64.23</v>
      </c>
      <c r="K70" s="34">
        <f>sum(I70:J70)</f>
        <v>93.24</v>
      </c>
      <c r="L70" s="59">
        <v>35</v>
      </c>
      <c r="M70" s="85">
        <f>SUM((K70/L70))</f>
        <v>2.664</v>
      </c>
      <c r="N70" s="34">
        <v>8.4</v>
      </c>
      <c r="O70" s="87"/>
      <c r="P70" s="87"/>
      <c r="Q70" s="87"/>
      <c r="R70" s="87"/>
      <c r="S70" s="87"/>
      <c r="T70" s="87"/>
      <c r="U70" s="87"/>
      <c r="V70" s="87"/>
      <c r="W70" s="87"/>
    </row>
    <row r="71">
      <c r="A71" s="34" t="s">
        <v>999</v>
      </c>
      <c r="B71" s="34" t="s">
        <v>576</v>
      </c>
      <c r="C71" s="34">
        <v>70</v>
      </c>
      <c r="D71" s="34">
        <v>70</v>
      </c>
      <c r="E71" s="34" t="s">
        <v>595</v>
      </c>
      <c r="F71" s="87" t="s">
        <v>584</v>
      </c>
      <c r="G71" s="87">
        <v>4</v>
      </c>
      <c r="H71" s="87"/>
      <c r="I71" s="128">
        <v>2.43</v>
      </c>
      <c r="J71" s="128">
        <v>7.02</v>
      </c>
      <c r="K71" s="34">
        <f>sum(I71:J71)</f>
        <v>9.45</v>
      </c>
      <c r="L71" s="59">
        <v>15</v>
      </c>
      <c r="M71" s="85">
        <f>SUM((K71/L71))</f>
        <v>0.63</v>
      </c>
      <c r="N71" s="34">
        <v>0.11</v>
      </c>
      <c r="O71" s="87"/>
      <c r="P71" s="87"/>
      <c r="Q71" s="87"/>
      <c r="R71" s="87"/>
      <c r="S71" s="87"/>
      <c r="T71" s="87"/>
      <c r="U71" s="87"/>
      <c r="V71" s="87"/>
      <c r="W71" s="87"/>
    </row>
    <row r="72">
      <c r="A72" s="34" t="s">
        <v>1000</v>
      </c>
      <c r="B72" s="34" t="s">
        <v>576</v>
      </c>
      <c r="C72" s="34">
        <v>14</v>
      </c>
      <c r="D72" s="34">
        <v>49</v>
      </c>
      <c r="E72" s="34" t="s">
        <v>583</v>
      </c>
      <c r="F72" s="87" t="s">
        <v>577</v>
      </c>
      <c r="G72" s="87">
        <v>1605</v>
      </c>
      <c r="H72" s="87">
        <v>4754</v>
      </c>
      <c r="I72" s="128">
        <v>20.26</v>
      </c>
      <c r="J72" s="128">
        <v>1.153</v>
      </c>
      <c r="K72" s="34">
        <f>sum(I72:J72)</f>
        <v>21.413</v>
      </c>
      <c r="L72" s="59"/>
      <c r="M72" s="85"/>
      <c r="N72" s="34">
        <v>7.6</v>
      </c>
      <c r="O72" s="87"/>
      <c r="P72" s="87"/>
      <c r="Q72" s="87"/>
      <c r="R72" s="87"/>
      <c r="S72" s="87"/>
      <c r="T72" s="87"/>
      <c r="U72" s="87"/>
      <c r="V72" s="87"/>
      <c r="W72" s="87"/>
    </row>
    <row r="73" ht="12.0" customHeight="1">
      <c r="A73" s="34" t="s">
        <v>1001</v>
      </c>
      <c r="B73" s="34" t="s">
        <v>121</v>
      </c>
      <c r="C73" s="34"/>
      <c r="D73" s="34"/>
      <c r="E73" s="34" t="s">
        <v>602</v>
      </c>
      <c r="F73" s="87" t="s">
        <v>603</v>
      </c>
      <c r="G73" s="87">
        <v>3216</v>
      </c>
      <c r="H73" s="87">
        <v>12649</v>
      </c>
      <c r="I73" s="128">
        <v>84.752</v>
      </c>
      <c r="J73" s="128">
        <v>92.759</v>
      </c>
      <c r="K73" s="34">
        <f>sum(I73:J73)</f>
        <v>177.511</v>
      </c>
      <c r="L73" s="59">
        <v>3</v>
      </c>
      <c r="M73" s="85">
        <f>SUM((K73/L73))</f>
        <v>59.1703333333333</v>
      </c>
      <c r="N73" s="34">
        <v>40.67</v>
      </c>
      <c r="O73" s="87"/>
      <c r="P73" s="87"/>
      <c r="Q73" s="87" t="s">
        <v>1002</v>
      </c>
      <c r="R73" s="87"/>
      <c r="S73" s="87"/>
      <c r="T73" s="87"/>
      <c r="U73" s="87"/>
      <c r="V73" s="87"/>
      <c r="W73" s="87"/>
    </row>
    <row r="74">
      <c r="A74" s="34" t="s">
        <v>1003</v>
      </c>
      <c r="B74" s="34" t="s">
        <v>96</v>
      </c>
      <c r="C74" s="34">
        <v>50</v>
      </c>
      <c r="D74" s="34">
        <v>57</v>
      </c>
      <c r="E74" s="34" t="s">
        <v>627</v>
      </c>
      <c r="F74" s="87" t="s">
        <v>591</v>
      </c>
      <c r="G74" s="87">
        <v>3356</v>
      </c>
      <c r="H74" s="87">
        <v>9308</v>
      </c>
      <c r="I74" s="128">
        <v>88.77</v>
      </c>
      <c r="J74" s="128">
        <v>137.73</v>
      </c>
      <c r="K74" s="34">
        <f>sum(I74:J74)</f>
        <v>226.5</v>
      </c>
      <c r="L74" s="59">
        <v>95</v>
      </c>
      <c r="M74" s="85">
        <f>SUM((K74/L74))</f>
        <v>2.38421052631579</v>
      </c>
      <c r="N74" s="34">
        <v>31.2</v>
      </c>
      <c r="O74" s="87"/>
      <c r="P74" s="87"/>
      <c r="Q74" s="87"/>
      <c r="R74" s="87"/>
      <c r="S74" s="87"/>
      <c r="T74" s="87"/>
      <c r="U74" s="87"/>
      <c r="V74" s="87"/>
      <c r="W74" s="87"/>
    </row>
    <row r="75" ht="12.0" customHeight="1">
      <c r="A75" s="34" t="s">
        <v>1004</v>
      </c>
      <c r="B75" s="34" t="s">
        <v>760</v>
      </c>
      <c r="C75" s="34">
        <v>74</v>
      </c>
      <c r="D75" s="34">
        <v>45</v>
      </c>
      <c r="E75" s="34" t="s">
        <v>602</v>
      </c>
      <c r="F75" s="87" t="s">
        <v>577</v>
      </c>
      <c r="G75" s="87">
        <v>2470</v>
      </c>
      <c r="H75" s="87">
        <v>4092</v>
      </c>
      <c r="I75" s="128">
        <v>25.003</v>
      </c>
      <c r="J75" s="128">
        <v>58.185</v>
      </c>
      <c r="K75" s="34">
        <f>sum(I75:J75)</f>
        <v>83.188</v>
      </c>
      <c r="L75" s="59">
        <v>24</v>
      </c>
      <c r="M75" s="85">
        <f>SUM((K75/L75))</f>
        <v>3.46616666666667</v>
      </c>
      <c r="N75" s="34">
        <v>10.1</v>
      </c>
      <c r="O75" s="87"/>
      <c r="P75" s="87"/>
      <c r="Q75" s="70" t="s">
        <v>922</v>
      </c>
      <c r="R75" s="87"/>
      <c r="S75" s="87"/>
      <c r="T75" s="87"/>
      <c r="U75" s="87"/>
      <c r="V75" s="87"/>
      <c r="W75" s="87"/>
    </row>
    <row r="76">
      <c r="A76" s="34" t="s">
        <v>1005</v>
      </c>
      <c r="B76" s="34" t="s">
        <v>78</v>
      </c>
      <c r="C76" s="34">
        <v>88</v>
      </c>
      <c r="D76" s="34">
        <v>62</v>
      </c>
      <c r="E76" s="34" t="s">
        <v>577</v>
      </c>
      <c r="F76" s="87" t="s">
        <v>577</v>
      </c>
      <c r="G76" s="87"/>
      <c r="H76" s="87"/>
      <c r="I76" s="128">
        <v>4.03</v>
      </c>
      <c r="J76" s="128">
        <v>0.279</v>
      </c>
      <c r="K76" s="34">
        <f>sum(I76:J76)</f>
        <v>4.309</v>
      </c>
      <c r="L76" s="59">
        <v>3</v>
      </c>
      <c r="M76" s="85">
        <f>SUM((K76/L76))</f>
        <v>1.43633333333333</v>
      </c>
      <c r="N76" s="34">
        <v>0.1</v>
      </c>
      <c r="O76" s="87"/>
      <c r="P76" s="87"/>
      <c r="Q76" s="87"/>
      <c r="R76" s="87"/>
      <c r="S76" s="87"/>
      <c r="T76" s="87"/>
      <c r="U76" s="87"/>
      <c r="V76" s="87"/>
      <c r="W76" s="87"/>
    </row>
    <row r="77" ht="12.0" customHeight="1">
      <c r="A77" s="34" t="s">
        <v>1006</v>
      </c>
      <c r="B77" s="34" t="s">
        <v>96</v>
      </c>
      <c r="C77" s="34">
        <v>64</v>
      </c>
      <c r="D77" s="34">
        <v>52</v>
      </c>
      <c r="E77" s="34" t="s">
        <v>602</v>
      </c>
      <c r="F77" s="87" t="s">
        <v>591</v>
      </c>
      <c r="G77" s="87">
        <v>2669</v>
      </c>
      <c r="H77" s="87">
        <v>9277</v>
      </c>
      <c r="I77" s="128">
        <v>52</v>
      </c>
      <c r="J77" s="128">
        <v>75.232</v>
      </c>
      <c r="K77" s="34">
        <f>sum(I77:J77)</f>
        <v>127.232</v>
      </c>
      <c r="L77" s="59">
        <v>40</v>
      </c>
      <c r="M77" s="85">
        <f>SUM((K77/L77))</f>
        <v>3.1808</v>
      </c>
      <c r="N77" s="34">
        <v>24.8</v>
      </c>
      <c r="O77" s="87"/>
      <c r="P77" s="87"/>
      <c r="Q77" s="87"/>
      <c r="R77" s="87"/>
      <c r="S77" s="87"/>
      <c r="T77" s="87"/>
      <c r="U77" s="87"/>
      <c r="V77" s="87"/>
      <c r="W77" s="87"/>
    </row>
    <row r="78" ht="12.0" customHeight="1">
      <c r="A78" s="34" t="s">
        <v>1007</v>
      </c>
      <c r="B78" s="34" t="s">
        <v>630</v>
      </c>
      <c r="C78" s="34">
        <v>36</v>
      </c>
      <c r="D78" s="34">
        <v>71</v>
      </c>
      <c r="E78" s="34" t="s">
        <v>627</v>
      </c>
      <c r="F78" s="87" t="s">
        <v>591</v>
      </c>
      <c r="G78" s="87">
        <v>3646</v>
      </c>
      <c r="H78" s="87">
        <v>8254</v>
      </c>
      <c r="I78" s="128">
        <v>90.759</v>
      </c>
      <c r="J78" s="128">
        <v>245.606</v>
      </c>
      <c r="K78" s="34">
        <f>sum(I78:J78)</f>
        <v>336.365</v>
      </c>
      <c r="L78" s="59">
        <v>200</v>
      </c>
      <c r="M78" s="85">
        <f>SUM((K78/L78))</f>
        <v>1.681825</v>
      </c>
      <c r="N78" s="34">
        <v>30</v>
      </c>
      <c r="O78" s="87"/>
      <c r="P78" s="87"/>
      <c r="Q78" s="87"/>
      <c r="R78" s="87"/>
      <c r="S78" s="87"/>
      <c r="T78" s="87"/>
      <c r="U78" s="87"/>
      <c r="V78" s="87"/>
      <c r="W78" s="87"/>
    </row>
    <row r="79" ht="12.0" customHeight="1">
      <c r="A79" s="34" t="s">
        <v>1008</v>
      </c>
      <c r="B79" s="34" t="s">
        <v>962</v>
      </c>
      <c r="C79" s="34">
        <v>71</v>
      </c>
      <c r="D79" s="34">
        <v>72</v>
      </c>
      <c r="E79" s="34" t="s">
        <v>627</v>
      </c>
      <c r="F79" s="87" t="s">
        <v>591</v>
      </c>
      <c r="G79" s="87">
        <v>3255</v>
      </c>
      <c r="H79" s="87">
        <v>6686</v>
      </c>
      <c r="I79" s="128">
        <v>90.38</v>
      </c>
      <c r="J79" s="128">
        <v>108.626</v>
      </c>
      <c r="K79" s="34">
        <f>sum(I79:J79)</f>
        <v>199.006</v>
      </c>
      <c r="L79" s="59">
        <v>58</v>
      </c>
      <c r="M79" s="85">
        <f>SUM((K79/L79))</f>
        <v>3.43113793103448</v>
      </c>
      <c r="N79" s="34">
        <v>21.8</v>
      </c>
      <c r="O79" s="87"/>
      <c r="P79" s="87"/>
      <c r="Q79" s="87"/>
      <c r="R79" s="87"/>
      <c r="S79" s="87"/>
      <c r="T79" s="87"/>
      <c r="U79" s="87"/>
      <c r="V79" s="87"/>
      <c r="W79" s="87"/>
    </row>
    <row r="80" ht="12.0" customHeight="1">
      <c r="A80" s="34" t="s">
        <v>1009</v>
      </c>
      <c r="B80" s="34" t="s">
        <v>962</v>
      </c>
      <c r="C80" s="34">
        <v>28</v>
      </c>
      <c r="D80" s="34">
        <v>70</v>
      </c>
      <c r="E80" s="34" t="s">
        <v>583</v>
      </c>
      <c r="F80" s="87" t="s">
        <v>584</v>
      </c>
      <c r="G80" s="87">
        <v>2212</v>
      </c>
      <c r="H80" s="87">
        <v>3657</v>
      </c>
      <c r="I80" s="128">
        <v>19.07</v>
      </c>
      <c r="J80" s="128">
        <v>36.964</v>
      </c>
      <c r="K80" s="34">
        <f>sum(I80:J80)</f>
        <v>56.034</v>
      </c>
      <c r="L80" s="59">
        <v>16</v>
      </c>
      <c r="M80" s="85">
        <f>SUM((K80/L80))</f>
        <v>3.502125</v>
      </c>
      <c r="N80" s="34">
        <v>8</v>
      </c>
      <c r="O80" s="87"/>
      <c r="P80" s="87"/>
      <c r="Q80" s="87"/>
      <c r="R80" s="87"/>
      <c r="S80" s="87"/>
      <c r="T80" s="87"/>
      <c r="U80" s="87"/>
      <c r="V80" s="87"/>
      <c r="W80" s="87"/>
    </row>
    <row r="81">
      <c r="A81" s="34" t="s">
        <v>1010</v>
      </c>
      <c r="B81" s="34" t="s">
        <v>65</v>
      </c>
      <c r="C81" s="34">
        <v>22</v>
      </c>
      <c r="D81" s="34">
        <v>43</v>
      </c>
      <c r="E81" s="34" t="s">
        <v>666</v>
      </c>
      <c r="F81" s="87" t="s">
        <v>591</v>
      </c>
      <c r="G81" s="87">
        <v>2521</v>
      </c>
      <c r="H81" s="87">
        <v>2430</v>
      </c>
      <c r="I81" s="128">
        <v>13.79</v>
      </c>
      <c r="J81" s="128">
        <v>4.62</v>
      </c>
      <c r="K81" s="34">
        <f>sum(I81:J81)</f>
        <v>18.41</v>
      </c>
      <c r="L81" s="59">
        <v>32</v>
      </c>
      <c r="M81" s="85">
        <f>SUM((K81/L81))</f>
        <v>0.5753125</v>
      </c>
      <c r="N81" s="34">
        <v>6.1</v>
      </c>
      <c r="O81" s="87"/>
      <c r="P81" s="87"/>
      <c r="Q81" s="87"/>
      <c r="R81" s="87"/>
      <c r="S81" s="87"/>
      <c r="T81" s="87"/>
      <c r="U81" s="87"/>
      <c r="V81" s="87"/>
      <c r="W81" s="87"/>
    </row>
    <row r="82" ht="12.0" customHeight="1">
      <c r="A82" s="34" t="s">
        <v>1011</v>
      </c>
      <c r="B82" s="34" t="s">
        <v>1012</v>
      </c>
      <c r="C82" s="34">
        <v>24</v>
      </c>
      <c r="D82" s="34">
        <v>53</v>
      </c>
      <c r="E82" s="34" t="s">
        <v>602</v>
      </c>
      <c r="F82" s="87" t="s">
        <v>591</v>
      </c>
      <c r="G82" s="87">
        <v>3203</v>
      </c>
      <c r="H82" s="87">
        <v>8320</v>
      </c>
      <c r="I82" s="128">
        <v>60.13</v>
      </c>
      <c r="J82" s="128">
        <v>236.09</v>
      </c>
      <c r="K82" s="34">
        <f>sum(I82:J82)</f>
        <v>296.22</v>
      </c>
      <c r="L82" s="59">
        <v>60</v>
      </c>
      <c r="M82" s="85">
        <f>SUM((K82/L82))</f>
        <v>4.937</v>
      </c>
      <c r="N82" s="34">
        <v>26.7</v>
      </c>
      <c r="O82" s="87"/>
      <c r="P82" s="87"/>
      <c r="Q82" s="87"/>
      <c r="R82" s="87"/>
      <c r="S82" s="87"/>
      <c r="T82" s="87"/>
      <c r="U82" s="87"/>
      <c r="V82" s="87"/>
      <c r="W82" s="87"/>
    </row>
    <row r="83">
      <c r="A83" s="34" t="s">
        <v>1013</v>
      </c>
      <c r="B83" s="34" t="s">
        <v>65</v>
      </c>
      <c r="C83" s="34">
        <v>42</v>
      </c>
      <c r="D83" s="34">
        <v>59</v>
      </c>
      <c r="E83" s="34" t="s">
        <v>627</v>
      </c>
      <c r="F83" s="87" t="s">
        <v>591</v>
      </c>
      <c r="G83" s="87">
        <v>3503</v>
      </c>
      <c r="H83" s="87">
        <v>10295</v>
      </c>
      <c r="I83" s="128">
        <v>105.269</v>
      </c>
      <c r="J83" s="128">
        <v>216.4</v>
      </c>
      <c r="K83" s="34">
        <f>sum(I83:J83)</f>
        <v>321.669</v>
      </c>
      <c r="L83" s="59">
        <v>200</v>
      </c>
      <c r="M83" s="85">
        <f>SUM((K83/L83))</f>
        <v>1.608345</v>
      </c>
      <c r="N83" s="34">
        <v>36</v>
      </c>
      <c r="O83" s="87"/>
      <c r="P83" s="87"/>
      <c r="Q83" s="87"/>
      <c r="R83" s="87"/>
      <c r="S83" s="87"/>
      <c r="T83" s="87"/>
      <c r="U83" s="87"/>
      <c r="V83" s="87"/>
      <c r="W83" s="87"/>
    </row>
    <row r="84" ht="12.0" customHeight="1">
      <c r="A84" s="34" t="s">
        <v>1014</v>
      </c>
      <c r="B84" s="34" t="s">
        <v>78</v>
      </c>
      <c r="C84" s="34">
        <v>62</v>
      </c>
      <c r="D84" s="34">
        <v>62</v>
      </c>
      <c r="E84" s="34" t="s">
        <v>640</v>
      </c>
      <c r="F84" s="87" t="s">
        <v>591</v>
      </c>
      <c r="G84" s="87">
        <v>3612</v>
      </c>
      <c r="H84" s="87">
        <v>9970</v>
      </c>
      <c r="I84" s="128">
        <v>118.311</v>
      </c>
      <c r="J84" s="128">
        <v>175.191</v>
      </c>
      <c r="K84" s="34">
        <f>sum(I84:J84)</f>
        <v>293.502</v>
      </c>
      <c r="L84" s="59">
        <v>110</v>
      </c>
      <c r="M84" s="85">
        <f>SUM((K84/L84))</f>
        <v>2.6682</v>
      </c>
      <c r="N84" s="34">
        <v>36</v>
      </c>
      <c r="O84" s="87"/>
      <c r="P84" s="87"/>
      <c r="Q84" s="87"/>
      <c r="R84" s="87"/>
      <c r="S84" s="87"/>
      <c r="T84" s="87"/>
      <c r="U84" s="87"/>
      <c r="V84" s="87"/>
      <c r="W84" s="87"/>
    </row>
    <row r="85" ht="12.0" customHeight="1">
      <c r="A85" s="34" t="s">
        <v>1015</v>
      </c>
      <c r="B85" s="34" t="s">
        <v>576</v>
      </c>
      <c r="C85" s="34">
        <v>10</v>
      </c>
      <c r="D85" s="34">
        <v>47</v>
      </c>
      <c r="E85" s="34" t="s">
        <v>677</v>
      </c>
      <c r="F85" s="87" t="s">
        <v>956</v>
      </c>
      <c r="G85" s="87">
        <v>2808</v>
      </c>
      <c r="H85" s="87">
        <v>8024</v>
      </c>
      <c r="I85" s="128">
        <v>45.71</v>
      </c>
      <c r="J85" s="128">
        <v>90.44</v>
      </c>
      <c r="K85" s="34">
        <f>sum(I85:J85)</f>
        <v>136.15</v>
      </c>
      <c r="L85" s="59">
        <v>20</v>
      </c>
      <c r="M85" s="85">
        <f>SUM((K85/L85))</f>
        <v>6.8075</v>
      </c>
      <c r="N85" s="34">
        <v>22.53</v>
      </c>
      <c r="O85" s="87"/>
      <c r="P85" s="87"/>
      <c r="Q85" s="87"/>
      <c r="R85" s="87"/>
      <c r="S85" s="87"/>
      <c r="T85" s="87"/>
      <c r="U85" s="87"/>
      <c r="V85" s="87"/>
      <c r="W85" s="87"/>
    </row>
    <row r="86">
      <c r="A86" s="34" t="s">
        <v>1016</v>
      </c>
      <c r="B86" s="34" t="s">
        <v>65</v>
      </c>
      <c r="C86" s="34">
        <v>81</v>
      </c>
      <c r="D86" s="34">
        <v>83</v>
      </c>
      <c r="E86" s="34" t="s">
        <v>753</v>
      </c>
      <c r="F86" s="87" t="s">
        <v>591</v>
      </c>
      <c r="G86" s="87">
        <v>2818</v>
      </c>
      <c r="H86" s="87">
        <v>3765</v>
      </c>
      <c r="I86" s="128">
        <v>31.52</v>
      </c>
      <c r="J86" s="128">
        <v>16.14</v>
      </c>
      <c r="K86" s="34">
        <f>sum(I86:J86)</f>
        <v>47.66</v>
      </c>
      <c r="L86" s="59">
        <v>60</v>
      </c>
      <c r="M86" s="85">
        <f>SUM((K86/L86))</f>
        <v>0.794333333333333</v>
      </c>
      <c r="N86" s="34">
        <v>10.6</v>
      </c>
      <c r="O86" s="87"/>
      <c r="P86" s="87"/>
      <c r="Q86" s="87"/>
      <c r="R86" s="87"/>
      <c r="S86" s="87"/>
      <c r="T86" s="87"/>
      <c r="U86" s="87"/>
      <c r="V86" s="87"/>
      <c r="W86" s="87"/>
    </row>
    <row r="87">
      <c r="A87" s="34" t="s">
        <v>1017</v>
      </c>
      <c r="B87" s="34" t="s">
        <v>674</v>
      </c>
      <c r="C87" s="34">
        <v>15</v>
      </c>
      <c r="D87" s="34">
        <v>49</v>
      </c>
      <c r="E87" s="34" t="s">
        <v>583</v>
      </c>
      <c r="F87" s="87" t="s">
        <v>577</v>
      </c>
      <c r="G87" s="87">
        <v>3445</v>
      </c>
      <c r="H87" s="87">
        <v>8999</v>
      </c>
      <c r="I87" s="128">
        <v>95.347</v>
      </c>
      <c r="J87" s="128">
        <v>193</v>
      </c>
      <c r="K87" s="34">
        <f>sum(I87:J87)</f>
        <v>288.347</v>
      </c>
      <c r="L87" s="59">
        <v>100</v>
      </c>
      <c r="M87" s="85">
        <f>SUM((K87/L87))</f>
        <v>2.88347</v>
      </c>
      <c r="N87" s="34">
        <v>31</v>
      </c>
      <c r="O87" s="87"/>
      <c r="P87" s="87"/>
      <c r="Q87" s="87"/>
      <c r="R87" s="87"/>
      <c r="S87" s="87"/>
      <c r="T87" s="87"/>
      <c r="U87" s="87"/>
      <c r="V87" s="87"/>
      <c r="W87" s="87"/>
    </row>
    <row r="88" ht="12.0" customHeight="1">
      <c r="A88" s="34" t="s">
        <v>1018</v>
      </c>
      <c r="B88" s="34" t="s">
        <v>121</v>
      </c>
      <c r="C88" s="34">
        <v>57</v>
      </c>
      <c r="D88" s="34">
        <v>60</v>
      </c>
      <c r="E88" s="34" t="s">
        <v>583</v>
      </c>
      <c r="F88" s="87" t="s">
        <v>577</v>
      </c>
      <c r="G88" s="87">
        <v>2956</v>
      </c>
      <c r="H88" s="87">
        <v>3307</v>
      </c>
      <c r="I88" s="128">
        <v>32.01</v>
      </c>
      <c r="J88" s="128">
        <v>17.768</v>
      </c>
      <c r="K88" s="34">
        <f>sum(I88:J88)</f>
        <v>49.778</v>
      </c>
      <c r="L88" s="59">
        <v>20</v>
      </c>
      <c r="M88" s="85">
        <f>SUM((K88/L88))</f>
        <v>2.4889</v>
      </c>
      <c r="N88" s="34">
        <v>9.8</v>
      </c>
      <c r="O88" s="87"/>
      <c r="P88" s="87"/>
      <c r="Q88" s="87"/>
      <c r="R88" s="87"/>
      <c r="S88" s="87"/>
      <c r="T88" s="87"/>
      <c r="U88" s="87"/>
      <c r="V88" s="87"/>
      <c r="W88" s="87"/>
    </row>
    <row r="89" ht="12.0" customHeight="1">
      <c r="A89" s="34" t="s">
        <v>1019</v>
      </c>
      <c r="B89" s="34" t="s">
        <v>121</v>
      </c>
      <c r="C89" s="34">
        <v>57</v>
      </c>
      <c r="D89" s="34">
        <v>64</v>
      </c>
      <c r="E89" s="34" t="s">
        <v>610</v>
      </c>
      <c r="F89" s="87" t="s">
        <v>611</v>
      </c>
      <c r="G89" s="87">
        <v>4359</v>
      </c>
      <c r="H89" s="87">
        <v>16251</v>
      </c>
      <c r="I89" s="128">
        <v>238.74</v>
      </c>
      <c r="J89" s="128">
        <v>513.864</v>
      </c>
      <c r="K89" s="34">
        <f>sum(I89:J89)</f>
        <v>752.604</v>
      </c>
      <c r="L89" s="59">
        <v>165</v>
      </c>
      <c r="M89" s="85">
        <f>SUM((K89/L89))</f>
        <v>4.56123636363636</v>
      </c>
      <c r="N89" s="34">
        <v>70.8</v>
      </c>
      <c r="O89" s="87"/>
      <c r="P89" s="87"/>
      <c r="Q89" s="87"/>
      <c r="R89" s="87"/>
      <c r="S89" s="87"/>
      <c r="T89" s="87"/>
      <c r="U89" s="87"/>
      <c r="V89" s="87"/>
      <c r="W89" s="87"/>
    </row>
    <row r="90" ht="12.0" customHeight="1">
      <c r="A90" s="34" t="s">
        <v>1020</v>
      </c>
      <c r="B90" s="34" t="s">
        <v>121</v>
      </c>
      <c r="C90" s="34">
        <v>68</v>
      </c>
      <c r="D90" s="34">
        <v>73</v>
      </c>
      <c r="E90" s="34" t="s">
        <v>646</v>
      </c>
      <c r="F90" s="87" t="s">
        <v>584</v>
      </c>
      <c r="G90" s="87">
        <v>2991</v>
      </c>
      <c r="H90" s="87">
        <v>13729</v>
      </c>
      <c r="I90" s="128">
        <v>128.012</v>
      </c>
      <c r="J90" s="128">
        <v>166.79</v>
      </c>
      <c r="K90" s="34">
        <f>sum(I90:J90)</f>
        <v>294.802</v>
      </c>
      <c r="L90" s="59">
        <v>80</v>
      </c>
      <c r="M90" s="85">
        <f>SUM((K90/L90))</f>
        <v>3.685025</v>
      </c>
      <c r="N90" s="34">
        <v>41</v>
      </c>
      <c r="O90" s="87"/>
      <c r="P90" s="87"/>
      <c r="Q90" s="87"/>
      <c r="R90" s="87"/>
      <c r="S90" s="87"/>
      <c r="T90" s="87"/>
      <c r="U90" s="87"/>
      <c r="V90" s="87"/>
      <c r="W90" s="87"/>
    </row>
    <row r="91" ht="12.0" customHeight="1">
      <c r="A91" s="34" t="s">
        <v>1021</v>
      </c>
      <c r="B91" s="34" t="s">
        <v>576</v>
      </c>
      <c r="C91" s="34">
        <v>16</v>
      </c>
      <c r="D91" s="34">
        <v>19</v>
      </c>
      <c r="E91" s="34" t="s">
        <v>602</v>
      </c>
      <c r="F91" s="87" t="s">
        <v>591</v>
      </c>
      <c r="G91" s="87">
        <v>2880</v>
      </c>
      <c r="H91" s="87">
        <v>4060</v>
      </c>
      <c r="I91" s="128">
        <v>21.39</v>
      </c>
      <c r="J91" s="128">
        <v>45.427</v>
      </c>
      <c r="K91" s="34">
        <f>sum(I91:J91)</f>
        <v>66.817</v>
      </c>
      <c r="L91" s="59">
        <v>10</v>
      </c>
      <c r="M91" s="85">
        <f>SUM((K91/L91))</f>
        <v>6.681699999999999</v>
      </c>
      <c r="N91" s="34">
        <v>11.69</v>
      </c>
      <c r="O91" s="87"/>
      <c r="P91" s="87"/>
      <c r="Q91" s="87"/>
      <c r="R91" s="87"/>
      <c r="S91" s="87"/>
      <c r="T91" s="87"/>
      <c r="U91" s="87"/>
      <c r="V91" s="87"/>
      <c r="W91" s="87"/>
    </row>
    <row r="92" ht="12.0" customHeight="1">
      <c r="A92" s="34" t="s">
        <v>1022</v>
      </c>
      <c r="B92" s="34" t="s">
        <v>576</v>
      </c>
      <c r="C92" s="34">
        <v>81</v>
      </c>
      <c r="D92" s="34">
        <v>47</v>
      </c>
      <c r="E92" s="34" t="s">
        <v>719</v>
      </c>
      <c r="F92" s="87" t="s">
        <v>577</v>
      </c>
      <c r="G92" s="87">
        <v>4</v>
      </c>
      <c r="H92" s="87">
        <v>23734</v>
      </c>
      <c r="I92" s="128">
        <v>4.36</v>
      </c>
      <c r="J92" s="128">
        <v>0.818</v>
      </c>
      <c r="K92" s="34">
        <f>sum(I92:J92)</f>
        <v>5.178</v>
      </c>
      <c r="L92" s="59">
        <v>15</v>
      </c>
      <c r="M92" s="85">
        <f>SUM((K92/L92))</f>
        <v>0.3452</v>
      </c>
      <c r="N92" s="34">
        <v>0.09</v>
      </c>
      <c r="O92" s="87"/>
      <c r="P92" s="87"/>
      <c r="Q92" s="87"/>
      <c r="R92" s="87"/>
      <c r="S92" s="87"/>
      <c r="T92" s="87"/>
      <c r="U92" s="87"/>
      <c r="V92" s="87"/>
      <c r="W92" s="87"/>
    </row>
    <row r="93" ht="12.0" customHeight="1">
      <c r="A93" s="34" t="s">
        <v>1023</v>
      </c>
      <c r="B93" s="34" t="s">
        <v>962</v>
      </c>
      <c r="C93" s="34">
        <v>46</v>
      </c>
      <c r="D93" s="34">
        <v>67</v>
      </c>
      <c r="E93" s="34" t="s">
        <v>683</v>
      </c>
      <c r="F93" s="87" t="s">
        <v>584</v>
      </c>
      <c r="G93" s="87">
        <v>2435</v>
      </c>
      <c r="H93" s="87">
        <v>6494</v>
      </c>
      <c r="I93" s="128">
        <v>42.4</v>
      </c>
      <c r="J93" s="128">
        <v>116.891</v>
      </c>
      <c r="K93" s="34">
        <f>sum(I93:J93)</f>
        <v>159.291</v>
      </c>
      <c r="L93" s="59">
        <v>30</v>
      </c>
      <c r="M93" s="85">
        <f>SUM((K93/L93))</f>
        <v>5.3097</v>
      </c>
      <c r="N93" s="34">
        <v>15.8</v>
      </c>
      <c r="O93" s="87"/>
      <c r="P93" s="87"/>
      <c r="Q93" s="70" t="s">
        <v>922</v>
      </c>
      <c r="R93" s="87"/>
      <c r="S93" s="87"/>
      <c r="T93" s="87"/>
      <c r="U93" s="87"/>
      <c r="V93" s="87"/>
      <c r="W93" s="87"/>
    </row>
    <row r="94" ht="12.0" customHeight="1">
      <c r="A94" s="34" t="s">
        <v>1024</v>
      </c>
      <c r="B94" s="34" t="s">
        <v>576</v>
      </c>
      <c r="C94" s="34">
        <v>49</v>
      </c>
      <c r="D94" s="34">
        <v>20</v>
      </c>
      <c r="E94" s="34" t="s">
        <v>627</v>
      </c>
      <c r="F94" s="87" t="s">
        <v>584</v>
      </c>
      <c r="G94" s="87">
        <v>6</v>
      </c>
      <c r="H94" s="87">
        <v>12628</v>
      </c>
      <c r="I94" s="128">
        <v>1.81</v>
      </c>
      <c r="J94" s="128">
        <v>7.669</v>
      </c>
      <c r="K94" s="34">
        <f>sum(I94:J94)</f>
        <v>9.479</v>
      </c>
      <c r="L94" s="59">
        <v>22</v>
      </c>
      <c r="M94" s="85">
        <f>SUM((K94/L94))</f>
        <v>0.430863636363636</v>
      </c>
      <c r="N94" s="34">
        <v>0.075</v>
      </c>
      <c r="O94" s="87"/>
      <c r="P94" s="87"/>
      <c r="Q94" s="87"/>
      <c r="R94" s="87"/>
      <c r="S94" s="87"/>
      <c r="T94" s="87"/>
      <c r="U94" s="87"/>
      <c r="V94" s="87"/>
      <c r="W94" s="87"/>
    </row>
    <row r="95" ht="12.0" customHeight="1">
      <c r="A95" s="34" t="s">
        <v>1025</v>
      </c>
      <c r="B95" s="34" t="s">
        <v>78</v>
      </c>
      <c r="C95" s="34">
        <v>27</v>
      </c>
      <c r="D95" s="34">
        <v>57</v>
      </c>
      <c r="E95" s="34" t="s">
        <v>627</v>
      </c>
      <c r="F95" s="87" t="s">
        <v>591</v>
      </c>
      <c r="G95" s="87">
        <v>2206</v>
      </c>
      <c r="H95" s="87">
        <v>9298</v>
      </c>
      <c r="I95" s="128">
        <v>57.74</v>
      </c>
      <c r="J95" s="128">
        <v>11.31</v>
      </c>
      <c r="K95" s="34">
        <f>sum(I95:J95)</f>
        <v>69.05</v>
      </c>
      <c r="L95" s="59">
        <v>32</v>
      </c>
      <c r="M95" s="85">
        <f>SUM((K95/L95))</f>
        <v>2.1578125</v>
      </c>
      <c r="N95" s="34">
        <v>20.5</v>
      </c>
      <c r="O95" s="87"/>
      <c r="P95" s="87"/>
      <c r="Q95" s="87"/>
      <c r="R95" s="87"/>
      <c r="S95" s="87"/>
      <c r="T95" s="87"/>
      <c r="U95" s="87"/>
      <c r="V95" s="87"/>
      <c r="W95" s="87"/>
    </row>
    <row r="96" ht="12.0" customHeight="1">
      <c r="A96" s="34" t="s">
        <v>1026</v>
      </c>
      <c r="B96" s="34" t="s">
        <v>630</v>
      </c>
      <c r="C96" s="34">
        <v>89</v>
      </c>
      <c r="D96" s="34">
        <v>88</v>
      </c>
      <c r="E96" s="34" t="s">
        <v>583</v>
      </c>
      <c r="F96" s="87" t="s">
        <v>611</v>
      </c>
      <c r="G96" s="87">
        <v>3603</v>
      </c>
      <c r="H96" s="87">
        <v>13535</v>
      </c>
      <c r="I96" s="128">
        <v>200.821</v>
      </c>
      <c r="J96" s="128">
        <v>390.973</v>
      </c>
      <c r="K96" s="34">
        <f>sum(I96:J96)</f>
        <v>591.794</v>
      </c>
      <c r="L96" s="59">
        <v>260</v>
      </c>
      <c r="M96" s="85">
        <f>SUM((K96/L96))</f>
        <v>2.27613076923077</v>
      </c>
      <c r="N96" s="34">
        <v>48.77</v>
      </c>
      <c r="O96" s="87"/>
      <c r="P96" s="87"/>
      <c r="Q96" s="87"/>
      <c r="R96" s="87"/>
      <c r="S96" s="87"/>
      <c r="T96" s="87"/>
      <c r="U96" s="87"/>
      <c r="V96" s="87"/>
      <c r="W96" s="87"/>
    </row>
    <row r="97" ht="12.0" customHeight="1">
      <c r="A97" s="34" t="s">
        <v>1027</v>
      </c>
      <c r="B97" s="34" t="s">
        <v>96</v>
      </c>
      <c r="C97" s="34">
        <v>47</v>
      </c>
      <c r="D97" s="34">
        <v>71</v>
      </c>
      <c r="E97" s="34" t="s">
        <v>749</v>
      </c>
      <c r="F97" s="87" t="s">
        <v>591</v>
      </c>
      <c r="G97" s="87">
        <v>3535</v>
      </c>
      <c r="H97" s="87">
        <v>7262</v>
      </c>
      <c r="I97" s="128">
        <v>77.22</v>
      </c>
      <c r="J97" s="128">
        <v>100.016</v>
      </c>
      <c r="K97" s="34">
        <f>sum(I97:J97)</f>
        <v>177.236</v>
      </c>
      <c r="L97" s="59">
        <v>100</v>
      </c>
      <c r="M97" s="85">
        <f>SUM((K97/L97))</f>
        <v>1.77236</v>
      </c>
      <c r="N97" s="34">
        <v>25.7</v>
      </c>
      <c r="O97" s="87"/>
      <c r="P97" s="87"/>
      <c r="Q97" s="87"/>
      <c r="R97" s="87"/>
      <c r="S97" s="87"/>
      <c r="T97" s="87"/>
      <c r="U97" s="87"/>
      <c r="V97" s="87"/>
      <c r="W97" s="87"/>
    </row>
    <row r="98">
      <c r="A98" s="34" t="s">
        <v>1028</v>
      </c>
      <c r="B98" s="34" t="s">
        <v>65</v>
      </c>
      <c r="C98" s="34">
        <v>66</v>
      </c>
      <c r="D98" s="34">
        <v>37</v>
      </c>
      <c r="E98" s="34" t="s">
        <v>627</v>
      </c>
      <c r="F98" s="87" t="s">
        <v>956</v>
      </c>
      <c r="G98" s="87">
        <v>2823</v>
      </c>
      <c r="H98" s="87">
        <v>4668</v>
      </c>
      <c r="I98" s="128">
        <v>35.606</v>
      </c>
      <c r="J98" s="128">
        <v>32.269</v>
      </c>
      <c r="K98" s="34">
        <f>sum(I98:J98)</f>
        <v>67.875</v>
      </c>
      <c r="L98" s="59">
        <v>20</v>
      </c>
      <c r="M98" s="85">
        <f>SUM((K98/L98))</f>
        <v>3.39375</v>
      </c>
      <c r="N98" s="34">
        <v>13.1</v>
      </c>
      <c r="O98" s="87"/>
      <c r="P98" s="87"/>
      <c r="Q98" s="87"/>
      <c r="R98" s="87"/>
      <c r="S98" s="87"/>
      <c r="T98" s="87"/>
      <c r="U98" s="87"/>
      <c r="V98" s="87"/>
      <c r="W98" s="87"/>
    </row>
    <row r="99" ht="12.0" customHeight="1">
      <c r="A99" s="34" t="s">
        <v>1029</v>
      </c>
      <c r="B99" s="34" t="s">
        <v>75</v>
      </c>
      <c r="C99" s="34">
        <v>20</v>
      </c>
      <c r="D99" s="34">
        <v>47</v>
      </c>
      <c r="E99" s="34" t="s">
        <v>583</v>
      </c>
      <c r="F99" s="87" t="s">
        <v>577</v>
      </c>
      <c r="G99" s="87">
        <v>3280</v>
      </c>
      <c r="H99" s="87">
        <v>3720</v>
      </c>
      <c r="I99" s="128">
        <v>37.49</v>
      </c>
      <c r="J99" s="128">
        <v>39.987</v>
      </c>
      <c r="K99" s="34">
        <f>sum(I99:J99)</f>
        <v>77.477</v>
      </c>
      <c r="L99" s="59">
        <v>35</v>
      </c>
      <c r="M99" s="85">
        <f>SUM((K99/L99))</f>
        <v>2.21362857142857</v>
      </c>
      <c r="N99" s="34">
        <v>12.2</v>
      </c>
      <c r="O99" s="87"/>
      <c r="P99" s="87"/>
      <c r="Q99" s="87"/>
      <c r="R99" s="87"/>
      <c r="S99" s="87"/>
      <c r="T99" s="87"/>
      <c r="U99" s="87"/>
      <c r="V99" s="87"/>
      <c r="W99" s="87"/>
    </row>
    <row r="100" ht="12.0" customHeight="1">
      <c r="A100" s="34" t="s">
        <v>1030</v>
      </c>
      <c r="B100" s="34" t="s">
        <v>576</v>
      </c>
      <c r="C100" s="34">
        <v>48</v>
      </c>
      <c r="D100" s="34">
        <v>68</v>
      </c>
      <c r="E100" s="34" t="s">
        <v>643</v>
      </c>
      <c r="F100" s="87" t="s">
        <v>591</v>
      </c>
      <c r="G100" s="87">
        <v>3111</v>
      </c>
      <c r="H100" s="87">
        <v>10540</v>
      </c>
      <c r="I100" s="128">
        <v>94.835</v>
      </c>
      <c r="J100" s="128">
        <v>62.272</v>
      </c>
      <c r="K100" s="34">
        <f>sum(I100:J100)</f>
        <v>157.107</v>
      </c>
      <c r="L100" s="59">
        <v>80</v>
      </c>
      <c r="M100" s="85">
        <f>SUM((K100/L100))</f>
        <v>1.9638375</v>
      </c>
      <c r="N100" s="34">
        <v>32.7</v>
      </c>
      <c r="O100" s="87"/>
      <c r="P100" s="87"/>
      <c r="Q100" s="87"/>
      <c r="R100" s="87"/>
      <c r="S100" s="87"/>
      <c r="T100" s="87"/>
      <c r="U100" s="87"/>
      <c r="V100" s="87"/>
      <c r="W100" s="87"/>
    </row>
    <row r="101" ht="12.0" customHeight="1">
      <c r="A101" s="34" t="s">
        <v>1031</v>
      </c>
      <c r="B101" s="34" t="s">
        <v>78</v>
      </c>
      <c r="C101" s="34">
        <v>7</v>
      </c>
      <c r="D101" s="34">
        <v>41</v>
      </c>
      <c r="E101" s="34" t="s">
        <v>627</v>
      </c>
      <c r="F101" s="87" t="s">
        <v>591</v>
      </c>
      <c r="G101" s="87">
        <v>3074</v>
      </c>
      <c r="H101" s="87">
        <v>6729</v>
      </c>
      <c r="I101" s="128">
        <v>67.061</v>
      </c>
      <c r="J101" s="128">
        <v>69.272</v>
      </c>
      <c r="K101" s="34">
        <f>sum(I101:J101)</f>
        <v>136.333</v>
      </c>
      <c r="L101" s="59">
        <v>40</v>
      </c>
      <c r="M101" s="85">
        <f>SUM((K101/L101))</f>
        <v>3.408325</v>
      </c>
      <c r="N101" s="34">
        <v>20.7</v>
      </c>
      <c r="O101" s="87"/>
      <c r="P101" s="87"/>
      <c r="Q101" s="87" t="s">
        <v>928</v>
      </c>
      <c r="R101" s="87"/>
      <c r="S101" s="87"/>
      <c r="T101" s="87"/>
      <c r="U101" s="87"/>
      <c r="V101" s="87"/>
      <c r="W101" s="87"/>
    </row>
    <row r="102" ht="12.0" customHeight="1">
      <c r="A102" s="34" t="s">
        <v>1032</v>
      </c>
      <c r="B102" s="34" t="s">
        <v>96</v>
      </c>
      <c r="C102" s="34">
        <v>49</v>
      </c>
      <c r="D102" s="34">
        <v>63</v>
      </c>
      <c r="E102" s="34" t="s">
        <v>643</v>
      </c>
      <c r="F102" s="87" t="s">
        <v>708</v>
      </c>
      <c r="G102" s="87">
        <v>3555</v>
      </c>
      <c r="H102" s="87">
        <v>6752</v>
      </c>
      <c r="I102" s="128">
        <v>104.386</v>
      </c>
      <c r="J102" s="128">
        <v>311.299</v>
      </c>
      <c r="K102" s="34">
        <f>sum(I102:J102)</f>
        <v>415.685</v>
      </c>
      <c r="L102" s="59">
        <v>155</v>
      </c>
      <c r="M102" s="85">
        <f>SUM((K102/L102))</f>
        <v>2.68183870967742</v>
      </c>
      <c r="N102" s="34">
        <v>24</v>
      </c>
      <c r="O102" s="87"/>
      <c r="P102" s="87"/>
      <c r="Q102" s="87"/>
      <c r="R102" s="87"/>
      <c r="S102" s="87"/>
      <c r="T102" s="87"/>
      <c r="U102" s="87"/>
      <c r="V102" s="87"/>
      <c r="W102" s="87"/>
    </row>
    <row r="103" ht="12.0" customHeight="1">
      <c r="A103" s="34" t="s">
        <v>1033</v>
      </c>
      <c r="B103" s="34" t="s">
        <v>1034</v>
      </c>
      <c r="C103" s="34">
        <v>72</v>
      </c>
      <c r="D103" s="34">
        <v>54</v>
      </c>
      <c r="E103" s="34" t="s">
        <v>602</v>
      </c>
      <c r="F103" s="87" t="s">
        <v>603</v>
      </c>
      <c r="G103" s="87">
        <v>2476</v>
      </c>
      <c r="H103" s="87">
        <v>6489</v>
      </c>
      <c r="I103" s="128">
        <v>39.12</v>
      </c>
      <c r="J103" s="128">
        <v>15.683</v>
      </c>
      <c r="K103" s="34">
        <f>sum(I103:J103)</f>
        <v>54.803</v>
      </c>
      <c r="L103" s="59">
        <v>20</v>
      </c>
      <c r="M103" s="85">
        <f>SUM((K103/L103))</f>
        <v>2.74015</v>
      </c>
      <c r="N103" s="34">
        <v>16.07</v>
      </c>
      <c r="O103" s="87"/>
      <c r="P103" s="87"/>
      <c r="Q103" s="70" t="s">
        <v>1035</v>
      </c>
      <c r="R103" s="87"/>
      <c r="S103" s="87"/>
      <c r="T103" s="87"/>
      <c r="U103" s="87"/>
      <c r="V103" s="87"/>
      <c r="W103" s="87"/>
    </row>
    <row r="104" ht="12.0" customHeight="1">
      <c r="A104" s="34" t="s">
        <v>1036</v>
      </c>
      <c r="B104" s="34" t="s">
        <v>576</v>
      </c>
      <c r="C104" s="34">
        <v>40</v>
      </c>
      <c r="D104" s="34">
        <v>58</v>
      </c>
      <c r="E104" s="34" t="s">
        <v>749</v>
      </c>
      <c r="F104" s="87" t="s">
        <v>591</v>
      </c>
      <c r="G104" s="87">
        <v>3270</v>
      </c>
      <c r="H104" s="87">
        <v>10650</v>
      </c>
      <c r="I104" s="128">
        <v>103.068</v>
      </c>
      <c r="J104" s="128">
        <v>171.401</v>
      </c>
      <c r="K104" s="34">
        <f>sum(I104:J104)</f>
        <v>274.469</v>
      </c>
      <c r="L104" s="59">
        <v>82</v>
      </c>
      <c r="M104" s="85">
        <f>SUM((K104/L104))</f>
        <v>3.34718292682927</v>
      </c>
      <c r="N104" s="34">
        <v>34.8</v>
      </c>
      <c r="O104" s="87"/>
      <c r="P104" s="87"/>
      <c r="Q104" s="87"/>
      <c r="R104" s="87"/>
      <c r="S104" s="87"/>
      <c r="T104" s="87"/>
      <c r="U104" s="87"/>
      <c r="V104" s="87"/>
      <c r="W104" s="87"/>
    </row>
    <row r="105" ht="12.0" customHeight="1">
      <c r="A105" s="34" t="s">
        <v>1037</v>
      </c>
      <c r="B105" s="34" t="s">
        <v>121</v>
      </c>
      <c r="C105" s="34">
        <v>91</v>
      </c>
      <c r="D105" s="34">
        <v>88</v>
      </c>
      <c r="E105" s="34" t="s">
        <v>753</v>
      </c>
      <c r="F105" s="87" t="s">
        <v>584</v>
      </c>
      <c r="G105" s="87">
        <v>2503</v>
      </c>
      <c r="H105" s="87">
        <v>4848</v>
      </c>
      <c r="I105" s="128">
        <v>93.617</v>
      </c>
      <c r="J105" s="128">
        <v>35.537</v>
      </c>
      <c r="K105" s="34">
        <f>sum(I105:J105)</f>
        <v>129.154</v>
      </c>
      <c r="L105" s="59">
        <v>25</v>
      </c>
      <c r="M105" s="85">
        <f>SUM((K105/L105))</f>
        <v>5.16616</v>
      </c>
      <c r="N105" s="34">
        <v>12</v>
      </c>
      <c r="O105" s="87" t="s">
        <v>1038</v>
      </c>
      <c r="P105" s="87"/>
      <c r="Q105" s="87"/>
      <c r="R105" s="87"/>
      <c r="S105" s="87"/>
      <c r="T105" s="87"/>
      <c r="U105" s="87"/>
      <c r="V105" s="87"/>
      <c r="W105" s="87"/>
    </row>
    <row r="106" ht="12.0" customHeight="1">
      <c r="A106" s="34" t="s">
        <v>1039</v>
      </c>
      <c r="B106" s="34" t="s">
        <v>962</v>
      </c>
      <c r="C106" s="34">
        <v>83</v>
      </c>
      <c r="D106" s="34">
        <v>68</v>
      </c>
      <c r="E106" s="34" t="s">
        <v>646</v>
      </c>
      <c r="F106" s="87" t="s">
        <v>1040</v>
      </c>
      <c r="G106" s="40">
        <v>819</v>
      </c>
      <c r="H106" s="87">
        <v>2520</v>
      </c>
      <c r="I106" s="128">
        <v>15.54</v>
      </c>
      <c r="J106" s="128">
        <v>44.68</v>
      </c>
      <c r="K106" s="34">
        <f>sum(I106:J106)</f>
        <v>60.22</v>
      </c>
      <c r="L106" s="59">
        <v>45</v>
      </c>
      <c r="M106" s="85">
        <f>SUM((K106/L106))</f>
        <v>1.33822222222222</v>
      </c>
      <c r="N106" s="34">
        <v>2</v>
      </c>
      <c r="O106" s="87"/>
      <c r="P106" s="87"/>
      <c r="Q106" s="87"/>
      <c r="R106" s="87"/>
      <c r="S106" s="87"/>
      <c r="T106" s="87"/>
      <c r="U106" s="87"/>
      <c r="V106" s="87"/>
      <c r="W106" s="87"/>
    </row>
    <row r="107" ht="12.0" customHeight="1">
      <c r="A107" s="34" t="s">
        <v>1041</v>
      </c>
      <c r="B107" s="34" t="s">
        <v>576</v>
      </c>
      <c r="C107" s="34">
        <v>61</v>
      </c>
      <c r="D107" s="34">
        <v>47</v>
      </c>
      <c r="E107" s="34" t="s">
        <v>598</v>
      </c>
      <c r="F107" s="87" t="s">
        <v>577</v>
      </c>
      <c r="G107" s="87"/>
      <c r="H107" s="87"/>
      <c r="I107" s="128">
        <v>1.48</v>
      </c>
      <c r="J107" s="128">
        <v>0.49</v>
      </c>
      <c r="K107" s="34">
        <f>sum(I107:J107)</f>
        <v>1.97</v>
      </c>
      <c r="L107" s="59">
        <v>10</v>
      </c>
      <c r="M107" s="85">
        <f>SUM((K107/L107))</f>
        <v>0.197</v>
      </c>
      <c r="N107" s="34">
        <v>0.51</v>
      </c>
      <c r="O107" s="87"/>
      <c r="P107" s="87"/>
      <c r="Q107" s="87" t="s">
        <v>1042</v>
      </c>
      <c r="R107" s="87"/>
      <c r="S107" s="87"/>
      <c r="T107" s="87"/>
      <c r="U107" s="87"/>
      <c r="V107" s="87"/>
      <c r="W107" s="87"/>
    </row>
    <row r="108" ht="12.0" customHeight="1">
      <c r="A108" s="34" t="s">
        <v>1043</v>
      </c>
      <c r="B108" s="34" t="s">
        <v>78</v>
      </c>
      <c r="C108" s="34">
        <v>66</v>
      </c>
      <c r="D108" s="34">
        <v>75</v>
      </c>
      <c r="E108" s="34" t="s">
        <v>753</v>
      </c>
      <c r="F108" s="87" t="s">
        <v>591</v>
      </c>
      <c r="G108" s="87">
        <v>3663</v>
      </c>
      <c r="H108" s="87">
        <v>15197</v>
      </c>
      <c r="I108" s="128">
        <v>176.59</v>
      </c>
      <c r="J108" s="128">
        <v>182.53</v>
      </c>
      <c r="K108" s="34">
        <f>sum(I108:J108)</f>
        <v>359.12</v>
      </c>
      <c r="L108" s="59">
        <v>40</v>
      </c>
      <c r="M108" s="85">
        <f>SUM((K108/L108))</f>
        <v>8.978</v>
      </c>
      <c r="N108" s="34">
        <v>55.7</v>
      </c>
      <c r="O108" s="87"/>
      <c r="P108" s="87"/>
      <c r="Q108" s="87"/>
      <c r="R108" s="87"/>
      <c r="S108" s="87"/>
      <c r="T108" s="87"/>
      <c r="U108" s="87"/>
      <c r="V108" s="87"/>
      <c r="W108" s="87"/>
    </row>
    <row r="109" ht="12.0" customHeight="1">
      <c r="A109" s="34" t="s">
        <v>1044</v>
      </c>
      <c r="B109" s="34" t="s">
        <v>576</v>
      </c>
      <c r="C109" s="34">
        <v>94</v>
      </c>
      <c r="D109" s="34">
        <v>72</v>
      </c>
      <c r="E109" s="34" t="s">
        <v>577</v>
      </c>
      <c r="F109" s="87" t="s">
        <v>577</v>
      </c>
      <c r="G109" s="87">
        <v>847</v>
      </c>
      <c r="H109" s="87">
        <v>4162</v>
      </c>
      <c r="I109" s="128">
        <v>20.81</v>
      </c>
      <c r="J109" s="128">
        <v>13.894</v>
      </c>
      <c r="K109" s="34">
        <f>sum(I109:J109)</f>
        <v>34.704</v>
      </c>
      <c r="L109" s="59">
        <v>4</v>
      </c>
      <c r="M109" s="85">
        <f>SUM((K109/L109))</f>
        <v>8.676</v>
      </c>
      <c r="N109" s="34">
        <v>3.5</v>
      </c>
      <c r="O109" s="87"/>
      <c r="P109" s="87"/>
      <c r="Q109" s="87"/>
      <c r="R109" s="87"/>
      <c r="S109" s="87"/>
      <c r="T109" s="87"/>
      <c r="U109" s="87"/>
      <c r="V109" s="87"/>
      <c r="W109" s="87"/>
    </row>
    <row r="110" ht="12.0" customHeight="1">
      <c r="A110" s="34" t="s">
        <v>1045</v>
      </c>
      <c r="B110" s="34" t="s">
        <v>576</v>
      </c>
      <c r="C110" s="34">
        <v>95</v>
      </c>
      <c r="D110" s="34">
        <v>93</v>
      </c>
      <c r="E110" s="34" t="s">
        <v>590</v>
      </c>
      <c r="F110" s="87" t="s">
        <v>939</v>
      </c>
      <c r="G110" s="87">
        <v>700</v>
      </c>
      <c r="H110" s="93">
        <v>6406</v>
      </c>
      <c r="I110" s="128">
        <v>138.79</v>
      </c>
      <c r="J110" s="128">
        <v>275.414</v>
      </c>
      <c r="K110" s="34">
        <f>sum(I110:J110)</f>
        <v>414.204</v>
      </c>
      <c r="L110" s="59">
        <v>15</v>
      </c>
      <c r="M110" s="85">
        <f>SUM((K110/L110))</f>
        <v>27.6136</v>
      </c>
      <c r="N110" s="42">
        <v>4.4</v>
      </c>
      <c r="O110" s="14" t="s">
        <v>1046</v>
      </c>
      <c r="P110" s="87"/>
      <c r="Q110" s="87" t="s">
        <v>1047</v>
      </c>
      <c r="R110" s="87"/>
      <c r="S110" s="93"/>
      <c r="T110" s="93"/>
      <c r="U110" s="93"/>
      <c r="V110" s="93"/>
      <c r="W110" s="93"/>
    </row>
    <row r="111" ht="12.0" customHeight="1">
      <c r="A111" s="34" t="s">
        <v>1048</v>
      </c>
      <c r="B111" s="34" t="s">
        <v>121</v>
      </c>
      <c r="C111" s="34">
        <v>6</v>
      </c>
      <c r="D111" s="34">
        <v>42</v>
      </c>
      <c r="E111" s="34" t="s">
        <v>643</v>
      </c>
      <c r="F111" s="87" t="s">
        <v>591</v>
      </c>
      <c r="G111" s="87">
        <v>3169</v>
      </c>
      <c r="H111" s="87">
        <v>12725</v>
      </c>
      <c r="I111" s="128">
        <v>131.772</v>
      </c>
      <c r="J111" s="128">
        <v>187.941</v>
      </c>
      <c r="K111" s="34">
        <f>sum(I111:J111)</f>
        <v>319.713</v>
      </c>
      <c r="L111" s="59">
        <v>150</v>
      </c>
      <c r="M111" s="85">
        <f>SUM((K111/L111))</f>
        <v>2.13142</v>
      </c>
      <c r="N111" s="34">
        <v>40.3</v>
      </c>
      <c r="O111" s="87"/>
      <c r="P111" s="87"/>
      <c r="Q111" s="87"/>
      <c r="R111" s="87"/>
      <c r="S111" s="87"/>
      <c r="T111" s="87"/>
      <c r="U111" s="87"/>
      <c r="V111" s="87"/>
      <c r="W111" s="87"/>
    </row>
    <row r="112" ht="12.0" customHeight="1">
      <c r="A112" s="34" t="s">
        <v>1049</v>
      </c>
      <c r="B112" s="34" t="s">
        <v>576</v>
      </c>
      <c r="C112" s="34">
        <v>73</v>
      </c>
      <c r="D112" s="34">
        <v>32</v>
      </c>
      <c r="E112" s="34" t="s">
        <v>602</v>
      </c>
      <c r="F112" s="87" t="s">
        <v>584</v>
      </c>
      <c r="G112" s="87">
        <v>2874</v>
      </c>
      <c r="H112" s="87">
        <v>7087</v>
      </c>
      <c r="I112" s="128">
        <v>41.03</v>
      </c>
      <c r="J112" s="128">
        <v>26.703</v>
      </c>
      <c r="K112" s="34">
        <f>sum(I112:J112)</f>
        <v>67.733</v>
      </c>
      <c r="L112" s="59">
        <v>1.8</v>
      </c>
      <c r="M112" s="85">
        <f>SUM((K112/L112))</f>
        <v>37.629444444444395</v>
      </c>
      <c r="N112" s="34">
        <v>20.4</v>
      </c>
      <c r="O112" s="87"/>
      <c r="P112" s="87"/>
      <c r="Q112" s="87"/>
      <c r="R112" s="87"/>
      <c r="S112" s="87"/>
      <c r="T112" s="87"/>
      <c r="U112" s="87"/>
      <c r="V112" s="87"/>
      <c r="W112" s="87"/>
    </row>
    <row r="113" ht="12.0" customHeight="1">
      <c r="A113" s="34" t="s">
        <v>1050</v>
      </c>
      <c r="B113" s="34" t="s">
        <v>630</v>
      </c>
      <c r="C113" s="34">
        <v>19</v>
      </c>
      <c r="D113" s="34">
        <v>66</v>
      </c>
      <c r="E113" s="34" t="s">
        <v>580</v>
      </c>
      <c r="F113" s="87" t="s">
        <v>584</v>
      </c>
      <c r="G113" s="87">
        <v>2673</v>
      </c>
      <c r="H113" s="87">
        <v>5989</v>
      </c>
      <c r="I113" s="128">
        <v>62.95</v>
      </c>
      <c r="J113" s="128">
        <v>26.09</v>
      </c>
      <c r="K113" s="34">
        <f>sum(I113:J113)</f>
        <v>89.04</v>
      </c>
      <c r="L113" s="59">
        <v>20</v>
      </c>
      <c r="M113" s="85">
        <f>SUM((K113/L113))</f>
        <v>4.452</v>
      </c>
      <c r="N113" s="34">
        <v>16</v>
      </c>
      <c r="O113" s="87"/>
      <c r="P113" s="87"/>
      <c r="Q113" s="87"/>
      <c r="R113" s="87"/>
      <c r="S113" s="87"/>
      <c r="T113" s="87"/>
      <c r="U113" s="87"/>
      <c r="V113" s="87"/>
      <c r="W113" s="87"/>
    </row>
    <row r="114">
      <c r="A114" s="34" t="s">
        <v>1051</v>
      </c>
      <c r="B114" s="34" t="s">
        <v>674</v>
      </c>
      <c r="C114" s="34">
        <v>47</v>
      </c>
      <c r="D114" s="34">
        <v>55</v>
      </c>
      <c r="E114" s="34" t="s">
        <v>640</v>
      </c>
      <c r="F114" s="87" t="s">
        <v>591</v>
      </c>
      <c r="G114" s="87">
        <v>2936</v>
      </c>
      <c r="H114" s="87">
        <v>3204</v>
      </c>
      <c r="I114" s="128">
        <v>23.59</v>
      </c>
      <c r="J114" s="128">
        <v>5.79</v>
      </c>
      <c r="K114" s="34">
        <f>sum(I114:J114)</f>
        <v>29.38</v>
      </c>
      <c r="L114" s="59">
        <v>25</v>
      </c>
      <c r="M114" s="85">
        <f>SUM((K114/L114))</f>
        <v>1.1752</v>
      </c>
      <c r="N114" s="34">
        <v>9.4</v>
      </c>
      <c r="O114" s="87"/>
      <c r="P114" s="87"/>
      <c r="Q114" s="87"/>
      <c r="R114" s="87"/>
      <c r="S114" s="87"/>
      <c r="T114" s="87"/>
      <c r="U114" s="87"/>
      <c r="V114" s="87"/>
      <c r="W114" s="87"/>
    </row>
    <row r="115" ht="12.0" customHeight="1">
      <c r="A115" s="34" t="s">
        <v>1052</v>
      </c>
      <c r="B115" s="34" t="s">
        <v>107</v>
      </c>
      <c r="C115" s="34">
        <v>51</v>
      </c>
      <c r="D115" s="34">
        <v>66</v>
      </c>
      <c r="E115" s="34" t="s">
        <v>666</v>
      </c>
      <c r="F115" s="87" t="s">
        <v>956</v>
      </c>
      <c r="G115" s="87">
        <v>2564</v>
      </c>
      <c r="H115" s="87">
        <v>2552</v>
      </c>
      <c r="I115" s="128">
        <v>21.15</v>
      </c>
      <c r="J115" s="128">
        <v>46.3</v>
      </c>
      <c r="K115" s="34">
        <f>sum(I115:J115)</f>
        <v>67.45</v>
      </c>
      <c r="L115" s="59">
        <v>30</v>
      </c>
      <c r="M115" s="85">
        <f>SUM((K115/L115))</f>
        <v>2.24833333333333</v>
      </c>
      <c r="N115" s="34">
        <v>6.54</v>
      </c>
      <c r="O115" s="87"/>
      <c r="P115" s="87"/>
      <c r="Q115" s="87"/>
      <c r="R115" s="87"/>
      <c r="S115" s="87"/>
      <c r="T115" s="87"/>
      <c r="U115" s="87"/>
      <c r="V115" s="87"/>
      <c r="W115" s="87"/>
    </row>
    <row r="116" ht="12.0" customHeight="1">
      <c r="A116" s="34" t="s">
        <v>1053</v>
      </c>
      <c r="B116" s="34" t="s">
        <v>78</v>
      </c>
      <c r="C116" s="34">
        <v>78</v>
      </c>
      <c r="D116" s="34">
        <v>57</v>
      </c>
      <c r="E116" s="34" t="s">
        <v>577</v>
      </c>
      <c r="F116" s="87" t="s">
        <v>591</v>
      </c>
      <c r="G116" s="87">
        <v>3651</v>
      </c>
      <c r="H116" s="87">
        <v>9735</v>
      </c>
      <c r="I116" s="128">
        <v>119.219</v>
      </c>
      <c r="J116" s="128">
        <v>51.212</v>
      </c>
      <c r="K116" s="34">
        <f>sum(I116:J116)</f>
        <v>170.431</v>
      </c>
      <c r="L116" s="59">
        <v>100</v>
      </c>
      <c r="M116" s="85">
        <f>SUM((K116/L116))</f>
        <v>1.70431</v>
      </c>
      <c r="N116" s="34">
        <v>35.5</v>
      </c>
      <c r="O116" s="87"/>
      <c r="P116" s="87"/>
      <c r="Q116" s="87"/>
      <c r="R116" s="87"/>
      <c r="S116" s="87"/>
      <c r="T116" s="87"/>
      <c r="U116" s="87"/>
      <c r="V116" s="87"/>
      <c r="W116" s="87"/>
    </row>
    <row r="117" ht="12.0" customHeight="1">
      <c r="A117" s="34" t="s">
        <v>1054</v>
      </c>
      <c r="B117" s="34" t="s">
        <v>576</v>
      </c>
      <c r="C117" s="34">
        <v>68</v>
      </c>
      <c r="D117" s="34">
        <v>56</v>
      </c>
      <c r="E117" s="34" t="s">
        <v>590</v>
      </c>
      <c r="F117" s="87" t="s">
        <v>939</v>
      </c>
      <c r="G117" s="87">
        <v>244</v>
      </c>
      <c r="H117" s="87">
        <v>3300</v>
      </c>
      <c r="I117" s="128">
        <v>3.57</v>
      </c>
      <c r="J117" s="128">
        <v>1.107</v>
      </c>
      <c r="K117" s="34">
        <f>sum(I117:J117)</f>
        <v>4.677</v>
      </c>
      <c r="L117" s="59">
        <v>10</v>
      </c>
      <c r="M117" s="85">
        <f>SUM((K117/L117))</f>
        <v>0.4677</v>
      </c>
      <c r="N117" s="34">
        <v>0.8</v>
      </c>
      <c r="O117" s="87"/>
      <c r="P117" s="87"/>
      <c r="Q117" s="87"/>
      <c r="R117" s="87"/>
      <c r="S117" s="87"/>
      <c r="T117" s="87"/>
      <c r="U117" s="87"/>
      <c r="V117" s="87"/>
      <c r="W117" s="87"/>
    </row>
    <row r="118" ht="12.0" customHeight="1">
      <c r="A118" s="34" t="s">
        <v>1055</v>
      </c>
      <c r="B118" s="34" t="s">
        <v>78</v>
      </c>
      <c r="C118" s="34">
        <v>96</v>
      </c>
      <c r="D118" s="34">
        <v>89</v>
      </c>
      <c r="E118" s="34" t="s">
        <v>931</v>
      </c>
      <c r="F118" s="87" t="s">
        <v>939</v>
      </c>
      <c r="G118" s="87">
        <v>2771</v>
      </c>
      <c r="H118" s="87">
        <v>8100</v>
      </c>
      <c r="I118" s="128">
        <v>96.962</v>
      </c>
      <c r="J118" s="128">
        <v>127.957</v>
      </c>
      <c r="K118" s="34">
        <f>sum(I118:J118)</f>
        <v>224.919</v>
      </c>
      <c r="L118" s="59">
        <v>50</v>
      </c>
      <c r="M118" s="85">
        <f>SUM((K118/L118))</f>
        <v>4.49838</v>
      </c>
      <c r="N118" s="34">
        <v>22.4</v>
      </c>
      <c r="O118" s="87"/>
      <c r="P118" s="87"/>
      <c r="Q118" s="87"/>
      <c r="R118" s="87"/>
      <c r="S118" s="87"/>
      <c r="T118" s="87"/>
      <c r="U118" s="87"/>
      <c r="V118" s="87"/>
      <c r="W118" s="87"/>
    </row>
    <row r="119" ht="12.0" customHeight="1">
      <c r="A119" s="34" t="s">
        <v>1056</v>
      </c>
      <c r="B119" s="34" t="s">
        <v>630</v>
      </c>
      <c r="C119" s="34">
        <v>42</v>
      </c>
      <c r="D119" s="34">
        <v>57</v>
      </c>
      <c r="E119" s="34" t="s">
        <v>749</v>
      </c>
      <c r="F119" s="87" t="s">
        <v>591</v>
      </c>
      <c r="G119" s="87">
        <v>3504</v>
      </c>
      <c r="H119" s="87">
        <v>5028</v>
      </c>
      <c r="I119" s="128">
        <v>63.15</v>
      </c>
      <c r="J119" s="128">
        <v>152.13</v>
      </c>
      <c r="K119" s="34">
        <f>sum(I119:J119)</f>
        <v>215.28</v>
      </c>
      <c r="L119" s="59">
        <v>150</v>
      </c>
      <c r="M119" s="85">
        <f>SUM((K119/L119))</f>
        <v>1.4352</v>
      </c>
      <c r="N119" s="34">
        <v>17.6</v>
      </c>
      <c r="O119" s="87"/>
      <c r="P119" s="87"/>
      <c r="Q119" s="87"/>
      <c r="R119" s="87"/>
      <c r="S119" s="87"/>
      <c r="T119" s="87"/>
      <c r="U119" s="87"/>
      <c r="V119" s="87"/>
      <c r="W119" s="87"/>
    </row>
    <row r="120">
      <c r="A120" s="34" t="s">
        <v>1057</v>
      </c>
      <c r="B120" s="34" t="s">
        <v>594</v>
      </c>
      <c r="C120" s="34">
        <v>13</v>
      </c>
      <c r="D120" s="34">
        <v>46</v>
      </c>
      <c r="E120" s="34" t="s">
        <v>627</v>
      </c>
      <c r="F120" s="87" t="s">
        <v>591</v>
      </c>
      <c r="G120" s="87">
        <v>2924</v>
      </c>
      <c r="H120" s="87">
        <v>3326</v>
      </c>
      <c r="I120" s="128">
        <v>24.31</v>
      </c>
      <c r="J120" s="128">
        <v>20.929</v>
      </c>
      <c r="K120" s="34">
        <f>sum(I120:J120)</f>
        <v>45.239</v>
      </c>
      <c r="L120" s="59"/>
      <c r="M120" s="85"/>
      <c r="N120" s="34">
        <v>9.7</v>
      </c>
      <c r="O120" s="87"/>
      <c r="P120" s="87"/>
      <c r="Q120" s="87"/>
      <c r="R120" s="87"/>
      <c r="S120" s="87"/>
      <c r="T120" s="87"/>
      <c r="U120" s="87"/>
      <c r="V120" s="87"/>
      <c r="W120" s="87"/>
    </row>
    <row r="121" ht="12.0" customHeight="1">
      <c r="A121" s="34" t="s">
        <v>1058</v>
      </c>
      <c r="B121" s="34" t="s">
        <v>576</v>
      </c>
      <c r="C121" s="34">
        <v>52</v>
      </c>
      <c r="D121" s="34">
        <v>44</v>
      </c>
      <c r="E121" s="34" t="s">
        <v>577</v>
      </c>
      <c r="F121" s="87" t="s">
        <v>577</v>
      </c>
      <c r="G121" s="87">
        <v>2012</v>
      </c>
      <c r="H121" s="87">
        <v>4193</v>
      </c>
      <c r="I121" s="128">
        <v>27.78</v>
      </c>
      <c r="J121" s="128">
        <v>22.051</v>
      </c>
      <c r="K121" s="34">
        <f>sum(I121:J121)</f>
        <v>49.831</v>
      </c>
      <c r="L121" s="59">
        <v>19</v>
      </c>
      <c r="M121" s="85">
        <f>SUM((K121/L121))</f>
        <v>2.62268421052632</v>
      </c>
      <c r="N121" s="34">
        <v>8.4</v>
      </c>
      <c r="O121" s="87"/>
      <c r="P121" s="87"/>
      <c r="Q121" s="87"/>
      <c r="R121" s="87"/>
      <c r="S121" s="87"/>
      <c r="T121" s="87"/>
      <c r="U121" s="87"/>
      <c r="V121" s="87"/>
      <c r="W121" s="87"/>
    </row>
    <row r="122" ht="12.0" customHeight="1">
      <c r="A122" s="58" t="s">
        <v>1059</v>
      </c>
      <c r="B122" s="58" t="s">
        <v>78</v>
      </c>
      <c r="C122" s="58">
        <v>20</v>
      </c>
      <c r="D122" s="58">
        <v>44</v>
      </c>
      <c r="E122" s="58"/>
      <c r="F122" s="104" t="s">
        <v>647</v>
      </c>
      <c r="G122" s="104">
        <v>2756</v>
      </c>
      <c r="H122" s="104">
        <v>5977</v>
      </c>
      <c r="I122" s="74">
        <v>67.631</v>
      </c>
      <c r="J122" s="74">
        <v>210.715</v>
      </c>
      <c r="K122" s="34">
        <f>sum(I122:J122)</f>
        <v>278.346</v>
      </c>
      <c r="L122" s="76">
        <v>100</v>
      </c>
      <c r="M122" s="24">
        <f>SUM((K122/L122))</f>
        <v>2.78346</v>
      </c>
      <c r="N122" s="58">
        <v>16</v>
      </c>
      <c r="O122" s="104"/>
      <c r="P122" s="104"/>
      <c r="Q122" s="104"/>
      <c r="R122" s="104"/>
      <c r="S122" s="104"/>
      <c r="T122" s="104"/>
      <c r="U122" s="104"/>
      <c r="V122" s="104"/>
      <c r="W122" s="104"/>
    </row>
    <row r="123">
      <c r="A123" s="34" t="s">
        <v>1060</v>
      </c>
      <c r="B123" s="34" t="s">
        <v>674</v>
      </c>
      <c r="C123" s="34">
        <v>94</v>
      </c>
      <c r="D123" s="34">
        <v>83</v>
      </c>
      <c r="E123" s="34" t="s">
        <v>627</v>
      </c>
      <c r="F123" s="87" t="s">
        <v>956</v>
      </c>
      <c r="G123" s="87">
        <v>2856</v>
      </c>
      <c r="H123" s="87">
        <v>8322</v>
      </c>
      <c r="I123" s="128">
        <v>92.186</v>
      </c>
      <c r="J123" s="128">
        <v>61.839</v>
      </c>
      <c r="K123" s="34">
        <f>sum(I123:J123)</f>
        <v>154.025</v>
      </c>
      <c r="L123" s="59">
        <v>37</v>
      </c>
      <c r="M123" s="85">
        <f>SUM((K123/L123))</f>
        <v>4.16283783783784</v>
      </c>
      <c r="N123" s="34">
        <v>23.8</v>
      </c>
      <c r="O123" s="87"/>
      <c r="P123" s="87"/>
      <c r="Q123" s="87"/>
      <c r="R123" s="87"/>
      <c r="S123" s="87"/>
      <c r="T123" s="87"/>
      <c r="U123" s="87"/>
      <c r="V123" s="87"/>
      <c r="W123" s="87"/>
    </row>
    <row r="124" ht="12.0" customHeight="1">
      <c r="A124" s="34" t="s">
        <v>1061</v>
      </c>
      <c r="B124" s="34" t="s">
        <v>962</v>
      </c>
      <c r="C124" s="34">
        <v>50</v>
      </c>
      <c r="D124" s="34">
        <v>74</v>
      </c>
      <c r="E124" s="34" t="s">
        <v>602</v>
      </c>
      <c r="F124" s="87" t="s">
        <v>584</v>
      </c>
      <c r="G124" s="87">
        <v>4468</v>
      </c>
      <c r="H124" s="87">
        <v>14510</v>
      </c>
      <c r="I124" s="128">
        <v>300.53</v>
      </c>
      <c r="J124" s="128">
        <v>397.959</v>
      </c>
      <c r="K124" s="34">
        <f>sum(I124:J124)</f>
        <v>698.489</v>
      </c>
      <c r="L124" s="59">
        <v>68</v>
      </c>
      <c r="M124" s="85">
        <f>SUM((K124/L124))</f>
        <v>10.2718970588235</v>
      </c>
      <c r="N124" s="34">
        <v>64.8</v>
      </c>
      <c r="O124" s="87"/>
      <c r="P124" s="87"/>
      <c r="Q124" s="87"/>
      <c r="R124" s="87"/>
      <c r="S124" s="87"/>
      <c r="T124" s="87"/>
      <c r="U124" s="87"/>
      <c r="V124" s="87"/>
      <c r="W124" s="87"/>
    </row>
    <row r="125">
      <c r="A125" s="34" t="s">
        <v>1062</v>
      </c>
      <c r="B125" s="34" t="s">
        <v>65</v>
      </c>
      <c r="C125" s="34">
        <v>33</v>
      </c>
      <c r="D125" s="34">
        <v>38</v>
      </c>
      <c r="E125" s="34" t="s">
        <v>602</v>
      </c>
      <c r="F125" s="87" t="s">
        <v>584</v>
      </c>
      <c r="G125" s="87">
        <v>3222</v>
      </c>
      <c r="H125" s="87">
        <v>9770</v>
      </c>
      <c r="I125" s="128">
        <v>61.98</v>
      </c>
      <c r="J125" s="128">
        <v>77.81</v>
      </c>
      <c r="K125" s="34">
        <f>sum(I125:J125)</f>
        <v>139.79</v>
      </c>
      <c r="L125" s="59">
        <v>150</v>
      </c>
      <c r="M125" s="85">
        <f>SUM((K125/L125))</f>
        <v>0.931933333333333</v>
      </c>
      <c r="N125" s="34">
        <v>31.5</v>
      </c>
      <c r="O125" s="87"/>
      <c r="P125" s="87"/>
      <c r="Q125" s="87"/>
      <c r="R125" s="87"/>
      <c r="S125" s="87"/>
      <c r="T125" s="87"/>
      <c r="U125" s="87"/>
      <c r="V125" s="87"/>
      <c r="W125" s="87"/>
    </row>
    <row r="126">
      <c r="A126" s="34" t="s">
        <v>1063</v>
      </c>
      <c r="B126" s="34" t="s">
        <v>96</v>
      </c>
      <c r="C126" s="34">
        <v>16</v>
      </c>
      <c r="D126" s="34">
        <v>46</v>
      </c>
      <c r="E126" s="34" t="s">
        <v>577</v>
      </c>
      <c r="F126" s="87" t="s">
        <v>577</v>
      </c>
      <c r="G126" s="87">
        <v>3344</v>
      </c>
      <c r="H126" s="87">
        <v>4190</v>
      </c>
      <c r="I126" s="128">
        <v>60.02</v>
      </c>
      <c r="J126" s="128">
        <v>52.44</v>
      </c>
      <c r="K126" s="34">
        <f>sum(I126:J126)</f>
        <v>112.46</v>
      </c>
      <c r="L126" s="59">
        <v>48</v>
      </c>
      <c r="M126" s="85">
        <f>SUM((K126/L126))</f>
        <v>2.34291666666667</v>
      </c>
      <c r="N126" s="34">
        <v>14</v>
      </c>
      <c r="O126" s="87"/>
      <c r="P126" s="87"/>
      <c r="Q126" s="87"/>
      <c r="R126" s="87"/>
      <c r="S126" s="87"/>
      <c r="T126" s="87"/>
      <c r="U126" s="87"/>
      <c r="V126" s="87"/>
      <c r="W126" s="87"/>
    </row>
    <row r="127" ht="12.0" customHeight="1">
      <c r="A127" s="34" t="s">
        <v>1064</v>
      </c>
      <c r="B127" s="34" t="s">
        <v>630</v>
      </c>
      <c r="C127" s="34">
        <v>99</v>
      </c>
      <c r="D127" s="34">
        <v>91</v>
      </c>
      <c r="E127" s="34" t="s">
        <v>666</v>
      </c>
      <c r="F127" s="87" t="s">
        <v>611</v>
      </c>
      <c r="G127" s="87">
        <v>4028</v>
      </c>
      <c r="H127" s="87">
        <v>27385</v>
      </c>
      <c r="I127" s="128">
        <v>415</v>
      </c>
      <c r="J127" s="128">
        <v>648.16</v>
      </c>
      <c r="K127" s="34">
        <f>sum(I127:J127)</f>
        <v>1063.16</v>
      </c>
      <c r="L127" s="59">
        <v>200</v>
      </c>
      <c r="M127" s="85">
        <f>SUM((K127/L127))</f>
        <v>5.3158</v>
      </c>
      <c r="N127" s="34">
        <v>110.3</v>
      </c>
      <c r="O127" s="87"/>
      <c r="P127" s="87"/>
      <c r="Q127" s="87"/>
      <c r="R127" s="87"/>
      <c r="S127" s="87"/>
      <c r="T127" s="87"/>
      <c r="U127" s="87"/>
      <c r="V127" s="87"/>
      <c r="W127" s="87"/>
    </row>
    <row r="128" ht="12.0" customHeight="1">
      <c r="A128" s="34" t="s">
        <v>1065</v>
      </c>
      <c r="B128" s="34" t="s">
        <v>576</v>
      </c>
      <c r="C128" s="34">
        <v>50</v>
      </c>
      <c r="D128" s="34">
        <v>67</v>
      </c>
      <c r="E128" s="34" t="s">
        <v>634</v>
      </c>
      <c r="F128" s="87" t="s">
        <v>591</v>
      </c>
      <c r="G128" s="87">
        <v>3451</v>
      </c>
      <c r="H128" s="87">
        <v>12578</v>
      </c>
      <c r="I128" s="128">
        <v>172.062</v>
      </c>
      <c r="J128" s="128">
        <v>228</v>
      </c>
      <c r="K128" s="34">
        <f>sum(I128:J128)</f>
        <v>400.062</v>
      </c>
      <c r="L128" s="59">
        <v>170</v>
      </c>
      <c r="M128" s="85">
        <f>SUM((K128/L128))</f>
        <v>2.35330588235294</v>
      </c>
      <c r="N128" s="34">
        <v>44.03</v>
      </c>
      <c r="O128" s="87"/>
      <c r="P128" s="87"/>
      <c r="Q128" s="87"/>
      <c r="R128" s="87"/>
      <c r="S128" s="87"/>
      <c r="T128" s="87"/>
      <c r="U128" s="87"/>
      <c r="V128" s="87"/>
      <c r="W128" s="87"/>
    </row>
    <row r="129" ht="12.0" customHeight="1">
      <c r="A129" s="42" t="s">
        <v>1066</v>
      </c>
      <c r="B129" s="42" t="s">
        <v>121</v>
      </c>
      <c r="C129" s="42">
        <v>96</v>
      </c>
      <c r="D129" s="42">
        <v>86</v>
      </c>
      <c r="E129" s="42" t="s">
        <v>640</v>
      </c>
      <c r="F129" s="40" t="s">
        <v>708</v>
      </c>
      <c r="G129" s="40">
        <v>3047</v>
      </c>
      <c r="H129" s="40">
        <v>8149</v>
      </c>
      <c r="I129" s="60">
        <v>171.243</v>
      </c>
      <c r="J129" s="60">
        <v>81.03</v>
      </c>
      <c r="K129" s="34">
        <f>sum(I129:J129)</f>
        <v>252.273</v>
      </c>
      <c r="L129" s="51">
        <v>38</v>
      </c>
      <c r="M129" s="8">
        <f>SUM((K129/L129))</f>
        <v>6.63876315789474</v>
      </c>
      <c r="N129" s="42">
        <v>24</v>
      </c>
      <c r="O129" s="40"/>
      <c r="P129" s="40"/>
      <c r="Q129" s="40"/>
      <c r="R129" s="40"/>
      <c r="S129" s="40"/>
      <c r="T129" s="40"/>
      <c r="U129" s="40"/>
      <c r="V129" s="40"/>
      <c r="W129" s="40"/>
    </row>
    <row r="130" ht="12.0" customHeight="1">
      <c r="A130" s="34" t="s">
        <v>1067</v>
      </c>
      <c r="B130" s="34" t="s">
        <v>96</v>
      </c>
      <c r="C130" s="34">
        <v>86</v>
      </c>
      <c r="D130" s="34">
        <v>73</v>
      </c>
      <c r="E130" s="34" t="s">
        <v>666</v>
      </c>
      <c r="F130" s="87" t="s">
        <v>591</v>
      </c>
      <c r="G130" s="87">
        <v>3207</v>
      </c>
      <c r="H130" s="87">
        <v>7075</v>
      </c>
      <c r="I130" s="128">
        <v>81.56</v>
      </c>
      <c r="J130" s="128">
        <v>86.242</v>
      </c>
      <c r="K130" s="34">
        <f>sum(I130:J130)</f>
        <v>167.802</v>
      </c>
      <c r="L130" s="59">
        <v>95</v>
      </c>
      <c r="M130" s="85">
        <f>SUM((K130/L130))</f>
        <v>1.76633684210526</v>
      </c>
      <c r="N130" s="34">
        <v>22.69</v>
      </c>
      <c r="O130" s="87"/>
      <c r="P130" s="87"/>
      <c r="Q130" s="87"/>
      <c r="R130" s="87"/>
      <c r="S130" s="87"/>
      <c r="T130" s="87"/>
      <c r="U130" s="87"/>
      <c r="V130" s="87"/>
      <c r="W130" s="87"/>
    </row>
    <row r="131">
      <c r="A131" s="34" t="s">
        <v>1068</v>
      </c>
      <c r="B131" s="34" t="s">
        <v>674</v>
      </c>
      <c r="C131" s="34">
        <v>17</v>
      </c>
      <c r="D131" s="34">
        <v>54</v>
      </c>
      <c r="E131" s="34" t="s">
        <v>583</v>
      </c>
      <c r="F131" s="87" t="s">
        <v>577</v>
      </c>
      <c r="G131" s="87">
        <v>3655</v>
      </c>
      <c r="H131" s="87">
        <v>15351</v>
      </c>
      <c r="I131" s="128">
        <v>110.485</v>
      </c>
      <c r="J131" s="128">
        <v>106</v>
      </c>
      <c r="K131" s="34">
        <f>sum(I131:J131)</f>
        <v>216.485</v>
      </c>
      <c r="L131" s="59">
        <v>52</v>
      </c>
      <c r="M131" s="85">
        <f>SUM((K131/L131))</f>
        <v>4.16317307692308</v>
      </c>
      <c r="N131" s="34">
        <v>56.2</v>
      </c>
      <c r="O131" s="87"/>
      <c r="P131" s="87"/>
      <c r="Q131" s="87"/>
      <c r="R131" s="87"/>
      <c r="S131" s="87"/>
      <c r="T131" s="87"/>
      <c r="U131" s="87"/>
      <c r="V131" s="87"/>
      <c r="W131" s="87"/>
    </row>
    <row r="132" ht="12.0" customHeight="1">
      <c r="A132" s="34" t="s">
        <v>1069</v>
      </c>
      <c r="B132" s="34" t="s">
        <v>576</v>
      </c>
      <c r="C132" s="34">
        <v>4</v>
      </c>
      <c r="D132" s="34">
        <v>32</v>
      </c>
      <c r="E132" s="34" t="s">
        <v>577</v>
      </c>
      <c r="F132" s="87" t="s">
        <v>577</v>
      </c>
      <c r="G132" s="87">
        <v>3233</v>
      </c>
      <c r="H132" s="87">
        <v>3774</v>
      </c>
      <c r="I132" s="128">
        <v>36.66</v>
      </c>
      <c r="J132" s="128">
        <v>43.886</v>
      </c>
      <c r="K132" s="34">
        <f>sum(I132:J132)</f>
        <v>80.546</v>
      </c>
      <c r="L132" s="59">
        <v>20</v>
      </c>
      <c r="M132" s="85">
        <f>SUM((K132/L132))</f>
        <v>4.0273</v>
      </c>
      <c r="N132" s="34">
        <v>12.2</v>
      </c>
      <c r="O132" s="87"/>
      <c r="P132" s="87"/>
      <c r="Q132" s="87"/>
      <c r="R132" s="87"/>
      <c r="S132" s="87"/>
      <c r="T132" s="87"/>
      <c r="U132" s="87"/>
      <c r="V132" s="87"/>
      <c r="W132" s="87"/>
    </row>
    <row r="133" ht="12.0" customHeight="1">
      <c r="A133" s="34" t="s">
        <v>1070</v>
      </c>
      <c r="B133" s="34" t="s">
        <v>576</v>
      </c>
      <c r="C133" s="34">
        <v>54</v>
      </c>
      <c r="D133" s="34">
        <v>43</v>
      </c>
      <c r="E133" s="34" t="s">
        <v>627</v>
      </c>
      <c r="F133" s="87" t="s">
        <v>584</v>
      </c>
      <c r="G133" s="87">
        <v>3565</v>
      </c>
      <c r="H133" s="87">
        <v>5333</v>
      </c>
      <c r="I133" s="128">
        <v>52.47</v>
      </c>
      <c r="J133" s="128">
        <v>82.273</v>
      </c>
      <c r="K133" s="34">
        <f>sum(I133:J133)</f>
        <v>134.743</v>
      </c>
      <c r="L133" s="59">
        <v>70</v>
      </c>
      <c r="M133" s="85">
        <f>SUM((K133/L133))</f>
        <v>1.9249</v>
      </c>
      <c r="N133" s="34">
        <v>19</v>
      </c>
      <c r="O133" s="87"/>
      <c r="P133" s="87"/>
      <c r="Q133" s="87"/>
      <c r="R133" s="87"/>
      <c r="S133" s="87"/>
      <c r="T133" s="87"/>
      <c r="U133" s="87"/>
      <c r="V133" s="87"/>
      <c r="W133" s="87"/>
    </row>
    <row r="134">
      <c r="A134" s="34" t="s">
        <v>1071</v>
      </c>
      <c r="B134" s="34" t="s">
        <v>630</v>
      </c>
      <c r="C134" s="34">
        <v>15</v>
      </c>
      <c r="D134" s="34">
        <v>44</v>
      </c>
      <c r="E134" s="34" t="s">
        <v>583</v>
      </c>
      <c r="F134" s="87" t="s">
        <v>577</v>
      </c>
      <c r="G134" s="87">
        <v>2456</v>
      </c>
      <c r="H134" s="87">
        <v>5029</v>
      </c>
      <c r="I134" s="128">
        <v>32.68</v>
      </c>
      <c r="J134" s="128">
        <v>10.36</v>
      </c>
      <c r="K134" s="34">
        <f>sum(I134:J134)</f>
        <v>43.04</v>
      </c>
      <c r="L134" s="59"/>
      <c r="M134" s="85"/>
      <c r="N134" s="34">
        <v>12.3</v>
      </c>
      <c r="O134" s="87"/>
      <c r="P134" s="87"/>
      <c r="Q134" s="87"/>
      <c r="R134" s="87"/>
      <c r="S134" s="87"/>
      <c r="T134" s="87"/>
      <c r="U134" s="87"/>
      <c r="V134" s="87"/>
      <c r="W134" s="87"/>
    </row>
    <row r="135" ht="12.0" customHeight="1">
      <c r="A135" s="34" t="s">
        <v>1072</v>
      </c>
      <c r="B135" s="34" t="s">
        <v>107</v>
      </c>
      <c r="C135" s="34">
        <v>27</v>
      </c>
      <c r="D135" s="34">
        <v>67</v>
      </c>
      <c r="E135" s="34" t="s">
        <v>577</v>
      </c>
      <c r="F135" s="87" t="s">
        <v>577</v>
      </c>
      <c r="G135" s="87">
        <v>2155</v>
      </c>
      <c r="H135" s="87">
        <v>13591</v>
      </c>
      <c r="I135" s="128">
        <v>60.09</v>
      </c>
      <c r="J135" s="128">
        <v>0.58</v>
      </c>
      <c r="K135" s="34">
        <f>sum(I135:J135)</f>
        <v>60.67</v>
      </c>
      <c r="L135" s="59">
        <v>20</v>
      </c>
      <c r="M135" s="85">
        <f>SUM((K135/L135))</f>
        <v>3.0335</v>
      </c>
      <c r="N135" s="34">
        <v>29.3</v>
      </c>
      <c r="O135" s="87"/>
      <c r="P135" s="87"/>
      <c r="Q135" s="87"/>
      <c r="R135" s="87"/>
      <c r="S135" s="87"/>
      <c r="T135" s="87"/>
      <c r="U135" s="87"/>
      <c r="V135" s="87"/>
      <c r="W135" s="87"/>
    </row>
    <row r="136" ht="12.0" customHeight="1">
      <c r="A136" s="34" t="s">
        <v>1073</v>
      </c>
      <c r="B136" s="34" t="s">
        <v>576</v>
      </c>
      <c r="C136" s="34">
        <v>94</v>
      </c>
      <c r="D136" s="34">
        <v>73</v>
      </c>
      <c r="E136" s="34" t="s">
        <v>643</v>
      </c>
      <c r="F136" s="87" t="s">
        <v>584</v>
      </c>
      <c r="G136" s="81"/>
      <c r="H136" s="87"/>
      <c r="I136" s="128">
        <v>6.531</v>
      </c>
      <c r="J136" s="128">
        <v>7.3</v>
      </c>
      <c r="K136" s="34">
        <f>sum(I136:J136)</f>
        <v>13.831</v>
      </c>
      <c r="L136" s="59">
        <v>2</v>
      </c>
      <c r="M136" s="85">
        <f>SUM((K136/L136))</f>
        <v>6.9155</v>
      </c>
      <c r="N136" s="34">
        <v>0.8</v>
      </c>
      <c r="O136" s="87"/>
      <c r="P136" s="87"/>
      <c r="Q136" s="87"/>
      <c r="R136" s="87"/>
      <c r="S136" s="87"/>
      <c r="T136" s="87"/>
      <c r="U136" s="87"/>
      <c r="V136" s="87"/>
      <c r="W136" s="87"/>
    </row>
    <row r="137" ht="12.0" customHeight="1">
      <c r="A137" s="34" t="s">
        <v>1074</v>
      </c>
      <c r="B137" s="34"/>
      <c r="C137" s="34">
        <v>14</v>
      </c>
      <c r="D137" s="34">
        <v>36</v>
      </c>
      <c r="E137" s="34"/>
      <c r="F137" s="87" t="s">
        <v>577</v>
      </c>
      <c r="G137" s="87">
        <v>3515</v>
      </c>
      <c r="H137" s="87">
        <v>4669</v>
      </c>
      <c r="I137" s="128">
        <v>100.246</v>
      </c>
      <c r="J137" s="128">
        <v>101.338</v>
      </c>
      <c r="K137" s="34">
        <f>sum(I137:J137)</f>
        <v>201.584</v>
      </c>
      <c r="L137" s="59">
        <v>80</v>
      </c>
      <c r="M137" s="85">
        <f>SUM((K137/L137))</f>
        <v>2.5198</v>
      </c>
      <c r="N137" s="34">
        <v>16.4</v>
      </c>
      <c r="O137" s="87"/>
      <c r="P137" s="87"/>
      <c r="Q137" s="87" t="s">
        <v>1075</v>
      </c>
      <c r="R137" s="87"/>
      <c r="S137" s="87"/>
      <c r="T137" s="87"/>
      <c r="U137" s="87"/>
      <c r="V137" s="87"/>
      <c r="W137" s="87"/>
    </row>
    <row r="138" ht="12.0" customHeight="1">
      <c r="A138" s="34" t="s">
        <v>1076</v>
      </c>
      <c r="B138" s="34" t="s">
        <v>576</v>
      </c>
      <c r="C138" s="34">
        <v>18</v>
      </c>
      <c r="D138" s="34">
        <v>45</v>
      </c>
      <c r="E138" s="34" t="s">
        <v>577</v>
      </c>
      <c r="F138" s="87" t="s">
        <v>577</v>
      </c>
      <c r="G138" s="87">
        <v>2548</v>
      </c>
      <c r="H138" s="87">
        <v>3300</v>
      </c>
      <c r="I138" s="128">
        <v>25.7</v>
      </c>
      <c r="J138" s="128">
        <v>6.303</v>
      </c>
      <c r="K138" s="34">
        <f>sum(I138:J138)</f>
        <v>32.003</v>
      </c>
      <c r="L138" s="59">
        <v>20</v>
      </c>
      <c r="M138" s="85">
        <f>SUM((K138/L138))</f>
        <v>1.60015</v>
      </c>
      <c r="N138" s="34">
        <v>8.4</v>
      </c>
      <c r="O138" s="87"/>
      <c r="P138" s="87"/>
      <c r="Q138" s="87"/>
      <c r="R138" s="87"/>
      <c r="S138" s="87"/>
      <c r="T138" s="87"/>
      <c r="U138" s="87"/>
      <c r="V138" s="87"/>
      <c r="W138" s="87"/>
    </row>
    <row r="139" ht="12.0" customHeight="1">
      <c r="A139" s="34" t="s">
        <v>1077</v>
      </c>
      <c r="B139" s="34" t="s">
        <v>576</v>
      </c>
      <c r="C139" s="34">
        <v>43</v>
      </c>
      <c r="D139" s="34">
        <v>35</v>
      </c>
      <c r="E139" s="34" t="s">
        <v>583</v>
      </c>
      <c r="F139" s="87" t="s">
        <v>577</v>
      </c>
      <c r="G139" s="87">
        <v>402</v>
      </c>
      <c r="H139" s="87"/>
      <c r="I139" s="128">
        <v>3.24</v>
      </c>
      <c r="J139" s="128">
        <v>31.027</v>
      </c>
      <c r="K139" s="34">
        <f>sum(I139:J139)</f>
        <v>34.267</v>
      </c>
      <c r="L139" s="59">
        <v>22</v>
      </c>
      <c r="M139" s="85">
        <f>SUM((K139/L139))</f>
        <v>1.55759090909091</v>
      </c>
      <c r="N139" s="34">
        <v>0.16</v>
      </c>
      <c r="O139" s="87"/>
      <c r="P139" s="87"/>
      <c r="Q139" s="87"/>
      <c r="R139" s="87"/>
      <c r="S139" s="87"/>
      <c r="T139" s="87"/>
      <c r="U139" s="87"/>
      <c r="V139" s="87"/>
      <c r="W139" s="87"/>
    </row>
    <row r="140" ht="12.0" customHeight="1">
      <c r="A140" s="34" t="s">
        <v>1078</v>
      </c>
      <c r="B140" s="34" t="s">
        <v>760</v>
      </c>
      <c r="C140" s="34">
        <v>68</v>
      </c>
      <c r="D140" s="34">
        <v>52</v>
      </c>
      <c r="E140" s="34" t="s">
        <v>583</v>
      </c>
      <c r="F140" s="87" t="s">
        <v>577</v>
      </c>
      <c r="G140" s="87">
        <v>1873</v>
      </c>
      <c r="H140" s="87">
        <v>3678</v>
      </c>
      <c r="I140" s="128">
        <v>15.28</v>
      </c>
      <c r="J140" s="128">
        <v>4.369</v>
      </c>
      <c r="K140" s="34">
        <f>sum(I140:J140)</f>
        <v>19.649</v>
      </c>
      <c r="L140" s="59">
        <v>18</v>
      </c>
      <c r="M140" s="85">
        <f>SUM((K140/L140))</f>
        <v>1.09161111111111</v>
      </c>
      <c r="N140" s="34">
        <v>6.9</v>
      </c>
      <c r="O140" s="87"/>
      <c r="P140" s="87"/>
      <c r="Q140" s="87"/>
      <c r="R140" s="87"/>
      <c r="S140" s="87"/>
      <c r="T140" s="87"/>
      <c r="U140" s="87"/>
      <c r="V140" s="87"/>
      <c r="W140" s="87"/>
    </row>
    <row r="141" ht="12.0" customHeight="1">
      <c r="A141" s="34"/>
      <c r="B141" s="34"/>
      <c r="C141" s="34"/>
      <c r="D141" s="34"/>
      <c r="E141" s="34"/>
      <c r="F141" s="87"/>
      <c r="G141" s="87"/>
      <c r="H141" s="87"/>
      <c r="I141" s="128"/>
      <c r="J141" s="128"/>
      <c r="K141" s="34"/>
      <c r="L141" s="59"/>
      <c r="M141" s="85"/>
      <c r="N141" s="34"/>
      <c r="O141" s="87"/>
      <c r="P141" s="87"/>
      <c r="Q141" s="87"/>
      <c r="R141" s="87"/>
      <c r="S141" s="87"/>
      <c r="T141" s="87"/>
      <c r="U141" s="87"/>
      <c r="V141" s="87"/>
      <c r="W141" s="87"/>
    </row>
    <row r="142" ht="12.0" customHeight="1">
      <c r="A142" s="34"/>
      <c r="B142" s="34"/>
      <c r="C142" s="34"/>
      <c r="D142" s="34"/>
      <c r="E142" s="34"/>
      <c r="F142" s="87"/>
      <c r="G142" s="87"/>
      <c r="H142" s="87"/>
      <c r="I142" s="128"/>
      <c r="J142" s="128"/>
      <c r="K142" s="34"/>
      <c r="L142" s="59"/>
      <c r="M142" s="85"/>
      <c r="N142" s="34"/>
      <c r="O142" s="87"/>
      <c r="P142" s="87"/>
      <c r="Q142" s="87"/>
      <c r="R142" s="87"/>
      <c r="S142" s="87"/>
      <c r="T142" s="87"/>
      <c r="U142" s="87"/>
      <c r="V142" s="87"/>
      <c r="W142" s="87"/>
    </row>
    <row r="143" ht="12.0" customHeight="1">
      <c r="A143" s="34"/>
      <c r="B143" s="34"/>
      <c r="C143" s="34"/>
      <c r="D143" s="34"/>
      <c r="E143" s="34"/>
      <c r="F143" s="87"/>
      <c r="G143" s="87"/>
      <c r="H143" s="87"/>
      <c r="I143" s="128"/>
      <c r="J143" s="128"/>
      <c r="K143" s="34"/>
      <c r="L143" s="59"/>
      <c r="M143" s="85"/>
      <c r="N143" s="34"/>
      <c r="O143" s="87"/>
      <c r="P143" s="87"/>
      <c r="Q143" s="87"/>
      <c r="R143" s="87"/>
      <c r="S143" s="87"/>
      <c r="T143" s="87"/>
      <c r="U143" s="87"/>
      <c r="V143" s="87"/>
      <c r="W143" s="87"/>
    </row>
    <row r="144" ht="12.0" customHeight="1">
      <c r="A144" s="34"/>
      <c r="B144" s="34"/>
      <c r="C144" s="34"/>
      <c r="D144" s="34"/>
      <c r="E144" s="34"/>
      <c r="F144" s="87"/>
      <c r="G144" s="87"/>
      <c r="H144" s="87"/>
      <c r="I144" s="128"/>
      <c r="J144" s="128"/>
      <c r="K144" s="34"/>
      <c r="L144" s="59"/>
      <c r="M144" s="85"/>
      <c r="N144" s="34"/>
      <c r="O144" s="87"/>
      <c r="P144" s="87"/>
      <c r="Q144" s="87"/>
      <c r="R144" s="87"/>
      <c r="S144" s="87"/>
      <c r="T144" s="87"/>
      <c r="U144" s="87"/>
      <c r="V144" s="87"/>
      <c r="W144" s="87"/>
    </row>
    <row r="145" ht="12.0" customHeight="1">
      <c r="A145" s="34"/>
      <c r="B145" s="34"/>
      <c r="C145" s="34"/>
      <c r="D145" s="34"/>
      <c r="E145" s="34"/>
      <c r="F145" s="87"/>
      <c r="G145" s="87"/>
      <c r="H145" s="87"/>
      <c r="I145" s="128"/>
      <c r="J145" s="128"/>
      <c r="K145" s="34"/>
      <c r="L145" s="59"/>
      <c r="M145" s="85"/>
      <c r="N145" s="34"/>
      <c r="O145" s="87"/>
      <c r="P145" s="87"/>
      <c r="Q145" s="87"/>
      <c r="R145" s="87"/>
      <c r="S145" s="87"/>
      <c r="T145" s="87"/>
      <c r="U145" s="87"/>
      <c r="V145" s="87"/>
      <c r="W145" s="87"/>
    </row>
    <row r="146" ht="12.0" customHeight="1">
      <c r="A146" s="34"/>
      <c r="B146" s="34"/>
      <c r="C146" s="34"/>
      <c r="D146" s="34"/>
      <c r="E146" s="34"/>
      <c r="F146" s="87"/>
      <c r="G146" s="87"/>
      <c r="H146" s="87"/>
      <c r="I146" s="128"/>
      <c r="J146" s="128"/>
      <c r="K146" s="34"/>
      <c r="L146" s="59"/>
      <c r="M146" s="85"/>
      <c r="N146" s="34"/>
      <c r="O146" s="87"/>
      <c r="P146" s="87"/>
      <c r="Q146" s="87"/>
      <c r="R146" s="87"/>
      <c r="S146" s="87"/>
      <c r="T146" s="87"/>
      <c r="U146" s="87"/>
      <c r="V146" s="87"/>
      <c r="W146" s="87"/>
    </row>
    <row r="147" ht="12.0" customHeight="1">
      <c r="A147" s="34"/>
      <c r="B147" s="34"/>
      <c r="C147" s="34"/>
      <c r="D147" s="34"/>
      <c r="E147" s="34"/>
      <c r="F147" s="87"/>
      <c r="G147" s="87"/>
      <c r="H147" s="87"/>
      <c r="I147" s="128"/>
      <c r="J147" s="128"/>
      <c r="K147" s="34"/>
      <c r="L147" s="59"/>
      <c r="M147" s="85"/>
      <c r="N147" s="34"/>
      <c r="O147" s="87"/>
      <c r="P147" s="87"/>
      <c r="Q147" s="87"/>
      <c r="R147" s="87"/>
      <c r="S147" s="87"/>
      <c r="T147" s="87"/>
      <c r="U147" s="87"/>
      <c r="V147" s="87"/>
      <c r="W147" s="87"/>
    </row>
    <row r="148" ht="12.0" customHeight="1">
      <c r="A148" s="34"/>
      <c r="B148" s="34"/>
      <c r="C148" s="34"/>
      <c r="D148" s="34"/>
      <c r="E148" s="34"/>
      <c r="F148" s="87"/>
      <c r="G148" s="87"/>
      <c r="H148" s="87"/>
      <c r="I148" s="128"/>
      <c r="J148" s="128"/>
      <c r="K148" s="34"/>
      <c r="L148" s="59"/>
      <c r="M148" s="85"/>
      <c r="N148" s="34"/>
      <c r="O148" s="87"/>
      <c r="P148" s="87"/>
      <c r="Q148" s="87"/>
      <c r="R148" s="87"/>
      <c r="S148" s="87"/>
      <c r="T148" s="87"/>
      <c r="U148" s="87"/>
      <c r="V148" s="87"/>
      <c r="W148" s="87"/>
    </row>
    <row r="149" ht="12.0" customHeight="1">
      <c r="A149" s="34"/>
      <c r="B149" s="34"/>
      <c r="C149" s="34"/>
      <c r="D149" s="34"/>
      <c r="E149" s="34"/>
      <c r="F149" s="87"/>
      <c r="G149" s="87"/>
      <c r="H149" s="87"/>
      <c r="I149" s="128"/>
      <c r="J149" s="128"/>
      <c r="K149" s="34"/>
      <c r="L149" s="59"/>
      <c r="M149" s="85"/>
      <c r="N149" s="34"/>
      <c r="O149" s="87"/>
      <c r="P149" s="87"/>
      <c r="Q149" s="87"/>
      <c r="R149" s="87"/>
      <c r="S149" s="87"/>
      <c r="T149" s="87"/>
      <c r="U149" s="87"/>
      <c r="V149" s="87"/>
      <c r="W149" s="87"/>
    </row>
    <row r="150" ht="12.0" customHeight="1">
      <c r="A150" s="34"/>
      <c r="B150" s="34"/>
      <c r="C150" s="34"/>
      <c r="D150" s="34"/>
      <c r="E150" s="34"/>
      <c r="F150" s="87"/>
      <c r="G150" s="87"/>
      <c r="H150" s="87"/>
      <c r="I150" s="128"/>
      <c r="J150" s="128"/>
      <c r="K150" s="34"/>
      <c r="L150" s="59"/>
      <c r="M150" s="85"/>
      <c r="N150" s="34"/>
      <c r="O150" s="87"/>
      <c r="P150" s="87"/>
      <c r="Q150" s="87"/>
      <c r="R150" s="87"/>
      <c r="S150" s="87"/>
      <c r="T150" s="87"/>
      <c r="U150" s="87"/>
      <c r="V150" s="87"/>
      <c r="W150" s="87"/>
    </row>
    <row r="151" ht="12.0" customHeight="1">
      <c r="A151" s="34"/>
      <c r="B151" s="34"/>
      <c r="C151" s="34"/>
      <c r="D151" s="34"/>
      <c r="E151" s="34"/>
      <c r="F151" s="87"/>
      <c r="G151" s="87"/>
      <c r="H151" s="87"/>
      <c r="I151" s="128"/>
      <c r="J151" s="128"/>
      <c r="K151" s="34"/>
      <c r="L151" s="59"/>
      <c r="M151" s="85"/>
      <c r="N151" s="34"/>
      <c r="O151" s="87"/>
      <c r="P151" s="87"/>
      <c r="Q151" s="87"/>
      <c r="R151" s="87"/>
      <c r="S151" s="87"/>
      <c r="T151" s="87"/>
      <c r="U151" s="87"/>
      <c r="V151" s="87"/>
      <c r="W151" s="87"/>
    </row>
    <row r="152" ht="12.0" customHeight="1">
      <c r="A152" s="34"/>
      <c r="B152" s="34"/>
      <c r="C152" s="34"/>
      <c r="D152" s="34"/>
      <c r="E152" s="34"/>
      <c r="F152" s="87"/>
      <c r="G152" s="87"/>
      <c r="H152" s="87"/>
      <c r="I152" s="128"/>
      <c r="J152" s="128"/>
      <c r="K152" s="34"/>
      <c r="L152" s="59"/>
      <c r="M152" s="85"/>
      <c r="N152" s="34"/>
      <c r="O152" s="87"/>
      <c r="P152" s="87"/>
      <c r="Q152" s="87"/>
      <c r="R152" s="87"/>
      <c r="S152" s="87"/>
      <c r="T152" s="87"/>
      <c r="U152" s="87"/>
      <c r="V152" s="87"/>
      <c r="W152" s="87"/>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3.14"/>
    <col customWidth="1" min="2" max="2" width="13.71"/>
    <col customWidth="1" min="3" max="3" width="5.86"/>
    <col customWidth="1" min="4" max="4" width="4.86"/>
    <col customWidth="1" min="5" max="5" width="11.57"/>
    <col customWidth="1" min="6" max="6" width="13.0"/>
    <col customWidth="1" min="7" max="7" width="9.57"/>
    <col customWidth="1" min="8" max="8" width="12.0"/>
    <col customWidth="1" min="9" max="9" width="8.43"/>
    <col customWidth="1" min="10" max="11" width="8.71"/>
    <col customWidth="1" min="12" max="12" width="5.71"/>
    <col customWidth="1" min="13" max="13" width="8.0"/>
    <col customWidth="1" min="14" max="14" width="9.14"/>
    <col customWidth="1" min="15" max="15" width="5.71"/>
    <col customWidth="1" min="16" max="16" width="4.43"/>
    <col customWidth="1" min="17" max="17" width="42.29"/>
  </cols>
  <sheetData>
    <row r="1">
      <c r="A1" s="9" t="s">
        <v>33</v>
      </c>
      <c r="B1" s="64" t="s">
        <v>370</v>
      </c>
      <c r="C1" s="9" t="s">
        <v>15</v>
      </c>
      <c r="D1" s="106" t="s">
        <v>1079</v>
      </c>
      <c r="E1" s="9" t="s">
        <v>41</v>
      </c>
      <c r="F1" s="9" t="s">
        <v>42</v>
      </c>
      <c r="G1" s="64" t="s">
        <v>1080</v>
      </c>
      <c r="H1" s="9" t="s">
        <v>45</v>
      </c>
      <c r="I1" s="86" t="s">
        <v>46</v>
      </c>
      <c r="J1" s="33" t="s">
        <v>47</v>
      </c>
      <c r="K1" s="9" t="s">
        <v>48</v>
      </c>
      <c r="L1" s="33" t="s">
        <v>49</v>
      </c>
      <c r="M1" s="92" t="s">
        <v>1081</v>
      </c>
      <c r="N1" s="9" t="s">
        <v>43</v>
      </c>
      <c r="O1" s="33" t="s">
        <v>53</v>
      </c>
      <c r="P1" s="33" t="s">
        <v>54</v>
      </c>
      <c r="Q1" s="31" t="s">
        <v>56</v>
      </c>
    </row>
    <row r="2">
      <c r="A2" s="45"/>
      <c r="B2" s="89"/>
      <c r="C2" s="45"/>
      <c r="D2" s="30"/>
      <c r="E2" s="45"/>
      <c r="F2" s="45"/>
      <c r="G2" s="89"/>
      <c r="H2" s="9" t="s">
        <v>296</v>
      </c>
      <c r="I2" s="67" t="s">
        <v>297</v>
      </c>
      <c r="J2" s="97" t="s">
        <v>297</v>
      </c>
      <c r="K2" s="45" t="s">
        <v>297</v>
      </c>
      <c r="L2" s="97" t="s">
        <v>297</v>
      </c>
      <c r="M2" s="85" t="s">
        <v>298</v>
      </c>
      <c r="N2" s="45" t="s">
        <v>297</v>
      </c>
      <c r="O2" s="97"/>
      <c r="P2" s="97"/>
      <c r="Q2" s="59"/>
    </row>
    <row r="3">
      <c r="A3" s="120" t="s">
        <v>613</v>
      </c>
      <c r="B3" s="120"/>
      <c r="C3" s="61">
        <f>AVERAGE(C4:C151)</f>
        <v>47.3138686131387</v>
      </c>
      <c r="D3" s="61">
        <f>AVERAGE(D4:D151)</f>
        <v>57.6788321167883</v>
      </c>
      <c r="E3" s="120"/>
      <c r="F3" s="120"/>
      <c r="G3" s="41">
        <f>AVERAGE(G4:G151)</f>
        <v>2597.3795620438</v>
      </c>
      <c r="H3" s="41">
        <f>AVERAGE(H4:H151)</f>
        <v>8352.52554744526</v>
      </c>
      <c r="I3" s="41">
        <f>AVERAGE(I4:I151)</f>
        <v>74.0477080291971</v>
      </c>
      <c r="J3" s="41">
        <f>AVERAGE(J4:J151)</f>
        <v>92.9337591240875</v>
      </c>
      <c r="K3" s="41">
        <f>AVERAGE(K4:K151)</f>
        <v>166.709080291971</v>
      </c>
      <c r="L3" s="41">
        <f>AVERAGE(L4:L151)</f>
        <v>54.0942279411765</v>
      </c>
      <c r="M3" s="95">
        <f>Sum((K3/L3))</f>
        <v>3.08182751907014</v>
      </c>
      <c r="N3" s="41">
        <f>AVERAGE(N4:N151)</f>
        <v>21.7420437956204</v>
      </c>
      <c r="O3" s="120"/>
      <c r="P3" s="120"/>
      <c r="Q3" s="120"/>
    </row>
    <row r="4">
      <c r="A4" s="87" t="s">
        <v>1082</v>
      </c>
      <c r="B4" s="34" t="s">
        <v>96</v>
      </c>
      <c r="C4" s="87">
        <v>83</v>
      </c>
      <c r="D4" s="12">
        <v>92</v>
      </c>
      <c r="E4" s="87" t="s">
        <v>620</v>
      </c>
      <c r="F4" s="87" t="s">
        <v>591</v>
      </c>
      <c r="G4" s="34">
        <v>3452</v>
      </c>
      <c r="H4" s="34">
        <v>22313</v>
      </c>
      <c r="I4" s="128">
        <v>760.5</v>
      </c>
      <c r="J4" s="128">
        <v>2021</v>
      </c>
      <c r="K4" s="28">
        <f>sum(I4:J4)</f>
        <v>2781.5</v>
      </c>
      <c r="L4" s="59">
        <v>237</v>
      </c>
      <c r="M4" s="1">
        <f>sum((K4/L4))</f>
        <v>11.7362869198312</v>
      </c>
      <c r="N4" s="87">
        <v>77</v>
      </c>
      <c r="O4" s="59"/>
      <c r="P4" s="59"/>
      <c r="Q4" s="70" t="s">
        <v>1083</v>
      </c>
    </row>
    <row r="5">
      <c r="A5" s="87" t="s">
        <v>1084</v>
      </c>
      <c r="B5" s="34" t="s">
        <v>121</v>
      </c>
      <c r="C5" s="87">
        <v>20</v>
      </c>
      <c r="D5" s="12">
        <v>76</v>
      </c>
      <c r="E5" s="87" t="s">
        <v>640</v>
      </c>
      <c r="F5" s="87" t="s">
        <v>591</v>
      </c>
      <c r="G5" s="34">
        <v>4234</v>
      </c>
      <c r="H5" s="34">
        <v>25736</v>
      </c>
      <c r="I5" s="128">
        <v>402.1</v>
      </c>
      <c r="J5" s="128">
        <v>434.2</v>
      </c>
      <c r="K5" s="28">
        <v>836.3</v>
      </c>
      <c r="L5" s="59">
        <v>210</v>
      </c>
      <c r="M5" s="1">
        <f>sum((K5/L5))</f>
        <v>3.98238095238095</v>
      </c>
      <c r="N5" s="87">
        <v>109</v>
      </c>
      <c r="O5" s="59"/>
      <c r="P5" s="59"/>
      <c r="Q5" s="70" t="s">
        <v>1085</v>
      </c>
    </row>
    <row r="6">
      <c r="A6" s="87" t="s">
        <v>1086</v>
      </c>
      <c r="B6" s="34" t="s">
        <v>674</v>
      </c>
      <c r="C6" s="87">
        <v>83</v>
      </c>
      <c r="D6" s="12">
        <v>75</v>
      </c>
      <c r="E6" s="87" t="s">
        <v>643</v>
      </c>
      <c r="F6" s="87" t="s">
        <v>708</v>
      </c>
      <c r="G6" s="34">
        <v>4325</v>
      </c>
      <c r="H6" s="34">
        <v>17997</v>
      </c>
      <c r="I6" s="128">
        <v>302</v>
      </c>
      <c r="J6" s="128">
        <v>632</v>
      </c>
      <c r="K6" s="28">
        <v>934</v>
      </c>
      <c r="L6" s="59">
        <v>250</v>
      </c>
      <c r="M6" s="1">
        <f>sum((K6/L6))</f>
        <v>3.736</v>
      </c>
      <c r="N6" s="87">
        <v>77.8</v>
      </c>
      <c r="O6" s="59"/>
      <c r="P6" s="59"/>
      <c r="Q6" s="70" t="s">
        <v>1087</v>
      </c>
    </row>
    <row r="7">
      <c r="A7" s="87" t="s">
        <v>1088</v>
      </c>
      <c r="B7" s="34" t="s">
        <v>962</v>
      </c>
      <c r="C7" s="87">
        <v>27</v>
      </c>
      <c r="D7" s="12">
        <v>78</v>
      </c>
      <c r="E7" s="87" t="s">
        <v>583</v>
      </c>
      <c r="F7" s="87" t="s">
        <v>584</v>
      </c>
      <c r="G7" s="34">
        <v>4024</v>
      </c>
      <c r="H7" s="34">
        <v>35497</v>
      </c>
      <c r="I7" s="128">
        <v>296.62</v>
      </c>
      <c r="J7" s="128">
        <v>413.2</v>
      </c>
      <c r="K7" s="28">
        <f>sum(I7:J7)</f>
        <v>709.82</v>
      </c>
      <c r="L7" s="59">
        <v>50</v>
      </c>
      <c r="M7" s="1">
        <f>sum((K7/L7))</f>
        <v>14.1964</v>
      </c>
      <c r="N7" s="87">
        <v>142.8</v>
      </c>
      <c r="O7" s="59"/>
      <c r="P7" s="59"/>
      <c r="Q7" s="70" t="s">
        <v>1089</v>
      </c>
    </row>
    <row r="8">
      <c r="A8" s="87" t="s">
        <v>1090</v>
      </c>
      <c r="B8" s="34" t="s">
        <v>630</v>
      </c>
      <c r="C8" s="87">
        <v>98</v>
      </c>
      <c r="D8" s="12">
        <v>86</v>
      </c>
      <c r="E8" s="87" t="s">
        <v>610</v>
      </c>
      <c r="F8" s="87" t="s">
        <v>611</v>
      </c>
      <c r="G8" s="34">
        <v>3766</v>
      </c>
      <c r="H8" s="34">
        <v>18085</v>
      </c>
      <c r="I8" s="128">
        <v>293</v>
      </c>
      <c r="J8" s="128">
        <v>438.3</v>
      </c>
      <c r="K8" s="28">
        <f>sum(I8:J8)</f>
        <v>731.3</v>
      </c>
      <c r="L8" s="59">
        <v>175</v>
      </c>
      <c r="M8" s="1">
        <f>sum((K8/L8))</f>
        <v>4.17885714285714</v>
      </c>
      <c r="N8" s="87">
        <v>68.1</v>
      </c>
      <c r="O8" s="59" t="s">
        <v>1091</v>
      </c>
      <c r="P8" s="59" t="s">
        <v>1091</v>
      </c>
      <c r="Q8" s="70" t="s">
        <v>1092</v>
      </c>
    </row>
    <row r="9">
      <c r="A9" s="87" t="s">
        <v>1093</v>
      </c>
      <c r="B9" s="34" t="s">
        <v>674</v>
      </c>
      <c r="C9" s="87">
        <v>79</v>
      </c>
      <c r="D9" s="12">
        <v>87</v>
      </c>
      <c r="E9" s="87" t="s">
        <v>577</v>
      </c>
      <c r="F9" s="87" t="s">
        <v>577</v>
      </c>
      <c r="G9" s="34">
        <v>3269</v>
      </c>
      <c r="H9" s="34">
        <v>13759</v>
      </c>
      <c r="I9" s="128">
        <v>277.3</v>
      </c>
      <c r="J9" s="128">
        <v>190.16</v>
      </c>
      <c r="K9" s="28">
        <f>sum(I9:J9)</f>
        <v>467.46</v>
      </c>
      <c r="L9" s="59">
        <v>35</v>
      </c>
      <c r="M9" s="1">
        <f>sum((K9/L9))</f>
        <v>13.356</v>
      </c>
      <c r="N9" s="87">
        <v>45</v>
      </c>
      <c r="O9" s="59"/>
      <c r="P9" s="59"/>
      <c r="Q9" s="70" t="s">
        <v>1094</v>
      </c>
    </row>
    <row r="10">
      <c r="A10" s="87" t="s">
        <v>1095</v>
      </c>
      <c r="B10" s="34" t="s">
        <v>121</v>
      </c>
      <c r="C10" s="87">
        <v>94</v>
      </c>
      <c r="D10" s="12">
        <v>91</v>
      </c>
      <c r="E10" s="87" t="s">
        <v>640</v>
      </c>
      <c r="F10" s="87" t="s">
        <v>591</v>
      </c>
      <c r="G10" s="34">
        <v>3849</v>
      </c>
      <c r="H10" s="34">
        <v>19539</v>
      </c>
      <c r="I10" s="128">
        <v>257.7</v>
      </c>
      <c r="J10" s="128">
        <v>127.95</v>
      </c>
      <c r="K10" s="28">
        <f>sum(I10:J10)</f>
        <v>385.65</v>
      </c>
      <c r="L10" s="59">
        <v>140</v>
      </c>
      <c r="M10" s="1">
        <f>sum((K10/L10))</f>
        <v>2.75464285714286</v>
      </c>
      <c r="N10" s="87">
        <v>75.2</v>
      </c>
      <c r="O10" s="59"/>
      <c r="P10" s="59"/>
      <c r="Q10" s="70" t="s">
        <v>1085</v>
      </c>
    </row>
    <row r="11">
      <c r="A11" s="87" t="s">
        <v>1096</v>
      </c>
      <c r="B11" s="34" t="s">
        <v>674</v>
      </c>
      <c r="C11" s="87">
        <v>65</v>
      </c>
      <c r="D11" s="12">
        <v>90</v>
      </c>
      <c r="E11" s="87" t="s">
        <v>1097</v>
      </c>
      <c r="F11" s="87" t="s">
        <v>939</v>
      </c>
      <c r="G11" s="34">
        <v>3110</v>
      </c>
      <c r="H11" s="34">
        <v>10971</v>
      </c>
      <c r="I11" s="128">
        <v>255.959</v>
      </c>
      <c r="J11" s="128">
        <v>53.24</v>
      </c>
      <c r="K11" s="28">
        <f>sum(I11:J11)</f>
        <v>309.199</v>
      </c>
      <c r="L11" s="59">
        <v>29</v>
      </c>
      <c r="M11" s="1">
        <f>sum((K11/L11))</f>
        <v>10.6620344827586</v>
      </c>
      <c r="N11" s="87">
        <v>34.1</v>
      </c>
      <c r="O11" s="59" t="s">
        <v>926</v>
      </c>
      <c r="P11" s="59"/>
      <c r="Q11" s="70" t="s">
        <v>1098</v>
      </c>
    </row>
    <row r="12">
      <c r="A12" s="87" t="s">
        <v>1099</v>
      </c>
      <c r="B12" s="34" t="s">
        <v>576</v>
      </c>
      <c r="C12" s="87">
        <v>21</v>
      </c>
      <c r="D12" s="12">
        <v>59</v>
      </c>
      <c r="E12" s="87" t="s">
        <v>577</v>
      </c>
      <c r="F12" s="87" t="s">
        <v>611</v>
      </c>
      <c r="G12" s="34">
        <v>3700</v>
      </c>
      <c r="H12" s="34">
        <v>13210</v>
      </c>
      <c r="I12" s="128">
        <v>219.5</v>
      </c>
      <c r="J12" s="128">
        <v>223</v>
      </c>
      <c r="K12" s="28">
        <v>440.7</v>
      </c>
      <c r="L12" s="59">
        <v>75</v>
      </c>
      <c r="M12" s="1">
        <f>sum((K12/L12))</f>
        <v>5.876</v>
      </c>
      <c r="N12" s="87">
        <v>48.8</v>
      </c>
      <c r="O12" s="59"/>
      <c r="P12" s="59"/>
      <c r="Q12" s="70" t="s">
        <v>1100</v>
      </c>
    </row>
    <row r="13">
      <c r="A13" s="87" t="s">
        <v>1101</v>
      </c>
      <c r="B13" s="34" t="s">
        <v>674</v>
      </c>
      <c r="C13" s="87">
        <v>70</v>
      </c>
      <c r="D13" s="12">
        <v>81</v>
      </c>
      <c r="E13" s="87" t="s">
        <v>646</v>
      </c>
      <c r="F13" s="87" t="s">
        <v>591</v>
      </c>
      <c r="G13" s="34">
        <v>3626</v>
      </c>
      <c r="H13" s="34">
        <v>17183</v>
      </c>
      <c r="I13" s="128">
        <v>209.02</v>
      </c>
      <c r="J13" s="128">
        <v>315</v>
      </c>
      <c r="K13" s="28">
        <f>sum(I13:J13)</f>
        <v>524.02</v>
      </c>
      <c r="L13" s="59">
        <v>90</v>
      </c>
      <c r="M13" s="1">
        <f>sum((K13/L13))</f>
        <v>5.822444444444439</v>
      </c>
      <c r="N13" s="87">
        <v>62.3</v>
      </c>
      <c r="O13" s="59"/>
      <c r="P13" s="59"/>
      <c r="Q13" s="70" t="s">
        <v>1102</v>
      </c>
    </row>
    <row r="14">
      <c r="A14" s="87" t="s">
        <v>1103</v>
      </c>
      <c r="B14" s="34" t="s">
        <v>121</v>
      </c>
      <c r="C14" s="87">
        <v>72</v>
      </c>
      <c r="D14" s="12">
        <v>65</v>
      </c>
      <c r="E14" s="87" t="s">
        <v>602</v>
      </c>
      <c r="F14" s="87" t="s">
        <v>611</v>
      </c>
      <c r="G14" s="34">
        <v>4104</v>
      </c>
      <c r="H14" s="34">
        <v>14454</v>
      </c>
      <c r="I14" s="128">
        <v>198.4</v>
      </c>
      <c r="J14" s="128">
        <v>183.2</v>
      </c>
      <c r="K14" s="28">
        <v>381.5</v>
      </c>
      <c r="L14" s="59">
        <v>175</v>
      </c>
      <c r="M14" s="1">
        <f>sum((K14/L14))</f>
        <v>2.18</v>
      </c>
      <c r="N14" s="87">
        <v>59.3</v>
      </c>
      <c r="O14" s="59"/>
      <c r="P14" s="59"/>
      <c r="Q14" s="70" t="s">
        <v>1104</v>
      </c>
    </row>
    <row r="15">
      <c r="A15" s="87" t="s">
        <v>1105</v>
      </c>
      <c r="B15" s="34" t="s">
        <v>96</v>
      </c>
      <c r="C15" s="87">
        <v>45</v>
      </c>
      <c r="D15" s="12">
        <v>72</v>
      </c>
      <c r="E15" s="87" t="s">
        <v>643</v>
      </c>
      <c r="F15" s="87" t="s">
        <v>611</v>
      </c>
      <c r="G15" s="34">
        <v>4099</v>
      </c>
      <c r="H15" s="34">
        <v>10171</v>
      </c>
      <c r="I15" s="128">
        <v>196.57</v>
      </c>
      <c r="J15" s="128">
        <v>690.11</v>
      </c>
      <c r="K15" s="28">
        <f>sum(I15:J15)</f>
        <v>886.68</v>
      </c>
      <c r="L15" s="59">
        <v>90</v>
      </c>
      <c r="M15" s="1">
        <f>sum((K15/L15))</f>
        <v>9.852</v>
      </c>
      <c r="N15" s="87">
        <v>41.7</v>
      </c>
      <c r="O15" s="59"/>
      <c r="P15" s="59"/>
      <c r="Q15" s="70" t="s">
        <v>1106</v>
      </c>
    </row>
    <row r="16">
      <c r="A16" s="87" t="s">
        <v>1107</v>
      </c>
      <c r="B16" s="34" t="s">
        <v>96</v>
      </c>
      <c r="C16" s="87">
        <v>37</v>
      </c>
      <c r="D16" s="12">
        <v>72</v>
      </c>
      <c r="E16" s="87" t="s">
        <v>640</v>
      </c>
      <c r="F16" s="87" t="s">
        <v>591</v>
      </c>
      <c r="G16" s="34">
        <v>4099</v>
      </c>
      <c r="H16" s="34">
        <v>20751</v>
      </c>
      <c r="I16" s="128">
        <v>179.9</v>
      </c>
      <c r="J16" s="128">
        <v>193.2</v>
      </c>
      <c r="K16" s="28">
        <f>sum(I16:J16)</f>
        <v>373.1</v>
      </c>
      <c r="L16" s="59">
        <v>150</v>
      </c>
      <c r="M16" s="1">
        <f>sum((K16/L16))</f>
        <v>2.48733333333333</v>
      </c>
      <c r="N16" s="87">
        <v>85.1</v>
      </c>
      <c r="O16" s="59"/>
      <c r="P16" s="59"/>
      <c r="Q16" s="70" t="s">
        <v>1108</v>
      </c>
    </row>
    <row r="17">
      <c r="A17" s="87" t="s">
        <v>1109</v>
      </c>
      <c r="B17" s="34" t="s">
        <v>96</v>
      </c>
      <c r="C17" s="87">
        <v>43</v>
      </c>
      <c r="D17" s="12">
        <v>60</v>
      </c>
      <c r="E17" s="87" t="s">
        <v>643</v>
      </c>
      <c r="F17" s="87" t="s">
        <v>591</v>
      </c>
      <c r="G17" s="34">
        <v>4096</v>
      </c>
      <c r="H17" s="34">
        <v>13226</v>
      </c>
      <c r="I17" s="128">
        <v>177.2</v>
      </c>
      <c r="J17" s="128">
        <v>235.8</v>
      </c>
      <c r="K17" s="28">
        <f>sum(I17:J17)</f>
        <v>413</v>
      </c>
      <c r="L17" s="59">
        <v>150</v>
      </c>
      <c r="M17" s="1">
        <f>sum((K17/L17))</f>
        <v>2.75333333333333</v>
      </c>
      <c r="N17" s="87">
        <v>54.2</v>
      </c>
      <c r="O17" s="59"/>
      <c r="P17" s="59"/>
      <c r="Q17" s="70" t="s">
        <v>1085</v>
      </c>
    </row>
    <row r="18">
      <c r="A18" s="87">
        <v>2012</v>
      </c>
      <c r="B18" s="34" t="s">
        <v>78</v>
      </c>
      <c r="C18" s="87">
        <v>39</v>
      </c>
      <c r="D18" s="12">
        <v>63</v>
      </c>
      <c r="E18" s="87" t="s">
        <v>677</v>
      </c>
      <c r="F18" s="87" t="s">
        <v>591</v>
      </c>
      <c r="G18" s="34">
        <v>3404</v>
      </c>
      <c r="H18" s="34">
        <v>19165</v>
      </c>
      <c r="I18" s="128">
        <v>166.12</v>
      </c>
      <c r="J18" s="128">
        <v>603.567</v>
      </c>
      <c r="K18" s="28">
        <f>sum(I18:J18)</f>
        <v>769.687</v>
      </c>
      <c r="L18" s="59">
        <v>200</v>
      </c>
      <c r="M18" s="1">
        <f>sum((K18/L18))</f>
        <v>3.848435</v>
      </c>
      <c r="N18" s="87">
        <v>65.3</v>
      </c>
      <c r="O18" s="59"/>
      <c r="P18" s="59"/>
      <c r="Q18" s="70" t="s">
        <v>1110</v>
      </c>
    </row>
    <row r="19">
      <c r="A19" s="87" t="s">
        <v>1111</v>
      </c>
      <c r="B19" s="34" t="s">
        <v>630</v>
      </c>
      <c r="C19" s="87">
        <v>43</v>
      </c>
      <c r="D19" s="12">
        <v>74</v>
      </c>
      <c r="E19" s="87" t="s">
        <v>583</v>
      </c>
      <c r="F19" s="87" t="s">
        <v>577</v>
      </c>
      <c r="G19" s="34">
        <v>3056</v>
      </c>
      <c r="H19" s="34">
        <v>11004</v>
      </c>
      <c r="I19" s="128">
        <v>163.958</v>
      </c>
      <c r="J19" s="128">
        <v>153.417</v>
      </c>
      <c r="K19" s="28">
        <v>314.7</v>
      </c>
      <c r="L19" s="59">
        <v>40</v>
      </c>
      <c r="M19" s="1">
        <f>sum((K19/L19))</f>
        <v>7.8675</v>
      </c>
      <c r="N19" s="87">
        <v>33.6</v>
      </c>
      <c r="O19" s="59"/>
      <c r="P19" s="59"/>
      <c r="Q19" s="70" t="s">
        <v>1085</v>
      </c>
    </row>
    <row r="20">
      <c r="A20" s="87" t="s">
        <v>1112</v>
      </c>
      <c r="B20" s="34" t="s">
        <v>65</v>
      </c>
      <c r="C20" s="87">
        <v>28</v>
      </c>
      <c r="D20" s="12">
        <v>76</v>
      </c>
      <c r="E20" s="87" t="s">
        <v>640</v>
      </c>
      <c r="F20" s="87" t="s">
        <v>591</v>
      </c>
      <c r="G20" s="34">
        <v>3461</v>
      </c>
      <c r="H20" s="34">
        <v>20500</v>
      </c>
      <c r="I20" s="128">
        <v>155.1</v>
      </c>
      <c r="J20" s="128">
        <v>208</v>
      </c>
      <c r="K20" s="28">
        <f>sum(I20:J20)</f>
        <v>363.1</v>
      </c>
      <c r="L20" s="59">
        <v>85</v>
      </c>
      <c r="M20" s="1">
        <f>sum((K20/L20))</f>
        <v>4.27176470588235</v>
      </c>
      <c r="N20" s="87">
        <v>70.9</v>
      </c>
      <c r="O20" s="59"/>
      <c r="P20" s="59"/>
      <c r="Q20" s="70" t="s">
        <v>1113</v>
      </c>
    </row>
    <row r="21">
      <c r="A21" s="87" t="s">
        <v>1114</v>
      </c>
      <c r="B21" s="34" t="s">
        <v>121</v>
      </c>
      <c r="C21" s="87">
        <v>33</v>
      </c>
      <c r="D21" s="12">
        <v>62</v>
      </c>
      <c r="E21" s="87" t="s">
        <v>749</v>
      </c>
      <c r="F21" s="87" t="s">
        <v>591</v>
      </c>
      <c r="G21" s="34">
        <v>4007</v>
      </c>
      <c r="H21" s="34">
        <v>13654</v>
      </c>
      <c r="I21" s="128">
        <v>150.2</v>
      </c>
      <c r="J21" s="128">
        <v>152.26</v>
      </c>
      <c r="K21" s="28">
        <v>302.1</v>
      </c>
      <c r="L21" s="59">
        <v>175</v>
      </c>
      <c r="M21" s="1">
        <f>sum((K21/L21))</f>
        <v>1.72628571428571</v>
      </c>
      <c r="N21" s="87">
        <v>54.7</v>
      </c>
      <c r="O21" s="59"/>
      <c r="P21" s="59"/>
      <c r="Q21" s="70" t="s">
        <v>1085</v>
      </c>
    </row>
    <row r="22">
      <c r="A22" s="87" t="s">
        <v>1115</v>
      </c>
      <c r="B22" s="34" t="s">
        <v>78</v>
      </c>
      <c r="C22" s="87">
        <v>33</v>
      </c>
      <c r="D22" s="12">
        <v>50</v>
      </c>
      <c r="E22" s="87" t="s">
        <v>577</v>
      </c>
      <c r="F22" s="87" t="s">
        <v>591</v>
      </c>
      <c r="G22" s="34">
        <v>3144</v>
      </c>
      <c r="H22" s="34">
        <v>10125</v>
      </c>
      <c r="I22" s="128">
        <v>146.33</v>
      </c>
      <c r="J22" s="128">
        <v>36.95</v>
      </c>
      <c r="K22" s="28">
        <f>sum(I22:J22)</f>
        <v>183.28</v>
      </c>
      <c r="L22" s="59">
        <v>26</v>
      </c>
      <c r="M22" s="1">
        <f>sum((K22/L22))</f>
        <v>7.04923076923077</v>
      </c>
      <c r="N22" s="87">
        <v>31.8</v>
      </c>
      <c r="O22" s="59"/>
      <c r="P22" s="59"/>
      <c r="Q22" s="70" t="s">
        <v>1116</v>
      </c>
    </row>
    <row r="23">
      <c r="A23" s="87" t="s">
        <v>1117</v>
      </c>
      <c r="B23" s="34" t="s">
        <v>96</v>
      </c>
      <c r="C23" s="87">
        <v>58</v>
      </c>
      <c r="D23" s="12">
        <v>83</v>
      </c>
      <c r="E23" s="87" t="s">
        <v>749</v>
      </c>
      <c r="F23" s="87" t="s">
        <v>591</v>
      </c>
      <c r="G23" s="34">
        <v>3183</v>
      </c>
      <c r="H23" s="34">
        <v>7765</v>
      </c>
      <c r="I23" s="128">
        <v>145</v>
      </c>
      <c r="J23" s="128">
        <v>81.8</v>
      </c>
      <c r="K23" s="28">
        <f>sum(I23:J23)</f>
        <v>226.8</v>
      </c>
      <c r="L23" s="59">
        <v>25</v>
      </c>
      <c r="M23" s="1">
        <f>sum((K23/L23))</f>
        <v>9.072000000000001</v>
      </c>
      <c r="N23" s="87">
        <v>24.7</v>
      </c>
      <c r="O23" s="59"/>
      <c r="P23" s="59"/>
      <c r="Q23" s="70" t="s">
        <v>1118</v>
      </c>
    </row>
    <row r="24">
      <c r="A24" s="87" t="s">
        <v>1119</v>
      </c>
      <c r="B24" s="34" t="s">
        <v>630</v>
      </c>
      <c r="C24" s="87">
        <v>52</v>
      </c>
      <c r="D24" s="12">
        <v>72</v>
      </c>
      <c r="E24" s="87" t="s">
        <v>683</v>
      </c>
      <c r="F24" s="87" t="s">
        <v>611</v>
      </c>
      <c r="G24" s="34">
        <v>3683</v>
      </c>
      <c r="H24" s="34">
        <v>8159</v>
      </c>
      <c r="I24" s="128">
        <v>137.9</v>
      </c>
      <c r="J24" s="128">
        <v>187.43</v>
      </c>
      <c r="K24" s="28">
        <f>sum(I24:J24)</f>
        <v>325.33</v>
      </c>
      <c r="L24" s="59">
        <v>200</v>
      </c>
      <c r="M24" s="1">
        <f>sum((K24/L24))</f>
        <v>1.62665</v>
      </c>
      <c r="N24" s="87">
        <v>30.1</v>
      </c>
      <c r="O24" s="59"/>
      <c r="P24" s="59"/>
      <c r="Q24" s="70" t="s">
        <v>1120</v>
      </c>
    </row>
    <row r="25">
      <c r="A25" s="87" t="s">
        <v>1121</v>
      </c>
      <c r="B25" s="34" t="s">
        <v>78</v>
      </c>
      <c r="C25" s="87">
        <v>36</v>
      </c>
      <c r="D25" s="12">
        <v>65</v>
      </c>
      <c r="E25" s="87" t="s">
        <v>646</v>
      </c>
      <c r="F25" s="87" t="s">
        <v>1040</v>
      </c>
      <c r="G25" s="34">
        <v>3527</v>
      </c>
      <c r="H25" s="34">
        <v>13100</v>
      </c>
      <c r="I25" s="128">
        <v>133.4</v>
      </c>
      <c r="J25" s="128">
        <v>352.6</v>
      </c>
      <c r="K25" s="28">
        <v>485.9</v>
      </c>
      <c r="L25" s="59">
        <v>150</v>
      </c>
      <c r="M25" s="1">
        <f>sum((K25/L25))</f>
        <v>3.23933333333333</v>
      </c>
      <c r="N25" s="87">
        <v>46.2</v>
      </c>
      <c r="O25" s="59"/>
      <c r="P25" s="59"/>
      <c r="Q25" s="70" t="s">
        <v>1122</v>
      </c>
    </row>
    <row r="26">
      <c r="A26" s="87" t="s">
        <v>1123</v>
      </c>
      <c r="B26" s="34" t="s">
        <v>674</v>
      </c>
      <c r="C26" s="87">
        <v>33</v>
      </c>
      <c r="D26" s="12">
        <v>64</v>
      </c>
      <c r="E26" s="87" t="s">
        <v>602</v>
      </c>
      <c r="F26" s="87" t="s">
        <v>591</v>
      </c>
      <c r="G26" s="34">
        <v>3530</v>
      </c>
      <c r="H26" s="34">
        <v>12056</v>
      </c>
      <c r="I26" s="128">
        <v>125.3</v>
      </c>
      <c r="J26" s="128">
        <v>246.7</v>
      </c>
      <c r="K26" s="28">
        <v>372</v>
      </c>
      <c r="L26" s="59">
        <v>200</v>
      </c>
      <c r="M26" s="1">
        <f>sum((K26/L26))</f>
        <v>1.86</v>
      </c>
      <c r="N26" s="87">
        <v>42.6</v>
      </c>
      <c r="O26" s="59"/>
      <c r="P26" s="59"/>
      <c r="Q26" s="70" t="s">
        <v>1124</v>
      </c>
    </row>
    <row r="27">
      <c r="A27" s="87" t="s">
        <v>1125</v>
      </c>
      <c r="B27" s="34" t="s">
        <v>78</v>
      </c>
      <c r="C27" s="87">
        <v>86</v>
      </c>
      <c r="D27" s="12">
        <v>70</v>
      </c>
      <c r="E27" s="87" t="s">
        <v>577</v>
      </c>
      <c r="F27" s="87" t="s">
        <v>611</v>
      </c>
      <c r="G27" s="34">
        <v>3119</v>
      </c>
      <c r="H27" s="34">
        <v>9716</v>
      </c>
      <c r="I27" s="128">
        <v>124.9</v>
      </c>
      <c r="J27" s="128">
        <v>118.13</v>
      </c>
      <c r="K27" s="28">
        <f>sum(I27:J27)</f>
        <v>243.03</v>
      </c>
      <c r="L27" s="59">
        <v>100</v>
      </c>
      <c r="M27" s="1">
        <f>sum((K27/L27))</f>
        <v>2.4303</v>
      </c>
      <c r="N27" s="87">
        <v>30.3</v>
      </c>
      <c r="O27" s="59"/>
      <c r="P27" s="59"/>
      <c r="Q27" s="70" t="s">
        <v>1126</v>
      </c>
    </row>
    <row r="28">
      <c r="A28" s="87" t="s">
        <v>1127</v>
      </c>
      <c r="B28" s="34" t="s">
        <v>65</v>
      </c>
      <c r="C28" s="87">
        <v>88</v>
      </c>
      <c r="D28" s="12">
        <v>87</v>
      </c>
      <c r="E28" s="87" t="s">
        <v>753</v>
      </c>
      <c r="F28" s="87" t="s">
        <v>708</v>
      </c>
      <c r="G28" s="34">
        <v>3135</v>
      </c>
      <c r="H28" s="34">
        <v>12024</v>
      </c>
      <c r="I28" s="128">
        <v>120.5</v>
      </c>
      <c r="J28" s="128">
        <v>200.91</v>
      </c>
      <c r="K28" s="28">
        <f>sum(I28:J28)</f>
        <v>321.41</v>
      </c>
      <c r="L28" s="59">
        <v>70</v>
      </c>
      <c r="M28" s="1">
        <f>sum((K28/L28))</f>
        <v>4.59157142857143</v>
      </c>
      <c r="N28" s="87">
        <v>38</v>
      </c>
      <c r="O28" s="59" t="s">
        <v>1128</v>
      </c>
      <c r="P28" s="59" t="s">
        <v>1128</v>
      </c>
      <c r="Q28" s="70" t="s">
        <v>1085</v>
      </c>
    </row>
    <row r="29">
      <c r="A29" s="87" t="s">
        <v>1129</v>
      </c>
      <c r="B29" s="34" t="s">
        <v>630</v>
      </c>
      <c r="C29" s="87">
        <v>22</v>
      </c>
      <c r="D29" s="12">
        <v>50</v>
      </c>
      <c r="E29" s="87" t="s">
        <v>577</v>
      </c>
      <c r="F29" s="87" t="s">
        <v>591</v>
      </c>
      <c r="G29" s="34">
        <v>3697</v>
      </c>
      <c r="H29" s="34">
        <v>8576</v>
      </c>
      <c r="I29" s="128">
        <v>119.4</v>
      </c>
      <c r="J29" s="128">
        <v>173.38</v>
      </c>
      <c r="K29" s="28">
        <v>285.1</v>
      </c>
      <c r="L29" s="59">
        <v>150</v>
      </c>
      <c r="M29" s="1">
        <f>sum((K29/L29))</f>
        <v>1.90066666666667</v>
      </c>
      <c r="N29" s="87">
        <v>31.7</v>
      </c>
      <c r="O29" s="59"/>
      <c r="P29" s="59"/>
      <c r="Q29" s="70" t="s">
        <v>1130</v>
      </c>
    </row>
    <row r="30">
      <c r="A30" s="87" t="s">
        <v>1131</v>
      </c>
      <c r="B30" s="34" t="s">
        <v>576</v>
      </c>
      <c r="C30" s="87">
        <v>91</v>
      </c>
      <c r="D30" s="12">
        <v>81</v>
      </c>
      <c r="E30" s="87" t="s">
        <v>620</v>
      </c>
      <c r="F30" s="87" t="s">
        <v>591</v>
      </c>
      <c r="G30" s="34">
        <v>3049</v>
      </c>
      <c r="H30" s="34">
        <v>12251</v>
      </c>
      <c r="I30" s="128">
        <v>115.6</v>
      </c>
      <c r="J30" s="128">
        <v>95.17</v>
      </c>
      <c r="K30" s="28">
        <f>sum(I30:J30)</f>
        <v>210.77</v>
      </c>
      <c r="L30" s="59">
        <v>30</v>
      </c>
      <c r="M30" s="1">
        <f>sum((K30/L30))</f>
        <v>7.02566666666667</v>
      </c>
      <c r="N30" s="87">
        <v>37.4</v>
      </c>
      <c r="O30" s="59"/>
      <c r="P30" s="59"/>
      <c r="Q30" s="70" t="s">
        <v>1085</v>
      </c>
    </row>
    <row r="31">
      <c r="A31" s="87" t="s">
        <v>1132</v>
      </c>
      <c r="B31" s="34" t="s">
        <v>65</v>
      </c>
      <c r="C31" s="87">
        <v>56</v>
      </c>
      <c r="D31" s="12">
        <v>63</v>
      </c>
      <c r="E31" s="87" t="s">
        <v>583</v>
      </c>
      <c r="F31" s="87" t="s">
        <v>577</v>
      </c>
      <c r="G31" s="34">
        <v>2887</v>
      </c>
      <c r="H31" s="34">
        <v>7655</v>
      </c>
      <c r="I31" s="128">
        <v>112.73</v>
      </c>
      <c r="J31" s="128">
        <v>106.368</v>
      </c>
      <c r="K31" s="28">
        <f>sum(I31:J31)</f>
        <v>219.098</v>
      </c>
      <c r="L31" s="59">
        <v>85</v>
      </c>
      <c r="M31" s="1">
        <f>sum((K31/L31))</f>
        <v>2.57762352941176</v>
      </c>
      <c r="N31" s="87">
        <v>22.1</v>
      </c>
      <c r="O31" s="59"/>
      <c r="P31" s="59"/>
      <c r="Q31" s="70" t="s">
        <v>1133</v>
      </c>
    </row>
    <row r="32">
      <c r="A32" s="87" t="s">
        <v>1134</v>
      </c>
      <c r="B32" s="34" t="s">
        <v>65</v>
      </c>
      <c r="C32" s="87">
        <v>12</v>
      </c>
      <c r="D32" s="12">
        <v>47</v>
      </c>
      <c r="E32" s="87" t="s">
        <v>577</v>
      </c>
      <c r="F32" s="87" t="s">
        <v>577</v>
      </c>
      <c r="G32" s="34">
        <v>3000</v>
      </c>
      <c r="H32" s="34">
        <v>11429</v>
      </c>
      <c r="I32" s="128">
        <v>109.2</v>
      </c>
      <c r="J32" s="128">
        <v>62.63</v>
      </c>
      <c r="K32" s="28">
        <f>sum(I32:J32)</f>
        <v>171.83</v>
      </c>
      <c r="L32" s="59">
        <v>60</v>
      </c>
      <c r="M32" s="1">
        <f>sum((K32/L32))</f>
        <v>2.86383333333333</v>
      </c>
      <c r="N32" s="87">
        <v>34.3</v>
      </c>
      <c r="O32" s="59"/>
      <c r="P32" s="59"/>
      <c r="Q32" s="70" t="s">
        <v>1135</v>
      </c>
    </row>
    <row r="33">
      <c r="A33" s="87" t="s">
        <v>1136</v>
      </c>
      <c r="B33" s="34" t="s">
        <v>576</v>
      </c>
      <c r="C33" s="87">
        <v>82</v>
      </c>
      <c r="D33" s="12">
        <v>56</v>
      </c>
      <c r="E33" s="87" t="s">
        <v>602</v>
      </c>
      <c r="F33" s="87" t="s">
        <v>603</v>
      </c>
      <c r="G33" s="34">
        <v>760</v>
      </c>
      <c r="H33" s="34">
        <v>25813</v>
      </c>
      <c r="I33" s="128">
        <v>107.92</v>
      </c>
      <c r="J33" s="128">
        <v>85.436</v>
      </c>
      <c r="K33" s="28">
        <f>sum(I33:J33)</f>
        <v>193.356</v>
      </c>
      <c r="L33" s="59">
        <v>0.015</v>
      </c>
      <c r="M33" s="1">
        <f>sum((K33/L33))</f>
        <v>12890.4</v>
      </c>
      <c r="N33" s="87">
        <v>19.6</v>
      </c>
      <c r="O33" s="1"/>
      <c r="P33" s="59"/>
      <c r="Q33" s="70" t="s">
        <v>1085</v>
      </c>
    </row>
    <row r="34">
      <c r="A34" s="87" t="s">
        <v>1137</v>
      </c>
      <c r="B34" s="34" t="s">
        <v>674</v>
      </c>
      <c r="C34" s="87">
        <v>64</v>
      </c>
      <c r="D34" s="12">
        <v>68</v>
      </c>
      <c r="E34" s="87" t="s">
        <v>606</v>
      </c>
      <c r="F34" s="87" t="s">
        <v>591</v>
      </c>
      <c r="G34" s="34">
        <v>3611</v>
      </c>
      <c r="H34" s="34">
        <v>15291</v>
      </c>
      <c r="I34" s="128">
        <v>107.5</v>
      </c>
      <c r="J34" s="128">
        <v>77.7</v>
      </c>
      <c r="K34" s="28">
        <v>185.3</v>
      </c>
      <c r="L34" s="59">
        <v>130</v>
      </c>
      <c r="M34" s="1">
        <f>sum((K34/L34))</f>
        <v>1.42538461538462</v>
      </c>
      <c r="N34" s="87">
        <v>55.2</v>
      </c>
      <c r="O34" s="59"/>
      <c r="P34" s="59"/>
      <c r="Q34" s="70" t="s">
        <v>1138</v>
      </c>
    </row>
    <row r="35">
      <c r="A35" s="87" t="s">
        <v>1139</v>
      </c>
      <c r="B35" s="34" t="s">
        <v>630</v>
      </c>
      <c r="C35" s="87">
        <v>84</v>
      </c>
      <c r="D35" s="12">
        <v>72</v>
      </c>
      <c r="E35" s="87" t="s">
        <v>620</v>
      </c>
      <c r="F35" s="87" t="s">
        <v>611</v>
      </c>
      <c r="G35" s="34">
        <v>3434</v>
      </c>
      <c r="H35" s="34">
        <v>7050</v>
      </c>
      <c r="I35" s="128">
        <v>104.4</v>
      </c>
      <c r="J35" s="128">
        <v>162.64</v>
      </c>
      <c r="K35" s="28">
        <f>sum(I35:J35)</f>
        <v>267.04</v>
      </c>
      <c r="L35" s="59">
        <v>105</v>
      </c>
      <c r="M35" s="1">
        <f>sum((K35/L35))</f>
        <v>2.5432380952381</v>
      </c>
      <c r="N35" s="87">
        <v>24.2</v>
      </c>
      <c r="O35" s="59"/>
      <c r="P35" s="59"/>
      <c r="Q35" s="70" t="s">
        <v>1140</v>
      </c>
    </row>
    <row r="36">
      <c r="A36" s="87" t="s">
        <v>1141</v>
      </c>
      <c r="B36" s="34" t="s">
        <v>65</v>
      </c>
      <c r="C36" s="87">
        <v>67</v>
      </c>
      <c r="D36" s="12">
        <v>65</v>
      </c>
      <c r="E36" s="87" t="s">
        <v>753</v>
      </c>
      <c r="F36" s="87" t="s">
        <v>939</v>
      </c>
      <c r="G36" s="34">
        <v>3334</v>
      </c>
      <c r="H36" s="34">
        <v>7580</v>
      </c>
      <c r="I36" s="128">
        <v>97.1</v>
      </c>
      <c r="J36" s="128">
        <v>117</v>
      </c>
      <c r="K36" s="28">
        <v>214.1</v>
      </c>
      <c r="L36" s="59">
        <v>100</v>
      </c>
      <c r="M36" s="1">
        <f>sum((K36/L36))</f>
        <v>2.141</v>
      </c>
      <c r="N36" s="87">
        <v>25.2</v>
      </c>
      <c r="O36" s="59"/>
      <c r="P36" s="59"/>
      <c r="Q36" s="70" t="s">
        <v>1142</v>
      </c>
    </row>
    <row r="37">
      <c r="A37" s="87" t="s">
        <v>1143</v>
      </c>
      <c r="B37" s="34" t="s">
        <v>78</v>
      </c>
      <c r="C37" s="87">
        <v>74</v>
      </c>
      <c r="D37" s="12">
        <v>69</v>
      </c>
      <c r="E37" s="87" t="s">
        <v>753</v>
      </c>
      <c r="F37" s="87" t="s">
        <v>939</v>
      </c>
      <c r="G37" s="34">
        <v>2354</v>
      </c>
      <c r="H37" s="34">
        <v>8508</v>
      </c>
      <c r="I37" s="128">
        <v>94.12</v>
      </c>
      <c r="J37" s="128">
        <v>32.451</v>
      </c>
      <c r="K37" s="28">
        <f>sum(I37:J37)</f>
        <v>126.571</v>
      </c>
      <c r="L37" s="59">
        <v>40</v>
      </c>
      <c r="M37" s="1">
        <f>sum((K37/L37))</f>
        <v>3.164275</v>
      </c>
      <c r="N37" s="87">
        <v>20</v>
      </c>
      <c r="O37" s="59"/>
      <c r="P37" s="59"/>
      <c r="Q37" s="70" t="s">
        <v>1144</v>
      </c>
    </row>
    <row r="38">
      <c r="A38" s="87" t="s">
        <v>1145</v>
      </c>
      <c r="B38" s="34" t="s">
        <v>674</v>
      </c>
      <c r="C38" s="87">
        <v>42</v>
      </c>
      <c r="D38" s="12">
        <v>60</v>
      </c>
      <c r="E38" s="87" t="s">
        <v>583</v>
      </c>
      <c r="F38" s="87" t="s">
        <v>577</v>
      </c>
      <c r="G38" s="34">
        <v>3175</v>
      </c>
      <c r="H38" s="34">
        <v>8751</v>
      </c>
      <c r="I38" s="128">
        <v>93.95</v>
      </c>
      <c r="J38" s="128">
        <v>84.89</v>
      </c>
      <c r="K38" s="28">
        <f>sum(I38:J38)</f>
        <v>178.84</v>
      </c>
      <c r="L38" s="59">
        <v>25</v>
      </c>
      <c r="M38" s="1">
        <f>sum((K38/L38))</f>
        <v>7.1536</v>
      </c>
      <c r="N38" s="87">
        <v>27.8</v>
      </c>
      <c r="O38" s="59"/>
      <c r="P38" s="59"/>
      <c r="Q38" s="70" t="s">
        <v>1146</v>
      </c>
    </row>
    <row r="39">
      <c r="A39" s="87" t="s">
        <v>1147</v>
      </c>
      <c r="B39" s="34" t="s">
        <v>576</v>
      </c>
      <c r="C39" s="87">
        <v>14</v>
      </c>
      <c r="D39" s="12">
        <v>68</v>
      </c>
      <c r="E39" s="87" t="s">
        <v>583</v>
      </c>
      <c r="F39" s="87" t="s">
        <v>577</v>
      </c>
      <c r="G39" s="34">
        <v>2882</v>
      </c>
      <c r="H39" s="34">
        <v>9579</v>
      </c>
      <c r="I39" s="128">
        <v>88.9</v>
      </c>
      <c r="J39" s="128">
        <v>116.383</v>
      </c>
      <c r="K39" s="28">
        <f>sum(I39:J39)</f>
        <v>205.283</v>
      </c>
      <c r="L39" s="59">
        <v>38</v>
      </c>
      <c r="M39" s="1">
        <f>sum((K39/L39))</f>
        <v>5.40218421052632</v>
      </c>
      <c r="N39" s="87">
        <v>27.6</v>
      </c>
      <c r="O39" s="59"/>
      <c r="P39" s="59"/>
      <c r="Q39" s="70" t="s">
        <v>1085</v>
      </c>
    </row>
    <row r="40">
      <c r="A40" s="87" t="s">
        <v>1148</v>
      </c>
      <c r="B40" s="34" t="s">
        <v>121</v>
      </c>
      <c r="C40" s="87">
        <v>90</v>
      </c>
      <c r="D40" s="12">
        <v>76</v>
      </c>
      <c r="E40" s="87" t="s">
        <v>590</v>
      </c>
      <c r="F40" s="87" t="s">
        <v>584</v>
      </c>
      <c r="G40" s="34">
        <v>1895</v>
      </c>
      <c r="H40" s="34">
        <v>5947</v>
      </c>
      <c r="I40" s="128">
        <v>83.82</v>
      </c>
      <c r="J40" s="128">
        <v>116.383</v>
      </c>
      <c r="K40" s="28">
        <f>sum(I40:J40)</f>
        <v>200.203</v>
      </c>
      <c r="L40" s="59">
        <v>25</v>
      </c>
      <c r="M40" s="1">
        <f>sum((K40/L40))</f>
        <v>8.00812</v>
      </c>
      <c r="N40" s="87">
        <v>11.2</v>
      </c>
      <c r="O40" s="59"/>
      <c r="P40" s="59" t="s">
        <v>1149</v>
      </c>
      <c r="Q40" s="70" t="s">
        <v>1150</v>
      </c>
    </row>
    <row r="41">
      <c r="A41" s="87" t="s">
        <v>1151</v>
      </c>
      <c r="B41" s="34" t="s">
        <v>962</v>
      </c>
      <c r="C41" s="87">
        <v>33</v>
      </c>
      <c r="D41" s="12">
        <v>50</v>
      </c>
      <c r="E41" s="87" t="s">
        <v>677</v>
      </c>
      <c r="F41" s="87" t="s">
        <v>584</v>
      </c>
      <c r="G41" s="34">
        <v>3332</v>
      </c>
      <c r="H41" s="34">
        <v>7384</v>
      </c>
      <c r="I41" s="128">
        <v>79.95</v>
      </c>
      <c r="J41" s="128">
        <v>103.63</v>
      </c>
      <c r="K41" s="28">
        <f>sum(I41:J41)</f>
        <v>183.58</v>
      </c>
      <c r="L41" s="59">
        <v>50</v>
      </c>
      <c r="M41" s="1">
        <f>sum((K41/L41))</f>
        <v>3.6716</v>
      </c>
      <c r="N41" s="87">
        <v>24.6</v>
      </c>
      <c r="O41" s="59"/>
      <c r="P41" s="59"/>
      <c r="Q41" s="70" t="s">
        <v>1085</v>
      </c>
    </row>
    <row r="42">
      <c r="A42" s="87" t="s">
        <v>1152</v>
      </c>
      <c r="B42" s="34" t="s">
        <v>630</v>
      </c>
      <c r="C42" s="87">
        <v>44</v>
      </c>
      <c r="D42" s="12">
        <v>66</v>
      </c>
      <c r="E42" s="87" t="s">
        <v>590</v>
      </c>
      <c r="F42" s="87" t="s">
        <v>577</v>
      </c>
      <c r="G42" s="34">
        <v>3118</v>
      </c>
      <c r="H42" s="34">
        <v>10367</v>
      </c>
      <c r="I42" s="128">
        <v>79.58</v>
      </c>
      <c r="J42" s="128">
        <v>75.969</v>
      </c>
      <c r="K42" s="28">
        <f>sum(I42:J42)</f>
        <v>155.549</v>
      </c>
      <c r="L42" s="59">
        <v>35</v>
      </c>
      <c r="M42" s="1">
        <f>sum((K42/L42))</f>
        <v>4.44425714285714</v>
      </c>
      <c r="N42" s="87">
        <v>32.3</v>
      </c>
      <c r="O42" s="59"/>
      <c r="P42" s="59"/>
      <c r="Q42" s="70" t="s">
        <v>1153</v>
      </c>
    </row>
    <row r="43">
      <c r="A43" s="87" t="s">
        <v>1154</v>
      </c>
      <c r="B43" s="34" t="s">
        <v>674</v>
      </c>
      <c r="C43" s="87">
        <v>73</v>
      </c>
      <c r="D43" s="12">
        <v>59</v>
      </c>
      <c r="E43" s="87" t="s">
        <v>610</v>
      </c>
      <c r="F43" s="87" t="s">
        <v>708</v>
      </c>
      <c r="G43" s="34">
        <v>3735</v>
      </c>
      <c r="H43" s="34">
        <v>8754</v>
      </c>
      <c r="I43" s="128">
        <v>77.23</v>
      </c>
      <c r="J43" s="128">
        <v>22.853</v>
      </c>
      <c r="K43" s="28">
        <f>sum(I43:J43)</f>
        <v>100.083</v>
      </c>
      <c r="L43" s="59">
        <v>100</v>
      </c>
      <c r="M43" s="1">
        <f>sum((K43/L43))</f>
        <v>1.00083</v>
      </c>
      <c r="N43" s="87">
        <v>32.7</v>
      </c>
      <c r="O43" s="59"/>
      <c r="P43" s="59"/>
      <c r="Q43" s="70" t="s">
        <v>1155</v>
      </c>
    </row>
    <row r="44">
      <c r="A44" s="87" t="s">
        <v>1156</v>
      </c>
      <c r="B44" s="34" t="s">
        <v>78</v>
      </c>
      <c r="C44" s="87">
        <v>90</v>
      </c>
      <c r="D44" s="12">
        <v>87</v>
      </c>
      <c r="E44" s="87" t="s">
        <v>602</v>
      </c>
      <c r="F44" s="87" t="s">
        <v>591</v>
      </c>
      <c r="G44" s="34">
        <v>3036</v>
      </c>
      <c r="H44" s="34">
        <v>8147</v>
      </c>
      <c r="I44" s="128">
        <v>75.59</v>
      </c>
      <c r="J44" s="128">
        <v>26.801</v>
      </c>
      <c r="K44" s="28">
        <f>sum(I44:J44)</f>
        <v>102.391</v>
      </c>
      <c r="L44" s="59">
        <v>23.6</v>
      </c>
      <c r="M44" s="1">
        <f>sum((K44/L44))</f>
        <v>4.33860169491525</v>
      </c>
      <c r="N44" s="87">
        <v>24.7</v>
      </c>
      <c r="O44" s="59"/>
      <c r="P44" s="59"/>
      <c r="Q44" s="70" t="s">
        <v>1157</v>
      </c>
    </row>
    <row r="45">
      <c r="A45" s="87" t="s">
        <v>1158</v>
      </c>
      <c r="B45" s="34" t="s">
        <v>65</v>
      </c>
      <c r="C45" s="87">
        <v>89</v>
      </c>
      <c r="D45" s="12">
        <v>77</v>
      </c>
      <c r="E45" s="87" t="s">
        <v>610</v>
      </c>
      <c r="F45" s="87" t="s">
        <v>611</v>
      </c>
      <c r="G45" s="34">
        <v>2299</v>
      </c>
      <c r="H45" s="34">
        <v>7329</v>
      </c>
      <c r="I45" s="128">
        <v>75.28</v>
      </c>
      <c r="J45" s="128">
        <v>49.3</v>
      </c>
      <c r="K45" s="28">
        <f>sum(I45:J45)</f>
        <v>124.58</v>
      </c>
      <c r="L45" s="59">
        <v>60</v>
      </c>
      <c r="M45" s="1">
        <f>sum((K45/L45))</f>
        <v>2.07633333333333</v>
      </c>
      <c r="N45" s="87">
        <v>16.8</v>
      </c>
      <c r="O45" s="59"/>
      <c r="P45" s="59"/>
      <c r="Q45" s="70" t="s">
        <v>1159</v>
      </c>
    </row>
    <row r="46">
      <c r="A46" s="87" t="s">
        <v>1160</v>
      </c>
      <c r="B46" s="34" t="s">
        <v>576</v>
      </c>
      <c r="C46" s="87">
        <v>25</v>
      </c>
      <c r="D46" s="12">
        <v>77</v>
      </c>
      <c r="E46" s="87" t="s">
        <v>640</v>
      </c>
      <c r="F46" s="87" t="s">
        <v>956</v>
      </c>
      <c r="G46" s="34">
        <v>2890</v>
      </c>
      <c r="H46" s="34">
        <v>7280</v>
      </c>
      <c r="I46" s="128">
        <v>73.4</v>
      </c>
      <c r="J46" s="128">
        <v>53.08</v>
      </c>
      <c r="K46" s="28">
        <f>sum(I46:J46)</f>
        <v>126.48</v>
      </c>
      <c r="L46" s="59">
        <v>53</v>
      </c>
      <c r="M46" s="1">
        <f>sum((K46/L46))</f>
        <v>2.38641509433962</v>
      </c>
      <c r="N46" s="87">
        <v>21</v>
      </c>
      <c r="O46" s="59"/>
      <c r="P46" s="59"/>
      <c r="Q46" s="70" t="s">
        <v>1161</v>
      </c>
    </row>
    <row r="47">
      <c r="A47" s="87" t="s">
        <v>1162</v>
      </c>
      <c r="B47" s="34" t="s">
        <v>121</v>
      </c>
      <c r="C47" s="87">
        <v>46</v>
      </c>
      <c r="D47" s="12">
        <v>57</v>
      </c>
      <c r="E47" s="87" t="s">
        <v>577</v>
      </c>
      <c r="F47" s="87" t="s">
        <v>577</v>
      </c>
      <c r="G47" s="34">
        <v>3271</v>
      </c>
      <c r="H47" s="34">
        <v>5201</v>
      </c>
      <c r="I47" s="128">
        <v>73</v>
      </c>
      <c r="J47" s="128">
        <v>43.965</v>
      </c>
      <c r="K47" s="28">
        <v>118.2</v>
      </c>
      <c r="L47" s="59">
        <v>35</v>
      </c>
      <c r="M47" s="1">
        <f>sum((K47/L47))</f>
        <v>3.37714285714286</v>
      </c>
      <c r="N47" s="87">
        <v>17</v>
      </c>
      <c r="O47" s="59"/>
      <c r="P47" s="59"/>
      <c r="Q47" s="70" t="s">
        <v>1163</v>
      </c>
    </row>
    <row r="48">
      <c r="A48" s="87" t="s">
        <v>1164</v>
      </c>
      <c r="B48" s="34" t="s">
        <v>78</v>
      </c>
      <c r="C48" s="87">
        <v>81</v>
      </c>
      <c r="D48" s="12">
        <v>82</v>
      </c>
      <c r="E48" s="87" t="s">
        <v>595</v>
      </c>
      <c r="F48" s="87" t="s">
        <v>977</v>
      </c>
      <c r="G48" s="34">
        <v>3481</v>
      </c>
      <c r="H48" s="34">
        <v>6675</v>
      </c>
      <c r="I48" s="128">
        <v>72.1</v>
      </c>
      <c r="J48" s="128">
        <v>189.092</v>
      </c>
      <c r="K48" s="28">
        <f>sum(I48:J48)</f>
        <v>261.192</v>
      </c>
      <c r="L48" s="59">
        <v>60</v>
      </c>
      <c r="M48" s="1">
        <f>sum((K48/L48))</f>
        <v>4.3532</v>
      </c>
      <c r="N48" s="87">
        <v>23.3</v>
      </c>
      <c r="O48" s="59"/>
      <c r="P48" s="59"/>
      <c r="Q48" s="70" t="s">
        <v>1165</v>
      </c>
    </row>
    <row r="49">
      <c r="A49" s="87" t="s">
        <v>1166</v>
      </c>
      <c r="B49" s="34" t="s">
        <v>121</v>
      </c>
      <c r="C49" s="87">
        <v>83</v>
      </c>
      <c r="D49" s="12">
        <v>72</v>
      </c>
      <c r="E49" s="87" t="s">
        <v>577</v>
      </c>
      <c r="F49" s="87" t="s">
        <v>577</v>
      </c>
      <c r="G49" s="34">
        <v>2711</v>
      </c>
      <c r="H49" s="34">
        <v>6570</v>
      </c>
      <c r="I49" s="128">
        <v>71.4</v>
      </c>
      <c r="J49" s="128">
        <v>20.196</v>
      </c>
      <c r="K49" s="28">
        <v>91.4</v>
      </c>
      <c r="L49" s="59">
        <v>40</v>
      </c>
      <c r="M49" s="1">
        <f>sum((K49/L49))</f>
        <v>2.285</v>
      </c>
      <c r="N49" s="87">
        <v>17.8</v>
      </c>
      <c r="O49" s="59"/>
      <c r="P49" s="59"/>
      <c r="Q49" s="70" t="s">
        <v>1167</v>
      </c>
    </row>
    <row r="50">
      <c r="A50" s="87" t="s">
        <v>1168</v>
      </c>
      <c r="B50" s="34" t="s">
        <v>78</v>
      </c>
      <c r="C50" s="87">
        <v>20</v>
      </c>
      <c r="D50" s="12">
        <v>50</v>
      </c>
      <c r="E50" s="87" t="s">
        <v>627</v>
      </c>
      <c r="F50" s="87" t="s">
        <v>584</v>
      </c>
      <c r="G50" s="34">
        <v>2514</v>
      </c>
      <c r="H50" s="34">
        <v>11318</v>
      </c>
      <c r="I50" s="128">
        <v>68.26</v>
      </c>
      <c r="J50" s="128">
        <v>5.56</v>
      </c>
      <c r="K50" s="28">
        <f>sum(I50:J50)</f>
        <v>73.82</v>
      </c>
      <c r="L50" s="59">
        <v>20</v>
      </c>
      <c r="M50" s="1">
        <f>sum((K50/L50))</f>
        <v>3.691</v>
      </c>
      <c r="N50" s="87">
        <v>28.6</v>
      </c>
      <c r="O50" s="59"/>
      <c r="P50" s="59"/>
      <c r="Q50" s="70" t="s">
        <v>1169</v>
      </c>
    </row>
    <row r="51">
      <c r="A51" s="87" t="s">
        <v>1170</v>
      </c>
      <c r="B51" s="34" t="s">
        <v>69</v>
      </c>
      <c r="C51" s="87">
        <v>42</v>
      </c>
      <c r="D51" s="12">
        <v>50</v>
      </c>
      <c r="E51" s="87" t="s">
        <v>643</v>
      </c>
      <c r="F51" s="87" t="s">
        <v>591</v>
      </c>
      <c r="G51" s="34">
        <v>3187</v>
      </c>
      <c r="H51" s="34">
        <v>7651</v>
      </c>
      <c r="I51" s="128">
        <v>67.17</v>
      </c>
      <c r="J51" s="128">
        <v>39.21</v>
      </c>
      <c r="K51" s="28">
        <f>sum(I51:J51)</f>
        <v>106.38</v>
      </c>
      <c r="L51" s="59">
        <v>50</v>
      </c>
      <c r="M51" s="1">
        <f>sum((K51/L51))</f>
        <v>2.1276</v>
      </c>
      <c r="N51" s="87">
        <v>24.4</v>
      </c>
      <c r="O51" s="59"/>
      <c r="P51" s="59"/>
      <c r="Q51" s="70" t="s">
        <v>1171</v>
      </c>
    </row>
    <row r="52">
      <c r="A52" s="87" t="s">
        <v>1172</v>
      </c>
      <c r="B52" s="34" t="s">
        <v>674</v>
      </c>
      <c r="C52" s="87">
        <v>29</v>
      </c>
      <c r="D52" s="12">
        <v>52</v>
      </c>
      <c r="E52" s="87" t="s">
        <v>677</v>
      </c>
      <c r="F52" s="87" t="s">
        <v>603</v>
      </c>
      <c r="G52" s="34">
        <v>3121</v>
      </c>
      <c r="H52" s="34">
        <v>8782</v>
      </c>
      <c r="I52" s="128">
        <v>66.5</v>
      </c>
      <c r="J52" s="128">
        <v>119.689</v>
      </c>
      <c r="K52" s="28">
        <f>sum(I52:J52)</f>
        <v>186.189</v>
      </c>
      <c r="L52" s="59">
        <v>40</v>
      </c>
      <c r="M52" s="1">
        <f>sum((K52/L52))</f>
        <v>4.654725</v>
      </c>
      <c r="N52" s="87">
        <v>27.4</v>
      </c>
      <c r="O52" s="59"/>
      <c r="P52" s="59"/>
      <c r="Q52" s="70" t="s">
        <v>1173</v>
      </c>
    </row>
    <row r="53">
      <c r="A53" s="87" t="s">
        <v>1174</v>
      </c>
      <c r="B53" s="34" t="s">
        <v>78</v>
      </c>
      <c r="C53" s="87">
        <v>51</v>
      </c>
      <c r="D53" s="12">
        <v>60</v>
      </c>
      <c r="E53" s="87" t="s">
        <v>666</v>
      </c>
      <c r="F53" s="87" t="s">
        <v>591</v>
      </c>
      <c r="G53" s="34">
        <v>3074</v>
      </c>
      <c r="H53" s="34">
        <v>7603</v>
      </c>
      <c r="I53" s="128">
        <v>65.45</v>
      </c>
      <c r="J53" s="128">
        <v>84.71</v>
      </c>
      <c r="K53" s="28">
        <f>sum(I53:J53)</f>
        <v>150.16</v>
      </c>
      <c r="L53" s="59">
        <v>100</v>
      </c>
      <c r="M53" s="1">
        <f>sum((K53/L53))</f>
        <v>1.5016</v>
      </c>
      <c r="N53" s="87">
        <v>23.37</v>
      </c>
      <c r="O53" s="59"/>
      <c r="P53" s="59"/>
      <c r="Q53" s="70" t="s">
        <v>1175</v>
      </c>
    </row>
    <row r="54">
      <c r="A54" s="87" t="s">
        <v>1176</v>
      </c>
      <c r="B54" s="34" t="s">
        <v>121</v>
      </c>
      <c r="C54" s="87">
        <v>25</v>
      </c>
      <c r="D54" s="12">
        <v>52</v>
      </c>
      <c r="E54" s="87" t="s">
        <v>602</v>
      </c>
      <c r="F54" s="87" t="s">
        <v>603</v>
      </c>
      <c r="G54" s="34">
        <v>3105</v>
      </c>
      <c r="H54" s="34">
        <v>13066</v>
      </c>
      <c r="I54" s="128">
        <v>65</v>
      </c>
      <c r="J54" s="128">
        <v>26.4</v>
      </c>
      <c r="K54" s="28">
        <f>sum(I54:J54)</f>
        <v>91.4</v>
      </c>
      <c r="L54" s="59">
        <v>19</v>
      </c>
      <c r="M54" s="1">
        <f>sum((K54/L54))</f>
        <v>4.81052631578947</v>
      </c>
      <c r="N54" s="87">
        <v>40.6</v>
      </c>
      <c r="O54" s="59"/>
      <c r="P54" s="59"/>
      <c r="Q54" s="70" t="s">
        <v>1085</v>
      </c>
    </row>
    <row r="55">
      <c r="A55" s="87" t="s">
        <v>1177</v>
      </c>
      <c r="B55" s="34" t="s">
        <v>576</v>
      </c>
      <c r="C55" s="87">
        <v>55</v>
      </c>
      <c r="D55" s="12">
        <v>70</v>
      </c>
      <c r="E55" s="87" t="s">
        <v>590</v>
      </c>
      <c r="F55" s="87" t="s">
        <v>577</v>
      </c>
      <c r="G55" s="34">
        <v>3255</v>
      </c>
      <c r="H55" s="34">
        <v>7288</v>
      </c>
      <c r="I55" s="128">
        <v>64.2</v>
      </c>
      <c r="J55" s="128">
        <v>72.1</v>
      </c>
      <c r="K55" s="28">
        <v>136.3</v>
      </c>
      <c r="L55" s="59">
        <v>20</v>
      </c>
      <c r="M55" s="1">
        <f>sum((K55/L55))</f>
        <v>6.815</v>
      </c>
      <c r="N55" s="87">
        <v>23.7</v>
      </c>
      <c r="O55" s="59"/>
      <c r="P55" s="59"/>
      <c r="Q55" s="70" t="s">
        <v>1178</v>
      </c>
    </row>
    <row r="56">
      <c r="A56" s="87" t="s">
        <v>1179</v>
      </c>
      <c r="B56" s="34" t="s">
        <v>121</v>
      </c>
      <c r="C56" s="87">
        <v>38</v>
      </c>
      <c r="D56" s="12">
        <v>65</v>
      </c>
      <c r="E56" s="87" t="s">
        <v>583</v>
      </c>
      <c r="F56" s="87" t="s">
        <v>584</v>
      </c>
      <c r="G56" s="34">
        <v>2988</v>
      </c>
      <c r="H56" s="34">
        <v>6233</v>
      </c>
      <c r="I56" s="128">
        <v>63.41</v>
      </c>
      <c r="J56" s="128">
        <v>37.92</v>
      </c>
      <c r="K56" s="28">
        <f>sum(I56:J56)</f>
        <v>101.33</v>
      </c>
      <c r="L56" s="59">
        <v>39</v>
      </c>
      <c r="M56" s="1">
        <f>sum((K56/L56))</f>
        <v>2.59820512820513</v>
      </c>
      <c r="N56" s="87">
        <v>18.6</v>
      </c>
      <c r="O56" s="59"/>
      <c r="P56" s="59"/>
      <c r="Q56" s="70" t="s">
        <v>1085</v>
      </c>
    </row>
    <row r="57">
      <c r="A57" s="87" t="s">
        <v>1180</v>
      </c>
      <c r="B57" s="34" t="s">
        <v>65</v>
      </c>
      <c r="C57" s="87">
        <v>68</v>
      </c>
      <c r="D57" s="12">
        <v>48</v>
      </c>
      <c r="E57" s="87" t="s">
        <v>577</v>
      </c>
      <c r="F57" s="87" t="s">
        <v>577</v>
      </c>
      <c r="G57" s="34">
        <v>2756</v>
      </c>
      <c r="H57" s="34">
        <v>11110</v>
      </c>
      <c r="I57" s="128">
        <v>60.1</v>
      </c>
      <c r="J57" s="128">
        <v>78.751</v>
      </c>
      <c r="K57" s="28">
        <v>130.8</v>
      </c>
      <c r="L57" s="59">
        <v>42</v>
      </c>
      <c r="M57" s="1">
        <f>sum((K57/L57))</f>
        <v>3.11428571428572</v>
      </c>
      <c r="N57" s="87">
        <v>30.6</v>
      </c>
      <c r="O57" s="59"/>
      <c r="P57" s="59"/>
      <c r="Q57" s="70" t="s">
        <v>1181</v>
      </c>
    </row>
    <row r="58">
      <c r="A58" s="87" t="s">
        <v>1182</v>
      </c>
      <c r="B58" s="34" t="s">
        <v>96</v>
      </c>
      <c r="C58" s="87">
        <v>11</v>
      </c>
      <c r="D58" s="12">
        <v>56</v>
      </c>
      <c r="E58" s="87" t="s">
        <v>577</v>
      </c>
      <c r="F58" s="87" t="s">
        <v>577</v>
      </c>
      <c r="G58" s="34">
        <v>3226</v>
      </c>
      <c r="H58" s="34">
        <v>6528</v>
      </c>
      <c r="I58" s="128">
        <v>58.75</v>
      </c>
      <c r="J58" s="128">
        <v>55.947</v>
      </c>
      <c r="K58" s="28">
        <v>115.15</v>
      </c>
      <c r="L58" s="59">
        <v>30</v>
      </c>
      <c r="M58" s="1">
        <f>sum((K58/L58))</f>
        <v>3.83833333333333</v>
      </c>
      <c r="N58" s="87">
        <v>21.1</v>
      </c>
      <c r="O58" s="59"/>
      <c r="P58" s="59"/>
      <c r="Q58" s="70" t="s">
        <v>1085</v>
      </c>
    </row>
    <row r="59">
      <c r="A59" s="87" t="s">
        <v>1183</v>
      </c>
      <c r="B59" s="34" t="s">
        <v>107</v>
      </c>
      <c r="C59" s="87">
        <v>17</v>
      </c>
      <c r="D59" s="12">
        <v>51</v>
      </c>
      <c r="E59" s="87" t="s">
        <v>602</v>
      </c>
      <c r="F59" s="87" t="s">
        <v>584</v>
      </c>
      <c r="G59" s="34">
        <v>2732</v>
      </c>
      <c r="H59" s="34">
        <v>8420</v>
      </c>
      <c r="I59" s="128">
        <v>55.39</v>
      </c>
      <c r="J59" s="128">
        <v>22.13</v>
      </c>
      <c r="K59" s="28">
        <f>sum(I59:J59)</f>
        <v>77.52</v>
      </c>
      <c r="L59" s="59">
        <v>30</v>
      </c>
      <c r="M59" s="1">
        <f>sum((K59/L59))</f>
        <v>2.584</v>
      </c>
      <c r="N59" s="87">
        <v>23</v>
      </c>
      <c r="O59" s="59"/>
      <c r="P59" s="59"/>
      <c r="Q59" s="70" t="s">
        <v>1184</v>
      </c>
    </row>
    <row r="60">
      <c r="A60" s="87" t="s">
        <v>1185</v>
      </c>
      <c r="B60" s="34" t="s">
        <v>674</v>
      </c>
      <c r="C60" s="87">
        <v>27</v>
      </c>
      <c r="D60" s="12">
        <v>47</v>
      </c>
      <c r="E60" s="87" t="s">
        <v>583</v>
      </c>
      <c r="F60" s="87" t="s">
        <v>577</v>
      </c>
      <c r="G60" s="34">
        <v>3175</v>
      </c>
      <c r="H60" s="34">
        <v>4854</v>
      </c>
      <c r="I60" s="128">
        <v>55.25</v>
      </c>
      <c r="J60" s="128">
        <v>46.97</v>
      </c>
      <c r="K60" s="28">
        <f>sum(I60:J60)</f>
        <v>102.22</v>
      </c>
      <c r="L60" s="59">
        <v>50</v>
      </c>
      <c r="M60" s="1">
        <f>sum((K60/L60))</f>
        <v>2.0444</v>
      </c>
      <c r="N60" s="87">
        <v>15.4</v>
      </c>
      <c r="O60" s="59"/>
      <c r="P60" s="59"/>
      <c r="Q60" s="70" t="s">
        <v>1186</v>
      </c>
    </row>
    <row r="61">
      <c r="A61" s="87" t="s">
        <v>1187</v>
      </c>
      <c r="B61" s="34" t="s">
        <v>65</v>
      </c>
      <c r="C61" s="87">
        <v>68</v>
      </c>
      <c r="D61" s="12">
        <v>58</v>
      </c>
      <c r="E61" s="87" t="s">
        <v>683</v>
      </c>
      <c r="F61" s="87" t="s">
        <v>577</v>
      </c>
      <c r="G61" s="34">
        <v>3007</v>
      </c>
      <c r="H61" s="34">
        <v>7535</v>
      </c>
      <c r="I61" s="128">
        <v>51.85</v>
      </c>
      <c r="J61" s="128">
        <v>19.73</v>
      </c>
      <c r="K61" s="28">
        <f>sum(I61:J61)</f>
        <v>71.58</v>
      </c>
      <c r="L61" s="59">
        <v>75</v>
      </c>
      <c r="M61" s="1">
        <f>sum((K61/L61))</f>
        <v>0.9544</v>
      </c>
      <c r="N61" s="87">
        <v>22.7</v>
      </c>
      <c r="O61" s="59"/>
      <c r="P61" s="59"/>
      <c r="Q61" s="70" t="s">
        <v>1188</v>
      </c>
    </row>
    <row r="62">
      <c r="A62" s="87" t="s">
        <v>1189</v>
      </c>
      <c r="B62" s="34" t="s">
        <v>107</v>
      </c>
      <c r="C62" s="87">
        <v>57</v>
      </c>
      <c r="D62" s="12">
        <v>48</v>
      </c>
      <c r="E62" s="87" t="s">
        <v>749</v>
      </c>
      <c r="F62" s="87" t="s">
        <v>956</v>
      </c>
      <c r="G62" s="34">
        <v>2534</v>
      </c>
      <c r="H62" s="34">
        <v>8383</v>
      </c>
      <c r="I62" s="128">
        <v>51.54</v>
      </c>
      <c r="J62" s="128">
        <v>49.188</v>
      </c>
      <c r="K62" s="28">
        <f>sum(I62:J62)</f>
        <v>100.728</v>
      </c>
      <c r="L62" s="59">
        <v>14</v>
      </c>
      <c r="M62" s="1">
        <f>sum((K62/L62))</f>
        <v>7.19485714285714</v>
      </c>
      <c r="N62" s="87">
        <v>21.2</v>
      </c>
      <c r="O62" s="59"/>
      <c r="P62" s="59"/>
      <c r="Q62" s="70" t="s">
        <v>1190</v>
      </c>
    </row>
    <row r="63">
      <c r="A63" s="87" t="s">
        <v>1191</v>
      </c>
      <c r="B63" s="34" t="s">
        <v>69</v>
      </c>
      <c r="C63" s="87">
        <v>5</v>
      </c>
      <c r="D63" s="12">
        <v>49</v>
      </c>
      <c r="E63" s="87" t="s">
        <v>577</v>
      </c>
      <c r="F63" s="87" t="s">
        <v>577</v>
      </c>
      <c r="G63" s="34">
        <v>3425</v>
      </c>
      <c r="H63" s="34">
        <v>4933</v>
      </c>
      <c r="I63" s="128">
        <v>49.49</v>
      </c>
      <c r="J63" s="128">
        <v>47.26</v>
      </c>
      <c r="K63" s="28">
        <f>sum(I63:J63)</f>
        <v>96.75</v>
      </c>
      <c r="L63" s="59">
        <v>35</v>
      </c>
      <c r="M63" s="1">
        <f>sum((K63/L63))</f>
        <v>2.76428571428571</v>
      </c>
      <c r="N63" s="87">
        <v>16.9</v>
      </c>
      <c r="O63" s="59"/>
      <c r="P63" s="59"/>
      <c r="Q63" s="70" t="s">
        <v>1192</v>
      </c>
    </row>
    <row r="64">
      <c r="A64" s="87" t="s">
        <v>1193</v>
      </c>
      <c r="B64" s="34" t="s">
        <v>65</v>
      </c>
      <c r="C64" s="87">
        <v>26</v>
      </c>
      <c r="D64" s="12">
        <v>38</v>
      </c>
      <c r="E64" s="87" t="s">
        <v>610</v>
      </c>
      <c r="F64" s="87" t="s">
        <v>584</v>
      </c>
      <c r="G64" s="34">
        <v>3521</v>
      </c>
      <c r="H64" s="34">
        <v>5350</v>
      </c>
      <c r="I64" s="128">
        <v>49.43</v>
      </c>
      <c r="J64" s="128">
        <v>19.339</v>
      </c>
      <c r="K64" s="28">
        <f>sum(I64:J64)</f>
        <v>68.769</v>
      </c>
      <c r="L64" s="59">
        <v>100</v>
      </c>
      <c r="M64" s="1">
        <f>sum((K64/L64))</f>
        <v>0.68769</v>
      </c>
      <c r="N64" s="87">
        <v>18.8</v>
      </c>
      <c r="O64" s="59"/>
      <c r="P64" s="59"/>
      <c r="Q64" s="70" t="s">
        <v>1194</v>
      </c>
    </row>
    <row r="65">
      <c r="A65" s="87" t="s">
        <v>1195</v>
      </c>
      <c r="B65" s="34" t="s">
        <v>674</v>
      </c>
      <c r="C65" s="87">
        <v>47</v>
      </c>
      <c r="D65" s="12">
        <v>73</v>
      </c>
      <c r="E65" s="87" t="s">
        <v>677</v>
      </c>
      <c r="F65" s="87" t="s">
        <v>584</v>
      </c>
      <c r="G65" s="34">
        <v>2606</v>
      </c>
      <c r="H65" s="34">
        <v>4774</v>
      </c>
      <c r="I65" s="128">
        <v>49.2</v>
      </c>
      <c r="J65" s="128">
        <v>46.514</v>
      </c>
      <c r="K65" s="28">
        <f>sum(I65:J65)</f>
        <v>95.714</v>
      </c>
      <c r="L65" s="59">
        <v>27.5</v>
      </c>
      <c r="M65" s="1">
        <f>sum((K65/L65))</f>
        <v>3.48050909090909</v>
      </c>
      <c r="N65" s="87">
        <v>12.4</v>
      </c>
      <c r="O65" s="59"/>
      <c r="P65" s="59"/>
      <c r="Q65" s="70" t="s">
        <v>1196</v>
      </c>
    </row>
    <row r="66">
      <c r="A66" s="87" t="s">
        <v>1197</v>
      </c>
      <c r="B66" s="34" t="s">
        <v>78</v>
      </c>
      <c r="C66" s="87">
        <v>30</v>
      </c>
      <c r="D66" s="12">
        <v>68</v>
      </c>
      <c r="E66" s="87" t="s">
        <v>627</v>
      </c>
      <c r="F66" s="87" t="s">
        <v>591</v>
      </c>
      <c r="G66" s="34">
        <v>2942</v>
      </c>
      <c r="H66" s="34">
        <v>7080</v>
      </c>
      <c r="I66" s="128">
        <v>45.8</v>
      </c>
      <c r="J66" s="128">
        <v>45.55</v>
      </c>
      <c r="K66" s="28">
        <f>sum(I66:J66)</f>
        <v>91.35</v>
      </c>
      <c r="L66" s="59">
        <v>35</v>
      </c>
      <c r="M66" s="1">
        <f>sum((K66/L66))</f>
        <v>2.61</v>
      </c>
      <c r="N66" s="87">
        <v>20.8</v>
      </c>
      <c r="O66" s="59"/>
      <c r="P66" s="59"/>
      <c r="Q66" s="70" t="s">
        <v>1198</v>
      </c>
    </row>
    <row r="67">
      <c r="A67" s="87" t="s">
        <v>1199</v>
      </c>
      <c r="B67" s="34" t="s">
        <v>630</v>
      </c>
      <c r="C67" s="87">
        <v>24</v>
      </c>
      <c r="D67" s="12">
        <v>53</v>
      </c>
      <c r="E67" s="87" t="s">
        <v>577</v>
      </c>
      <c r="F67" s="87" t="s">
        <v>577</v>
      </c>
      <c r="G67" s="34">
        <v>2507</v>
      </c>
      <c r="H67" s="34">
        <v>6010</v>
      </c>
      <c r="I67" s="128">
        <v>44.27</v>
      </c>
      <c r="J67" s="128">
        <v>64.05</v>
      </c>
      <c r="K67" s="28">
        <v>108.3</v>
      </c>
      <c r="L67" s="59">
        <v>70</v>
      </c>
      <c r="M67" s="1">
        <v>1.55</v>
      </c>
      <c r="N67" s="87">
        <v>15</v>
      </c>
      <c r="O67" s="59"/>
      <c r="P67" s="59"/>
      <c r="Q67" s="70" t="s">
        <v>1200</v>
      </c>
    </row>
    <row r="68">
      <c r="A68" s="87" t="s">
        <v>1201</v>
      </c>
      <c r="B68" s="34" t="s">
        <v>121</v>
      </c>
      <c r="C68" s="87">
        <v>32</v>
      </c>
      <c r="D68" s="12">
        <v>57</v>
      </c>
      <c r="E68" s="87" t="s">
        <v>595</v>
      </c>
      <c r="F68" s="87" t="s">
        <v>584</v>
      </c>
      <c r="G68" s="34">
        <v>2563</v>
      </c>
      <c r="H68" s="34">
        <v>6635</v>
      </c>
      <c r="I68" s="128">
        <v>44</v>
      </c>
      <c r="J68" s="128">
        <v>49.507</v>
      </c>
      <c r="K68" s="28">
        <f>sum(I68:J68)</f>
        <v>93.507</v>
      </c>
      <c r="L68" s="59">
        <v>65</v>
      </c>
      <c r="M68" s="1">
        <f>sum((K68/L68))</f>
        <v>1.43856923076923</v>
      </c>
      <c r="N68" s="87">
        <v>17</v>
      </c>
      <c r="O68" s="59"/>
      <c r="P68" s="59"/>
      <c r="Q68" s="70" t="s">
        <v>1202</v>
      </c>
    </row>
    <row r="69">
      <c r="A69" s="87" t="s">
        <v>1203</v>
      </c>
      <c r="B69" s="34" t="s">
        <v>78</v>
      </c>
      <c r="C69" s="87">
        <v>14</v>
      </c>
      <c r="D69" s="12">
        <v>31</v>
      </c>
      <c r="E69" s="87" t="s">
        <v>643</v>
      </c>
      <c r="F69" s="87" t="s">
        <v>708</v>
      </c>
      <c r="G69" s="34">
        <v>3022</v>
      </c>
      <c r="H69" s="34">
        <v>6489</v>
      </c>
      <c r="I69" s="128">
        <v>43.33</v>
      </c>
      <c r="J69" s="128">
        <v>19.02</v>
      </c>
      <c r="K69" s="28">
        <f>sum(I69:J69)</f>
        <v>62.35</v>
      </c>
      <c r="L69" s="59">
        <v>60</v>
      </c>
      <c r="M69" s="1">
        <f>sum((K69/L69))</f>
        <v>1.03916666666667</v>
      </c>
      <c r="N69" s="87">
        <v>19.6</v>
      </c>
      <c r="O69" s="59"/>
      <c r="P69" s="59"/>
      <c r="Q69" s="70" t="s">
        <v>1204</v>
      </c>
    </row>
    <row r="70">
      <c r="A70" s="87" t="s">
        <v>1205</v>
      </c>
      <c r="B70" s="34" t="s">
        <v>594</v>
      </c>
      <c r="C70" s="87">
        <v>11</v>
      </c>
      <c r="D70" s="12">
        <v>39</v>
      </c>
      <c r="E70" s="87" t="s">
        <v>602</v>
      </c>
      <c r="F70" s="87" t="s">
        <v>603</v>
      </c>
      <c r="G70" s="34">
        <v>2357</v>
      </c>
      <c r="H70" s="34">
        <v>8405</v>
      </c>
      <c r="I70" s="128">
        <v>42.67</v>
      </c>
      <c r="J70" s="128">
        <v>33.84</v>
      </c>
      <c r="K70" s="28">
        <f>sum(I70:J70)</f>
        <v>76.51</v>
      </c>
      <c r="L70" s="59">
        <v>16</v>
      </c>
      <c r="M70" s="1">
        <f>sum((K70/L70))</f>
        <v>4.781875</v>
      </c>
      <c r="N70" s="87">
        <v>19.8</v>
      </c>
      <c r="O70" s="59"/>
      <c r="P70" s="59"/>
      <c r="Q70" s="70" t="s">
        <v>1206</v>
      </c>
    </row>
    <row r="71">
      <c r="A71" s="87" t="s">
        <v>1207</v>
      </c>
      <c r="B71" s="34" t="s">
        <v>576</v>
      </c>
      <c r="C71" s="87">
        <v>22</v>
      </c>
      <c r="D71" s="12">
        <v>45</v>
      </c>
      <c r="E71" s="87" t="s">
        <v>577</v>
      </c>
      <c r="F71" s="87" t="s">
        <v>611</v>
      </c>
      <c r="G71" s="34">
        <v>3035</v>
      </c>
      <c r="H71" s="34">
        <v>4048</v>
      </c>
      <c r="I71" s="128">
        <v>42.19</v>
      </c>
      <c r="J71" s="128">
        <v>63.45</v>
      </c>
      <c r="K71" s="28">
        <f>sum(I71:J71)</f>
        <v>105.64</v>
      </c>
      <c r="L71" s="59">
        <v>70</v>
      </c>
      <c r="M71" s="1">
        <f>sum((K71/L71))</f>
        <v>1.50914285714286</v>
      </c>
      <c r="N71" s="87">
        <v>12.3</v>
      </c>
      <c r="O71" s="59"/>
      <c r="P71" s="59"/>
      <c r="Q71" s="70" t="s">
        <v>1208</v>
      </c>
    </row>
    <row r="72">
      <c r="A72" s="87" t="s">
        <v>1209</v>
      </c>
      <c r="B72" s="34" t="s">
        <v>65</v>
      </c>
      <c r="C72" s="87">
        <v>92</v>
      </c>
      <c r="D72" s="12">
        <v>61</v>
      </c>
      <c r="E72" s="87" t="s">
        <v>602</v>
      </c>
      <c r="F72" s="87" t="s">
        <v>603</v>
      </c>
      <c r="G72" s="34">
        <v>2508</v>
      </c>
      <c r="H72" s="34">
        <v>6310</v>
      </c>
      <c r="I72" s="128">
        <v>42.1</v>
      </c>
      <c r="J72" s="128">
        <v>48.7</v>
      </c>
      <c r="K72" s="28">
        <f>sum(I72:J72)</f>
        <v>90.8</v>
      </c>
      <c r="L72" s="59">
        <v>30</v>
      </c>
      <c r="M72" s="1">
        <f>sum((K72/L72))</f>
        <v>3.02666666666667</v>
      </c>
      <c r="N72" s="87">
        <v>15.8</v>
      </c>
      <c r="O72" s="59"/>
      <c r="P72" s="59"/>
      <c r="Q72" s="70" t="s">
        <v>1085</v>
      </c>
    </row>
    <row r="73">
      <c r="A73" s="87" t="s">
        <v>1210</v>
      </c>
      <c r="B73" s="34" t="s">
        <v>674</v>
      </c>
      <c r="C73" s="87">
        <v>55</v>
      </c>
      <c r="D73" s="12">
        <v>65</v>
      </c>
      <c r="E73" s="87" t="s">
        <v>677</v>
      </c>
      <c r="F73" s="87" t="s">
        <v>603</v>
      </c>
      <c r="G73" s="34">
        <v>2750</v>
      </c>
      <c r="H73" s="34">
        <v>4681</v>
      </c>
      <c r="I73" s="128">
        <v>41.59</v>
      </c>
      <c r="J73" s="128">
        <v>35.103</v>
      </c>
      <c r="K73" s="28">
        <f>sum(I73:J73)</f>
        <v>76.693</v>
      </c>
      <c r="L73" s="59">
        <v>30</v>
      </c>
      <c r="M73" s="1">
        <f>sum((K73/L73))</f>
        <v>2.55643333333333</v>
      </c>
      <c r="N73" s="87">
        <v>12.8</v>
      </c>
      <c r="O73" s="59"/>
      <c r="P73" s="59"/>
      <c r="Q73" s="70" t="s">
        <v>1211</v>
      </c>
    </row>
    <row r="74">
      <c r="A74" s="87" t="s">
        <v>1212</v>
      </c>
      <c r="B74" s="34" t="s">
        <v>65</v>
      </c>
      <c r="C74" s="87">
        <v>64</v>
      </c>
      <c r="D74" s="12">
        <v>38</v>
      </c>
      <c r="E74" s="87" t="s">
        <v>627</v>
      </c>
      <c r="F74" s="87" t="s">
        <v>621</v>
      </c>
      <c r="G74" s="34">
        <v>2574</v>
      </c>
      <c r="H74" s="34">
        <v>5425</v>
      </c>
      <c r="I74" s="128">
        <v>40.57</v>
      </c>
      <c r="J74" s="128">
        <v>37.57</v>
      </c>
      <c r="K74" s="28">
        <f>sum(I74:J74)</f>
        <v>78.14</v>
      </c>
      <c r="L74" s="59">
        <v>60</v>
      </c>
      <c r="M74" s="1">
        <f>sum((K74/L74))</f>
        <v>1.30233333333333</v>
      </c>
      <c r="N74" s="87">
        <v>14</v>
      </c>
      <c r="O74" s="59"/>
      <c r="P74" s="59"/>
      <c r="Q74" s="70" t="s">
        <v>1213</v>
      </c>
    </row>
    <row r="75">
      <c r="A75" s="87" t="s">
        <v>1214</v>
      </c>
      <c r="B75" s="34" t="s">
        <v>69</v>
      </c>
      <c r="C75" s="87">
        <v>39</v>
      </c>
      <c r="D75" s="12">
        <v>42</v>
      </c>
      <c r="E75" s="87" t="s">
        <v>749</v>
      </c>
      <c r="F75" s="87" t="s">
        <v>591</v>
      </c>
      <c r="G75" s="34">
        <v>2951</v>
      </c>
      <c r="H75" s="34">
        <v>5050</v>
      </c>
      <c r="I75" s="128">
        <v>38.57</v>
      </c>
      <c r="J75" s="128">
        <v>83.86</v>
      </c>
      <c r="K75" s="28">
        <f>sum(I75:J75)</f>
        <v>122.43</v>
      </c>
      <c r="L75" s="59">
        <v>80</v>
      </c>
      <c r="M75" s="1">
        <f>sum((K75/L75))</f>
        <v>1.530375</v>
      </c>
      <c r="N75" s="87">
        <v>14.9</v>
      </c>
      <c r="O75" s="59"/>
      <c r="P75" s="59"/>
      <c r="Q75" s="70" t="s">
        <v>1215</v>
      </c>
    </row>
    <row r="76">
      <c r="A76" s="87" t="s">
        <v>1216</v>
      </c>
      <c r="B76" s="34" t="s">
        <v>674</v>
      </c>
      <c r="C76" s="87">
        <v>25</v>
      </c>
      <c r="D76" s="12">
        <v>57</v>
      </c>
      <c r="E76" s="87" t="s">
        <v>640</v>
      </c>
      <c r="F76" s="87" t="s">
        <v>591</v>
      </c>
      <c r="G76" s="34">
        <v>2503</v>
      </c>
      <c r="H76" s="34">
        <v>5320</v>
      </c>
      <c r="I76" s="128">
        <v>38.12</v>
      </c>
      <c r="J76" s="128">
        <v>23.47</v>
      </c>
      <c r="K76" s="28">
        <f>sum(I76:J76)</f>
        <v>61.59</v>
      </c>
      <c r="L76" s="59">
        <v>50</v>
      </c>
      <c r="M76" s="1">
        <f>sum((K76/L76))</f>
        <v>1.2318</v>
      </c>
      <c r="N76" s="87">
        <v>13.3</v>
      </c>
      <c r="O76" s="59"/>
      <c r="P76" s="59"/>
      <c r="Q76" s="70" t="s">
        <v>1217</v>
      </c>
    </row>
    <row r="77">
      <c r="A77" s="87" t="s">
        <v>1218</v>
      </c>
      <c r="B77" s="34" t="s">
        <v>674</v>
      </c>
      <c r="C77" s="87">
        <v>75</v>
      </c>
      <c r="D77" s="12">
        <v>74</v>
      </c>
      <c r="E77" s="87" t="s">
        <v>753</v>
      </c>
      <c r="F77" s="87" t="s">
        <v>939</v>
      </c>
      <c r="G77" s="34">
        <v>2125</v>
      </c>
      <c r="H77" s="34">
        <v>4052</v>
      </c>
      <c r="I77" s="128">
        <v>37.49</v>
      </c>
      <c r="J77" s="128">
        <v>84.74</v>
      </c>
      <c r="K77" s="28">
        <f>sum(I77:J77)</f>
        <v>122.23</v>
      </c>
      <c r="L77" s="59">
        <v>60</v>
      </c>
      <c r="M77" s="1">
        <f>sum((K77/L77))</f>
        <v>2.03716666666667</v>
      </c>
      <c r="N77" s="87">
        <v>8.6</v>
      </c>
      <c r="O77" s="59"/>
      <c r="P77" s="59"/>
      <c r="Q77" s="70" t="s">
        <v>1219</v>
      </c>
    </row>
    <row r="78">
      <c r="A78" s="87" t="s">
        <v>1220</v>
      </c>
      <c r="B78" s="34" t="s">
        <v>65</v>
      </c>
      <c r="C78" s="87">
        <v>84</v>
      </c>
      <c r="D78" s="12">
        <v>71</v>
      </c>
      <c r="E78" s="87" t="s">
        <v>646</v>
      </c>
      <c r="F78" s="87" t="s">
        <v>956</v>
      </c>
      <c r="G78" s="34">
        <v>2803</v>
      </c>
      <c r="H78" s="34">
        <v>5020</v>
      </c>
      <c r="I78" s="128">
        <v>37.02</v>
      </c>
      <c r="J78" s="128">
        <v>50.794</v>
      </c>
      <c r="K78" s="28">
        <v>88.3</v>
      </c>
      <c r="L78" s="59">
        <v>60</v>
      </c>
      <c r="M78" s="1">
        <v>1.47</v>
      </c>
      <c r="N78" s="87">
        <v>14.1</v>
      </c>
      <c r="O78" s="59"/>
      <c r="P78" s="59"/>
      <c r="Q78" s="70" t="s">
        <v>1221</v>
      </c>
    </row>
    <row r="79">
      <c r="A79" s="87" t="s">
        <v>1222</v>
      </c>
      <c r="B79" s="34" t="s">
        <v>96</v>
      </c>
      <c r="C79" s="87">
        <v>50</v>
      </c>
      <c r="D79" s="12">
        <v>66</v>
      </c>
      <c r="E79" s="87" t="s">
        <v>1223</v>
      </c>
      <c r="F79" s="87" t="s">
        <v>939</v>
      </c>
      <c r="G79" s="34">
        <v>1638</v>
      </c>
      <c r="H79" s="34">
        <v>12514</v>
      </c>
      <c r="I79" s="128">
        <v>36.84</v>
      </c>
      <c r="J79" s="128">
        <v>7.52</v>
      </c>
      <c r="K79" s="28">
        <f>sum(I79:J79)</f>
        <v>44.36</v>
      </c>
      <c r="L79" s="59">
        <v>20</v>
      </c>
      <c r="M79" s="1">
        <f>sum((K79/L79))</f>
        <v>2.218</v>
      </c>
      <c r="N79" s="87">
        <v>20.5</v>
      </c>
      <c r="O79" s="59"/>
      <c r="P79" s="59"/>
      <c r="Q79" s="70" t="s">
        <v>1224</v>
      </c>
    </row>
    <row r="80">
      <c r="A80" s="87" t="s">
        <v>1225</v>
      </c>
      <c r="B80" s="34" t="s">
        <v>78</v>
      </c>
      <c r="C80" s="87">
        <v>12</v>
      </c>
      <c r="D80" s="12">
        <v>47</v>
      </c>
      <c r="E80" s="87" t="s">
        <v>577</v>
      </c>
      <c r="F80" s="87" t="s">
        <v>708</v>
      </c>
      <c r="G80" s="34">
        <v>3243</v>
      </c>
      <c r="H80" s="34">
        <v>3573</v>
      </c>
      <c r="I80" s="128">
        <v>35.92</v>
      </c>
      <c r="J80" s="128">
        <v>40.02</v>
      </c>
      <c r="K80" s="28">
        <f>sum(I80:J80)</f>
        <v>75.94</v>
      </c>
      <c r="L80" s="59">
        <v>59</v>
      </c>
      <c r="M80" s="1">
        <f>sum((K80/L80))</f>
        <v>1.2871186440678</v>
      </c>
      <c r="N80" s="87">
        <v>11.6</v>
      </c>
      <c r="O80" s="59"/>
      <c r="P80" s="59"/>
      <c r="Q80" s="70" t="s">
        <v>1226</v>
      </c>
    </row>
    <row r="81">
      <c r="A81" s="87" t="s">
        <v>921</v>
      </c>
      <c r="B81" s="34" t="s">
        <v>96</v>
      </c>
      <c r="C81" s="87">
        <v>6</v>
      </c>
      <c r="D81" s="12">
        <v>35</v>
      </c>
      <c r="E81" s="87" t="s">
        <v>577</v>
      </c>
      <c r="F81" s="87" t="s">
        <v>577</v>
      </c>
      <c r="G81" s="34">
        <v>2251</v>
      </c>
      <c r="H81" s="34">
        <v>4994</v>
      </c>
      <c r="I81" s="128">
        <v>33.86</v>
      </c>
      <c r="J81" s="128">
        <v>6.26</v>
      </c>
      <c r="K81" s="28">
        <f>sum(I81:J81)</f>
        <v>40.12</v>
      </c>
      <c r="L81" s="59">
        <v>15</v>
      </c>
      <c r="M81" s="1">
        <f>sum((K81/L81))</f>
        <v>2.67466666666667</v>
      </c>
      <c r="N81" s="87">
        <v>11.2</v>
      </c>
      <c r="O81" s="59"/>
      <c r="P81" s="59"/>
      <c r="Q81" s="70" t="s">
        <v>922</v>
      </c>
    </row>
    <row r="82">
      <c r="A82" s="87" t="s">
        <v>1227</v>
      </c>
      <c r="B82" s="34" t="s">
        <v>576</v>
      </c>
      <c r="C82" s="87">
        <v>20</v>
      </c>
      <c r="D82" s="12">
        <v>45</v>
      </c>
      <c r="E82" s="87" t="s">
        <v>677</v>
      </c>
      <c r="F82" s="87" t="s">
        <v>603</v>
      </c>
      <c r="G82" s="34">
        <v>3025</v>
      </c>
      <c r="H82" s="34">
        <v>5405</v>
      </c>
      <c r="I82" s="128">
        <v>33.39</v>
      </c>
      <c r="J82" s="128">
        <v>6.02</v>
      </c>
      <c r="K82" s="28">
        <f>sum(I82:J82)</f>
        <v>39.41</v>
      </c>
      <c r="L82" s="59">
        <v>15</v>
      </c>
      <c r="M82" s="1">
        <f>sum((K82/L82))</f>
        <v>2.62733333333333</v>
      </c>
      <c r="N82" s="87">
        <v>16.3</v>
      </c>
      <c r="O82" s="59"/>
      <c r="P82" s="59"/>
      <c r="Q82" s="70" t="s">
        <v>1228</v>
      </c>
    </row>
    <row r="83">
      <c r="A83" s="87" t="s">
        <v>1229</v>
      </c>
      <c r="B83" s="34" t="s">
        <v>674</v>
      </c>
      <c r="C83" s="87">
        <v>78</v>
      </c>
      <c r="D83" s="12">
        <v>42</v>
      </c>
      <c r="E83" s="87" t="s">
        <v>577</v>
      </c>
      <c r="F83" s="87" t="s">
        <v>577</v>
      </c>
      <c r="G83" s="34">
        <v>2505</v>
      </c>
      <c r="H83" s="34">
        <v>4177</v>
      </c>
      <c r="I83" s="128">
        <v>33.31</v>
      </c>
      <c r="J83" s="128">
        <v>8.45</v>
      </c>
      <c r="K83" s="28">
        <f>sum(I83:J83)</f>
        <v>41.76</v>
      </c>
      <c r="L83" s="59">
        <v>22</v>
      </c>
      <c r="M83" s="1">
        <f>sum((K83/L83))</f>
        <v>1.89818181818182</v>
      </c>
      <c r="N83" s="87">
        <v>10.5</v>
      </c>
      <c r="O83" s="59"/>
      <c r="P83" s="59"/>
      <c r="Q83" s="70" t="s">
        <v>1230</v>
      </c>
    </row>
    <row r="84">
      <c r="A84" s="87" t="s">
        <v>1231</v>
      </c>
      <c r="B84" s="34" t="s">
        <v>576</v>
      </c>
      <c r="C84" s="87">
        <v>52</v>
      </c>
      <c r="D84" s="12">
        <v>43</v>
      </c>
      <c r="E84" s="87" t="s">
        <v>577</v>
      </c>
      <c r="F84" s="87" t="s">
        <v>577</v>
      </c>
      <c r="G84" s="34">
        <v>2443</v>
      </c>
      <c r="H84" s="34">
        <v>5201</v>
      </c>
      <c r="I84" s="128">
        <v>32.4</v>
      </c>
      <c r="J84" s="128">
        <v>36.54</v>
      </c>
      <c r="K84" s="28">
        <f>sum(I84:J84)</f>
        <v>68.94</v>
      </c>
      <c r="L84" s="59">
        <v>25</v>
      </c>
      <c r="M84" s="1">
        <f>sum((K84/L84))</f>
        <v>2.7576</v>
      </c>
      <c r="N84" s="87">
        <v>12.7</v>
      </c>
      <c r="O84" s="59"/>
      <c r="P84" s="59"/>
      <c r="Q84" s="70" t="s">
        <v>1232</v>
      </c>
    </row>
    <row r="85">
      <c r="A85" s="87" t="s">
        <v>1233</v>
      </c>
      <c r="B85" s="34" t="s">
        <v>96</v>
      </c>
      <c r="C85" s="87">
        <v>87</v>
      </c>
      <c r="D85" s="12">
        <v>81</v>
      </c>
      <c r="E85" s="87" t="s">
        <v>583</v>
      </c>
      <c r="F85" s="87" t="s">
        <v>577</v>
      </c>
      <c r="G85" s="42">
        <v>817</v>
      </c>
      <c r="H85" s="34">
        <v>4577</v>
      </c>
      <c r="I85" s="128">
        <v>32.39</v>
      </c>
      <c r="J85" s="128">
        <v>28.33</v>
      </c>
      <c r="K85" s="28">
        <f>sum(I85:J85)</f>
        <v>60.72</v>
      </c>
      <c r="L85" s="59">
        <v>7.5</v>
      </c>
      <c r="M85" s="1">
        <f>sum((K85/L85))</f>
        <v>8.096</v>
      </c>
      <c r="N85" s="87">
        <v>3.8</v>
      </c>
      <c r="O85" s="59"/>
      <c r="P85" s="59"/>
      <c r="Q85" s="70" t="s">
        <v>1234</v>
      </c>
    </row>
    <row r="86">
      <c r="A86" s="87" t="s">
        <v>1235</v>
      </c>
      <c r="B86" s="34" t="s">
        <v>962</v>
      </c>
      <c r="C86" s="87">
        <v>22</v>
      </c>
      <c r="D86" s="12">
        <v>47</v>
      </c>
      <c r="E86" s="87" t="s">
        <v>643</v>
      </c>
      <c r="F86" s="87" t="s">
        <v>591</v>
      </c>
      <c r="G86" s="34">
        <v>2313</v>
      </c>
      <c r="H86" s="34">
        <v>4358</v>
      </c>
      <c r="I86" s="128">
        <v>31.81</v>
      </c>
      <c r="J86" s="128">
        <v>17.04</v>
      </c>
      <c r="K86" s="28">
        <f>sum(I86:J86)</f>
        <v>48.85</v>
      </c>
      <c r="L86" s="59">
        <v>38</v>
      </c>
      <c r="M86" s="1">
        <f>sum((K86/L86))</f>
        <v>1.28552631578947</v>
      </c>
      <c r="N86" s="87">
        <v>10.1</v>
      </c>
      <c r="O86" s="59"/>
      <c r="P86" s="59"/>
      <c r="Q86" s="70" t="s">
        <v>1236</v>
      </c>
    </row>
    <row r="87">
      <c r="A87" s="87">
        <v>9</v>
      </c>
      <c r="B87" s="34" t="s">
        <v>312</v>
      </c>
      <c r="C87" s="87">
        <v>57</v>
      </c>
      <c r="D87" s="12">
        <v>58</v>
      </c>
      <c r="E87" s="87" t="s">
        <v>606</v>
      </c>
      <c r="F87" s="87" t="s">
        <v>611</v>
      </c>
      <c r="G87" s="34">
        <v>1661</v>
      </c>
      <c r="H87" s="34">
        <v>10398</v>
      </c>
      <c r="I87" s="128">
        <v>31.74</v>
      </c>
      <c r="J87" s="128">
        <v>16.67</v>
      </c>
      <c r="K87" s="28">
        <f>sum(I87:J87)</f>
        <v>48.41</v>
      </c>
      <c r="L87" s="59">
        <v>30</v>
      </c>
      <c r="M87" s="1">
        <f>sum((K87/L87))</f>
        <v>1.61366666666667</v>
      </c>
      <c r="N87" s="87">
        <v>10.7</v>
      </c>
      <c r="O87" s="59"/>
      <c r="P87" s="59"/>
      <c r="Q87" s="70" t="s">
        <v>1085</v>
      </c>
    </row>
    <row r="88">
      <c r="A88" s="87" t="s">
        <v>1237</v>
      </c>
      <c r="B88" s="34" t="s">
        <v>121</v>
      </c>
      <c r="C88" s="87">
        <v>56</v>
      </c>
      <c r="D88" s="12">
        <v>59</v>
      </c>
      <c r="E88" s="87" t="s">
        <v>643</v>
      </c>
      <c r="F88" s="87" t="s">
        <v>584</v>
      </c>
      <c r="G88" s="34">
        <v>2024</v>
      </c>
      <c r="H88" s="34">
        <v>4801</v>
      </c>
      <c r="I88" s="128">
        <v>31.7</v>
      </c>
      <c r="J88" s="128">
        <v>6.612</v>
      </c>
      <c r="K88" s="28">
        <f>sum(I88:J88)</f>
        <v>38.312</v>
      </c>
      <c r="L88" s="59">
        <v>60</v>
      </c>
      <c r="M88" s="1">
        <f>sum((K88/L88))</f>
        <v>0.638533333333333</v>
      </c>
      <c r="N88" s="87">
        <v>9.7</v>
      </c>
      <c r="O88" s="59"/>
      <c r="P88" s="59"/>
      <c r="Q88" s="70" t="s">
        <v>1238</v>
      </c>
    </row>
    <row r="89">
      <c r="A89" s="87" t="s">
        <v>1239</v>
      </c>
      <c r="B89" s="34" t="s">
        <v>78</v>
      </c>
      <c r="C89" s="87">
        <v>12</v>
      </c>
      <c r="D89" s="12">
        <v>31</v>
      </c>
      <c r="E89" s="87" t="s">
        <v>577</v>
      </c>
      <c r="F89" s="87" t="s">
        <v>577</v>
      </c>
      <c r="G89" s="34">
        <v>2718</v>
      </c>
      <c r="H89" s="34">
        <v>2434</v>
      </c>
      <c r="I89" s="128">
        <v>29.58</v>
      </c>
      <c r="J89" s="128">
        <v>55.7</v>
      </c>
      <c r="K89" s="28">
        <f>sum(I89:J89)</f>
        <v>85.28</v>
      </c>
      <c r="L89" s="59">
        <v>58</v>
      </c>
      <c r="M89" s="1">
        <f>sum((K89/L89))</f>
        <v>1.47034482758621</v>
      </c>
      <c r="N89" s="87">
        <v>6.6</v>
      </c>
      <c r="O89" s="59"/>
      <c r="P89" s="59"/>
      <c r="Q89" s="70" t="s">
        <v>1240</v>
      </c>
    </row>
    <row r="90">
      <c r="A90" s="87" t="s">
        <v>1241</v>
      </c>
      <c r="B90" s="34" t="s">
        <v>78</v>
      </c>
      <c r="C90" s="87">
        <v>12</v>
      </c>
      <c r="D90" s="12">
        <v>48</v>
      </c>
      <c r="E90" s="87" t="s">
        <v>666</v>
      </c>
      <c r="F90" s="87" t="s">
        <v>1040</v>
      </c>
      <c r="G90" s="34">
        <v>2734</v>
      </c>
      <c r="H90" s="34">
        <v>4236</v>
      </c>
      <c r="I90" s="128">
        <v>29.1</v>
      </c>
      <c r="J90" s="128">
        <v>2.13</v>
      </c>
      <c r="K90" s="28">
        <v>31.2</v>
      </c>
      <c r="L90" s="59">
        <v>20</v>
      </c>
      <c r="M90" s="1">
        <f>sum((K90/L90))</f>
        <v>1.56</v>
      </c>
      <c r="N90" s="87">
        <v>11.6</v>
      </c>
      <c r="O90" s="59"/>
      <c r="P90" s="59"/>
      <c r="Q90" s="70" t="s">
        <v>1242</v>
      </c>
    </row>
    <row r="91">
      <c r="A91" s="87" t="s">
        <v>1243</v>
      </c>
      <c r="B91" s="34" t="s">
        <v>121</v>
      </c>
      <c r="C91" s="87">
        <v>31</v>
      </c>
      <c r="D91" s="12">
        <v>52</v>
      </c>
      <c r="E91" s="87" t="s">
        <v>602</v>
      </c>
      <c r="F91" s="87" t="s">
        <v>584</v>
      </c>
      <c r="G91" s="34">
        <v>2344</v>
      </c>
      <c r="H91" s="34">
        <v>4405</v>
      </c>
      <c r="I91" s="128">
        <v>28.6</v>
      </c>
      <c r="J91" s="128">
        <v>13.027</v>
      </c>
      <c r="K91" s="28">
        <v>42.7</v>
      </c>
      <c r="L91" s="59"/>
      <c r="M91" s="1"/>
      <c r="N91" s="87">
        <v>10.3</v>
      </c>
      <c r="O91" s="59"/>
      <c r="P91" s="59"/>
      <c r="Q91" s="70" t="s">
        <v>1244</v>
      </c>
    </row>
    <row r="92">
      <c r="A92" s="87" t="s">
        <v>1245</v>
      </c>
      <c r="B92" s="34" t="s">
        <v>107</v>
      </c>
      <c r="C92" s="87">
        <v>61</v>
      </c>
      <c r="D92" s="12">
        <v>62</v>
      </c>
      <c r="E92" s="87" t="s">
        <v>683</v>
      </c>
      <c r="F92" s="87" t="s">
        <v>584</v>
      </c>
      <c r="G92" s="34">
        <v>2088</v>
      </c>
      <c r="H92" s="34">
        <v>4563</v>
      </c>
      <c r="I92" s="128">
        <v>28.5</v>
      </c>
      <c r="J92" s="128">
        <v>14.77</v>
      </c>
      <c r="K92" s="28">
        <f>sum(I92:J92)</f>
        <v>43.27</v>
      </c>
      <c r="L92" s="59">
        <v>26</v>
      </c>
      <c r="M92" s="1">
        <f>sum((K92/L92))</f>
        <v>1.66423076923077</v>
      </c>
      <c r="N92" s="87">
        <v>9.5</v>
      </c>
      <c r="O92" s="59"/>
      <c r="P92" s="59"/>
      <c r="Q92" s="70" t="s">
        <v>1246</v>
      </c>
    </row>
    <row r="93">
      <c r="A93" s="87" t="s">
        <v>1247</v>
      </c>
      <c r="B93" s="34" t="s">
        <v>576</v>
      </c>
      <c r="C93" s="87">
        <v>40</v>
      </c>
      <c r="D93" s="12">
        <v>67</v>
      </c>
      <c r="E93" s="87" t="s">
        <v>677</v>
      </c>
      <c r="F93" s="87" t="s">
        <v>603</v>
      </c>
      <c r="G93" s="34">
        <v>3036</v>
      </c>
      <c r="H93" s="34">
        <v>4650</v>
      </c>
      <c r="I93" s="128">
        <v>27.69</v>
      </c>
      <c r="J93" s="128">
        <v>40.5</v>
      </c>
      <c r="K93" s="28">
        <f>sum(I93:J93)</f>
        <v>68.19</v>
      </c>
      <c r="L93" s="59">
        <v>11</v>
      </c>
      <c r="M93" s="1">
        <f>sum((K93/L93))</f>
        <v>6.19909090909091</v>
      </c>
      <c r="N93" s="87">
        <v>14.1</v>
      </c>
      <c r="O93" s="59"/>
      <c r="P93" s="59"/>
      <c r="Q93" s="70" t="s">
        <v>1248</v>
      </c>
    </row>
    <row r="94">
      <c r="A94" s="87" t="s">
        <v>1249</v>
      </c>
      <c r="B94" s="34" t="s">
        <v>121</v>
      </c>
      <c r="C94" s="87">
        <v>17</v>
      </c>
      <c r="D94" s="12">
        <v>35</v>
      </c>
      <c r="E94" s="87" t="s">
        <v>577</v>
      </c>
      <c r="F94" s="87" t="s">
        <v>591</v>
      </c>
      <c r="G94" s="34">
        <v>2450</v>
      </c>
      <c r="H94" s="34">
        <v>4344</v>
      </c>
      <c r="I94" s="128">
        <v>25.66</v>
      </c>
      <c r="J94" s="128">
        <v>5.77</v>
      </c>
      <c r="K94" s="28">
        <f>sum(I94:J94)</f>
        <v>31.43</v>
      </c>
      <c r="L94" s="59">
        <v>25</v>
      </c>
      <c r="M94" s="1">
        <f>sum((K94/L94))</f>
        <v>1.2572</v>
      </c>
      <c r="N94" s="87">
        <v>10.6</v>
      </c>
      <c r="O94" s="59"/>
      <c r="P94" s="59"/>
      <c r="Q94" s="70" t="s">
        <v>1250</v>
      </c>
    </row>
    <row r="95">
      <c r="A95" s="87" t="s">
        <v>1251</v>
      </c>
      <c r="B95" s="34" t="s">
        <v>65</v>
      </c>
      <c r="C95" s="87">
        <v>18</v>
      </c>
      <c r="D95" s="12">
        <v>44</v>
      </c>
      <c r="E95" s="87" t="s">
        <v>602</v>
      </c>
      <c r="F95" s="87" t="s">
        <v>1040</v>
      </c>
      <c r="G95" s="34">
        <v>2527</v>
      </c>
      <c r="H95" s="34">
        <v>4840</v>
      </c>
      <c r="I95" s="128">
        <v>25.48</v>
      </c>
      <c r="J95" s="128">
        <v>22.22</v>
      </c>
      <c r="K95" s="28">
        <f>sum(I95:J95)</f>
        <v>47.7</v>
      </c>
      <c r="L95" s="59">
        <v>10</v>
      </c>
      <c r="M95" s="1">
        <f>sum((K95/L95))</f>
        <v>4.77</v>
      </c>
      <c r="N95" s="87">
        <v>12.2</v>
      </c>
      <c r="O95" s="59"/>
      <c r="P95" s="59"/>
      <c r="Q95" s="70" t="s">
        <v>1252</v>
      </c>
    </row>
    <row r="96">
      <c r="A96" s="87" t="s">
        <v>1253</v>
      </c>
      <c r="B96" s="34" t="s">
        <v>78</v>
      </c>
      <c r="C96" s="87">
        <v>58</v>
      </c>
      <c r="D96" s="12">
        <v>39</v>
      </c>
      <c r="E96" s="87" t="s">
        <v>646</v>
      </c>
      <c r="F96" s="87" t="s">
        <v>591</v>
      </c>
      <c r="G96" s="34">
        <v>2364</v>
      </c>
      <c r="H96" s="34">
        <v>3947</v>
      </c>
      <c r="I96" s="128">
        <v>25.4</v>
      </c>
      <c r="J96" s="128">
        <v>34.7</v>
      </c>
      <c r="K96" s="28">
        <f>sum(I96:J96)</f>
        <v>60.1</v>
      </c>
      <c r="L96" s="59">
        <v>50</v>
      </c>
      <c r="M96" s="1">
        <f>sum((K96/L96))</f>
        <v>1.202</v>
      </c>
      <c r="N96" s="87">
        <v>9.3</v>
      </c>
      <c r="O96" s="59"/>
      <c r="P96" s="59"/>
      <c r="Q96" s="70" t="s">
        <v>1254</v>
      </c>
    </row>
    <row r="97">
      <c r="A97" s="87" t="s">
        <v>1255</v>
      </c>
      <c r="B97" s="34" t="s">
        <v>96</v>
      </c>
      <c r="C97" s="87">
        <v>30</v>
      </c>
      <c r="D97" s="12">
        <v>46</v>
      </c>
      <c r="E97" s="87" t="s">
        <v>602</v>
      </c>
      <c r="F97" s="87" t="s">
        <v>708</v>
      </c>
      <c r="G97" s="34">
        <v>3106</v>
      </c>
      <c r="H97" s="34">
        <v>2578</v>
      </c>
      <c r="I97" s="128">
        <v>25.2</v>
      </c>
      <c r="J97" s="128">
        <v>32.68</v>
      </c>
      <c r="K97" s="28">
        <f>sum(I97:J97)</f>
        <v>57.88</v>
      </c>
      <c r="L97" s="59">
        <v>45</v>
      </c>
      <c r="M97" s="1">
        <f>sum((K97/L97))</f>
        <v>1.28622222222222</v>
      </c>
      <c r="N97" s="87">
        <v>8</v>
      </c>
      <c r="O97" s="59"/>
      <c r="P97" s="59"/>
      <c r="Q97" s="70" t="s">
        <v>1256</v>
      </c>
    </row>
    <row r="98">
      <c r="A98" s="87" t="s">
        <v>1257</v>
      </c>
      <c r="B98" s="34" t="s">
        <v>674</v>
      </c>
      <c r="C98" s="87">
        <v>51</v>
      </c>
      <c r="D98" s="12">
        <v>40</v>
      </c>
      <c r="E98" s="87" t="s">
        <v>577</v>
      </c>
      <c r="F98" s="87" t="s">
        <v>577</v>
      </c>
      <c r="G98" s="34">
        <v>2727</v>
      </c>
      <c r="H98" s="34">
        <v>4040</v>
      </c>
      <c r="I98" s="128">
        <v>24</v>
      </c>
      <c r="J98" s="128">
        <v>2.96</v>
      </c>
      <c r="K98" s="28">
        <f>sum(I98:J98)</f>
        <v>26.96</v>
      </c>
      <c r="L98" s="59">
        <v>18</v>
      </c>
      <c r="M98" s="1">
        <f>sum((K98/L98))</f>
        <v>1.49777777777778</v>
      </c>
      <c r="N98" s="87">
        <v>11</v>
      </c>
      <c r="O98" s="59"/>
      <c r="P98" s="59"/>
      <c r="Q98" s="70" t="s">
        <v>1258</v>
      </c>
    </row>
    <row r="99">
      <c r="A99" s="87" t="s">
        <v>1259</v>
      </c>
      <c r="B99" s="34" t="s">
        <v>65</v>
      </c>
      <c r="C99" s="87">
        <v>18</v>
      </c>
      <c r="D99" s="12">
        <v>40</v>
      </c>
      <c r="E99" s="87" t="s">
        <v>583</v>
      </c>
      <c r="F99" s="87" t="s">
        <v>584</v>
      </c>
      <c r="G99" s="34">
        <v>1898</v>
      </c>
      <c r="H99" s="34">
        <v>4245</v>
      </c>
      <c r="I99" s="128">
        <v>22.96</v>
      </c>
      <c r="J99" s="128">
        <v>13.12</v>
      </c>
      <c r="K99" s="28">
        <f>sum(I99:J99)</f>
        <v>36.08</v>
      </c>
      <c r="L99" s="59">
        <v>18</v>
      </c>
      <c r="M99" s="1">
        <f>sum((K99/L99))</f>
        <v>2.00444444444444</v>
      </c>
      <c r="N99" s="87">
        <v>8.05</v>
      </c>
      <c r="O99" s="59"/>
      <c r="P99" s="59"/>
      <c r="Q99" s="70" t="s">
        <v>1085</v>
      </c>
    </row>
    <row r="100">
      <c r="A100" s="87" t="s">
        <v>1260</v>
      </c>
      <c r="B100" s="34" t="s">
        <v>971</v>
      </c>
      <c r="C100" s="87">
        <v>25</v>
      </c>
      <c r="D100" s="12">
        <v>43</v>
      </c>
      <c r="E100" s="87" t="s">
        <v>590</v>
      </c>
      <c r="F100" s="87" t="s">
        <v>577</v>
      </c>
      <c r="G100" s="34">
        <v>3096</v>
      </c>
      <c r="H100" s="34">
        <v>3234</v>
      </c>
      <c r="I100" s="128">
        <v>22.455</v>
      </c>
      <c r="J100" s="128">
        <v>54.756</v>
      </c>
      <c r="K100" s="28">
        <f>sum(I100:J100)</f>
        <v>77.211</v>
      </c>
      <c r="L100" s="59">
        <v>18</v>
      </c>
      <c r="M100" s="1">
        <f>sum((K100/L100))</f>
        <v>4.2895</v>
      </c>
      <c r="N100" s="87">
        <v>10</v>
      </c>
      <c r="O100" s="59"/>
      <c r="P100" s="59"/>
      <c r="Q100" s="70" t="s">
        <v>1085</v>
      </c>
    </row>
    <row r="101">
      <c r="A101" s="87" t="s">
        <v>1261</v>
      </c>
      <c r="B101" s="34" t="s">
        <v>96</v>
      </c>
      <c r="C101" s="87">
        <v>93</v>
      </c>
      <c r="D101" s="12">
        <v>80</v>
      </c>
      <c r="E101" s="87" t="s">
        <v>627</v>
      </c>
      <c r="F101" s="87" t="s">
        <v>611</v>
      </c>
      <c r="G101" s="34">
        <v>2033</v>
      </c>
      <c r="H101" s="34">
        <v>3426</v>
      </c>
      <c r="I101" s="128">
        <v>21</v>
      </c>
      <c r="J101" s="128">
        <v>25.46</v>
      </c>
      <c r="K101" s="28">
        <f>sum(I101:J101)</f>
        <v>46.46</v>
      </c>
      <c r="L101" s="59">
        <v>40</v>
      </c>
      <c r="M101" s="1">
        <f>sum((K101/L101))</f>
        <v>1.1615</v>
      </c>
      <c r="N101" s="87">
        <v>7</v>
      </c>
      <c r="O101" s="59"/>
      <c r="P101" s="59"/>
      <c r="Q101" s="70" t="s">
        <v>1262</v>
      </c>
    </row>
    <row r="102">
      <c r="A102" s="87" t="s">
        <v>1263</v>
      </c>
      <c r="B102" s="34" t="s">
        <v>107</v>
      </c>
      <c r="C102" s="87">
        <v>29</v>
      </c>
      <c r="D102" s="12">
        <v>43</v>
      </c>
      <c r="E102" s="87" t="s">
        <v>640</v>
      </c>
      <c r="F102" s="87" t="s">
        <v>591</v>
      </c>
      <c r="G102" s="34">
        <v>2502</v>
      </c>
      <c r="H102" s="34">
        <v>3659</v>
      </c>
      <c r="I102" s="128">
        <v>20.53</v>
      </c>
      <c r="J102" s="128">
        <v>20.29</v>
      </c>
      <c r="K102" s="28">
        <f>sum(I102:J102)</f>
        <v>40.82</v>
      </c>
      <c r="L102" s="59">
        <v>12.5</v>
      </c>
      <c r="M102" s="1">
        <f>sum((K102/L102))</f>
        <v>3.2656</v>
      </c>
      <c r="N102" s="87">
        <v>9.15</v>
      </c>
      <c r="O102" s="59"/>
      <c r="P102" s="59"/>
      <c r="Q102" s="70" t="s">
        <v>1264</v>
      </c>
    </row>
    <row r="103">
      <c r="A103" s="87" t="s">
        <v>1265</v>
      </c>
      <c r="B103" s="34" t="s">
        <v>1266</v>
      </c>
      <c r="C103" s="87">
        <v>37</v>
      </c>
      <c r="D103" s="12">
        <v>40</v>
      </c>
      <c r="E103" s="87" t="s">
        <v>580</v>
      </c>
      <c r="F103" s="87" t="s">
        <v>584</v>
      </c>
      <c r="G103" s="34">
        <v>1412</v>
      </c>
      <c r="H103" s="34">
        <v>3862</v>
      </c>
      <c r="I103" s="128">
        <v>19.67</v>
      </c>
      <c r="J103" s="128">
        <v>34.32</v>
      </c>
      <c r="K103" s="28">
        <f>sum(I103:J103)</f>
        <v>53.99</v>
      </c>
      <c r="L103" s="59">
        <v>80</v>
      </c>
      <c r="M103" s="1">
        <f>sum((K103/L103))</f>
        <v>0.674875</v>
      </c>
      <c r="N103" s="87">
        <v>5.45</v>
      </c>
      <c r="O103" s="59"/>
      <c r="P103" s="59"/>
      <c r="Q103" s="70" t="s">
        <v>1267</v>
      </c>
    </row>
    <row r="104">
      <c r="A104" s="87" t="s">
        <v>1268</v>
      </c>
      <c r="B104" s="34" t="s">
        <v>962</v>
      </c>
      <c r="C104" s="87">
        <v>49</v>
      </c>
      <c r="D104" s="12">
        <v>53</v>
      </c>
      <c r="E104" s="87" t="s">
        <v>643</v>
      </c>
      <c r="F104" s="87" t="s">
        <v>611</v>
      </c>
      <c r="G104" s="34">
        <v>3014</v>
      </c>
      <c r="H104" s="34">
        <v>2224</v>
      </c>
      <c r="I104" s="128">
        <v>19.55</v>
      </c>
      <c r="J104" s="128">
        <v>20.335</v>
      </c>
      <c r="K104" s="28">
        <f>sum(I104:J104)</f>
        <v>39.885</v>
      </c>
      <c r="L104" s="59">
        <v>65</v>
      </c>
      <c r="M104" s="1">
        <f>sum((K104/L104))</f>
        <v>0.613615384615385</v>
      </c>
      <c r="N104" s="87">
        <v>6.7</v>
      </c>
      <c r="O104" s="59"/>
      <c r="P104" s="59"/>
      <c r="Q104" s="70" t="s">
        <v>1269</v>
      </c>
    </row>
    <row r="105">
      <c r="A105" s="87" t="s">
        <v>1270</v>
      </c>
      <c r="B105" s="34" t="s">
        <v>674</v>
      </c>
      <c r="C105" s="87">
        <v>56</v>
      </c>
      <c r="D105" s="12">
        <v>47</v>
      </c>
      <c r="E105" s="87" t="s">
        <v>583</v>
      </c>
      <c r="F105" s="87" t="s">
        <v>577</v>
      </c>
      <c r="G105" s="34">
        <v>1707</v>
      </c>
      <c r="H105" s="34">
        <v>4117</v>
      </c>
      <c r="I105" s="128">
        <v>18.45</v>
      </c>
      <c r="J105" s="128">
        <v>13.95</v>
      </c>
      <c r="K105" s="28">
        <f>sum(I105:J105)</f>
        <v>32.4</v>
      </c>
      <c r="L105" s="59">
        <v>18.5</v>
      </c>
      <c r="M105" s="1">
        <f>sum((K105/L105))</f>
        <v>1.75135135135135</v>
      </c>
      <c r="N105" s="87">
        <v>7</v>
      </c>
      <c r="O105" s="59"/>
      <c r="P105" s="59"/>
      <c r="Q105" s="70" t="s">
        <v>1271</v>
      </c>
    </row>
    <row r="106">
      <c r="A106" s="87" t="s">
        <v>1272</v>
      </c>
      <c r="B106" s="34" t="s">
        <v>674</v>
      </c>
      <c r="C106" s="87">
        <v>39</v>
      </c>
      <c r="D106" s="12">
        <v>51</v>
      </c>
      <c r="E106" s="87" t="s">
        <v>643</v>
      </c>
      <c r="F106" s="87" t="s">
        <v>708</v>
      </c>
      <c r="G106" s="34">
        <v>2655</v>
      </c>
      <c r="H106" s="34">
        <v>2862</v>
      </c>
      <c r="I106" s="128">
        <v>17.3</v>
      </c>
      <c r="J106" s="128">
        <v>45.14</v>
      </c>
      <c r="K106" s="28">
        <f>sum(I106:J106)</f>
        <v>62.44</v>
      </c>
      <c r="L106" s="59">
        <v>60</v>
      </c>
      <c r="M106" s="1">
        <f>sum((K106/L106))</f>
        <v>1.04066666666667</v>
      </c>
      <c r="N106" s="87">
        <v>7.6</v>
      </c>
      <c r="O106" s="59"/>
      <c r="P106" s="59"/>
      <c r="Q106" s="70" t="s">
        <v>1273</v>
      </c>
    </row>
    <row r="107">
      <c r="A107" s="87" t="s">
        <v>1274</v>
      </c>
      <c r="B107" s="34" t="s">
        <v>576</v>
      </c>
      <c r="C107" s="87">
        <v>22</v>
      </c>
      <c r="D107" s="12">
        <v>52</v>
      </c>
      <c r="E107" s="87" t="s">
        <v>577</v>
      </c>
      <c r="F107" s="87" t="s">
        <v>577</v>
      </c>
      <c r="G107" s="34">
        <v>1810</v>
      </c>
      <c r="H107" s="34">
        <v>3030</v>
      </c>
      <c r="I107" s="128">
        <v>17.2</v>
      </c>
      <c r="J107" s="128">
        <v>1.367</v>
      </c>
      <c r="K107" s="28">
        <v>18.6</v>
      </c>
      <c r="L107" s="59">
        <v>20</v>
      </c>
      <c r="M107" s="1">
        <f>sum((K107/L107))</f>
        <v>0.93</v>
      </c>
      <c r="N107" s="87">
        <v>5.5</v>
      </c>
      <c r="O107" s="59"/>
      <c r="P107" s="59"/>
      <c r="Q107" s="70" t="s">
        <v>1275</v>
      </c>
    </row>
    <row r="108">
      <c r="A108" s="87" t="s">
        <v>1276</v>
      </c>
      <c r="B108" s="34" t="s">
        <v>576</v>
      </c>
      <c r="C108" s="87">
        <v>97</v>
      </c>
      <c r="D108" s="12">
        <v>83</v>
      </c>
      <c r="E108" s="87" t="s">
        <v>643</v>
      </c>
      <c r="F108" s="87" t="s">
        <v>584</v>
      </c>
      <c r="G108" s="34">
        <v>4</v>
      </c>
      <c r="H108" s="34">
        <v>36338</v>
      </c>
      <c r="I108" s="128">
        <v>17.01</v>
      </c>
      <c r="J108" s="128">
        <v>32.21</v>
      </c>
      <c r="K108" s="28">
        <f>sum(I108:J108)</f>
        <v>49.22</v>
      </c>
      <c r="L108" s="59">
        <v>15</v>
      </c>
      <c r="M108" s="1">
        <f>sum((K108/L108))</f>
        <v>3.28133333333333</v>
      </c>
      <c r="N108" s="87">
        <v>0.14</v>
      </c>
      <c r="O108" s="59" t="s">
        <v>1277</v>
      </c>
      <c r="P108" s="59" t="s">
        <v>1278</v>
      </c>
      <c r="Q108" s="70" t="s">
        <v>1279</v>
      </c>
    </row>
    <row r="109">
      <c r="A109" s="87" t="s">
        <v>1280</v>
      </c>
      <c r="B109" s="34" t="s">
        <v>96</v>
      </c>
      <c r="C109" s="87">
        <v>42</v>
      </c>
      <c r="D109" s="12">
        <v>37</v>
      </c>
      <c r="E109" s="87" t="s">
        <v>602</v>
      </c>
      <c r="F109" s="87" t="s">
        <v>577</v>
      </c>
      <c r="G109" s="34">
        <v>2702</v>
      </c>
      <c r="H109" s="34">
        <v>2542</v>
      </c>
      <c r="I109" s="128">
        <v>16.2</v>
      </c>
      <c r="J109" s="128">
        <v>15.35</v>
      </c>
      <c r="K109" s="28">
        <f>sum(I109:J109)</f>
        <v>31.55</v>
      </c>
      <c r="L109" s="59">
        <v>16</v>
      </c>
      <c r="M109" s="1">
        <f>sum((K109/L109))</f>
        <v>1.971875</v>
      </c>
      <c r="N109" s="87">
        <v>6.9</v>
      </c>
      <c r="O109" s="59"/>
      <c r="P109" s="59"/>
      <c r="Q109" s="70" t="s">
        <v>1281</v>
      </c>
    </row>
    <row r="110">
      <c r="A110" s="87" t="s">
        <v>1282</v>
      </c>
      <c r="B110" s="34" t="s">
        <v>121</v>
      </c>
      <c r="C110" s="87">
        <v>38</v>
      </c>
      <c r="D110" s="12">
        <v>44</v>
      </c>
      <c r="E110" s="87" t="s">
        <v>577</v>
      </c>
      <c r="F110" s="87" t="s">
        <v>577</v>
      </c>
      <c r="G110" s="34">
        <v>3008</v>
      </c>
      <c r="H110" s="34">
        <v>1830</v>
      </c>
      <c r="I110" s="128">
        <v>16.12</v>
      </c>
      <c r="J110" s="128">
        <v>6.86</v>
      </c>
      <c r="K110" s="28">
        <v>22.99</v>
      </c>
      <c r="L110" s="59">
        <v>55</v>
      </c>
      <c r="M110" s="1">
        <f>sum((K110/L110))</f>
        <v>0.418</v>
      </c>
      <c r="N110" s="87">
        <v>5.5</v>
      </c>
      <c r="O110" s="59"/>
      <c r="P110" s="59"/>
      <c r="Q110" s="70" t="s">
        <v>1283</v>
      </c>
    </row>
    <row r="111">
      <c r="A111" s="87" t="s">
        <v>1284</v>
      </c>
      <c r="B111" s="34" t="s">
        <v>1285</v>
      </c>
      <c r="C111" s="87">
        <v>89</v>
      </c>
      <c r="D111" s="12">
        <v>56</v>
      </c>
      <c r="E111" s="87" t="s">
        <v>590</v>
      </c>
      <c r="F111" s="87" t="s">
        <v>577</v>
      </c>
      <c r="G111" s="34">
        <v>1862</v>
      </c>
      <c r="H111" s="34">
        <v>3073</v>
      </c>
      <c r="I111" s="128">
        <v>16.04</v>
      </c>
      <c r="J111" s="128">
        <v>1.12</v>
      </c>
      <c r="K111" s="28">
        <f>sum(I111:J111)</f>
        <v>17.16</v>
      </c>
      <c r="L111" s="59">
        <v>9.8</v>
      </c>
      <c r="M111" s="1">
        <f>sum((K111/L111))</f>
        <v>1.75102040816327</v>
      </c>
      <c r="N111" s="87">
        <v>5.7</v>
      </c>
      <c r="O111" s="59"/>
      <c r="P111" s="59"/>
      <c r="Q111" s="70" t="s">
        <v>1286</v>
      </c>
    </row>
    <row r="112">
      <c r="A112" s="87" t="s">
        <v>1287</v>
      </c>
      <c r="B112" s="34" t="s">
        <v>78</v>
      </c>
      <c r="C112" s="87">
        <v>40</v>
      </c>
      <c r="D112" s="12">
        <v>34</v>
      </c>
      <c r="E112" s="87" t="s">
        <v>598</v>
      </c>
      <c r="F112" s="87" t="s">
        <v>591</v>
      </c>
      <c r="G112" s="34">
        <v>1915</v>
      </c>
      <c r="H112" s="34">
        <v>3400</v>
      </c>
      <c r="I112" s="128">
        <v>15.988</v>
      </c>
      <c r="J112" s="128">
        <v>6.953</v>
      </c>
      <c r="K112" s="28">
        <v>16</v>
      </c>
      <c r="L112" s="59">
        <v>20</v>
      </c>
      <c r="M112" s="1">
        <v>0.8</v>
      </c>
      <c r="N112" s="87">
        <v>6.5</v>
      </c>
      <c r="O112" s="59"/>
      <c r="P112" s="59"/>
      <c r="Q112" s="70" t="s">
        <v>1288</v>
      </c>
    </row>
    <row r="113">
      <c r="A113" s="87" t="s">
        <v>1289</v>
      </c>
      <c r="B113" s="34" t="s">
        <v>65</v>
      </c>
      <c r="C113" s="87">
        <v>61</v>
      </c>
      <c r="D113" s="12">
        <v>50</v>
      </c>
      <c r="E113" s="87" t="s">
        <v>677</v>
      </c>
      <c r="F113" s="87" t="s">
        <v>1040</v>
      </c>
      <c r="G113" s="34">
        <v>2159</v>
      </c>
      <c r="H113" s="34">
        <v>2755</v>
      </c>
      <c r="I113" s="128">
        <v>15.5</v>
      </c>
      <c r="J113" s="128">
        <v>7.33</v>
      </c>
      <c r="K113" s="28">
        <f>sum(I113:J113)</f>
        <v>22.83</v>
      </c>
      <c r="L113" s="59">
        <v>14</v>
      </c>
      <c r="M113" s="1">
        <f>sum((K113/L113))</f>
        <v>1.63071428571429</v>
      </c>
      <c r="N113" s="87">
        <v>5.9</v>
      </c>
      <c r="O113" s="59"/>
      <c r="P113" s="59"/>
      <c r="Q113" s="70" t="s">
        <v>1290</v>
      </c>
    </row>
    <row r="114">
      <c r="A114" s="87" t="s">
        <v>1291</v>
      </c>
      <c r="B114" s="34" t="s">
        <v>674</v>
      </c>
      <c r="C114" s="87">
        <v>46</v>
      </c>
      <c r="D114" s="12">
        <v>27</v>
      </c>
      <c r="E114" s="87" t="s">
        <v>598</v>
      </c>
      <c r="F114" s="87" t="s">
        <v>584</v>
      </c>
      <c r="G114" s="34">
        <v>2635</v>
      </c>
      <c r="H114" s="34">
        <v>2873</v>
      </c>
      <c r="I114" s="128">
        <v>15.1</v>
      </c>
      <c r="J114" s="128">
        <v>18.28</v>
      </c>
      <c r="K114" s="28">
        <f>sum(I114:J114)</f>
        <v>33.38</v>
      </c>
      <c r="L114" s="59">
        <v>30</v>
      </c>
      <c r="M114" s="1">
        <f>sum((K114/L114))</f>
        <v>1.11266666666667</v>
      </c>
      <c r="N114" s="87">
        <v>7.6</v>
      </c>
      <c r="O114" s="59"/>
      <c r="P114" s="59"/>
      <c r="Q114" s="70" t="s">
        <v>1292</v>
      </c>
    </row>
    <row r="115">
      <c r="A115" s="87" t="s">
        <v>1293</v>
      </c>
      <c r="B115" s="34" t="s">
        <v>96</v>
      </c>
      <c r="C115" s="87">
        <v>14</v>
      </c>
      <c r="D115" s="12">
        <v>38</v>
      </c>
      <c r="E115" s="87" t="s">
        <v>577</v>
      </c>
      <c r="F115" s="87" t="s">
        <v>577</v>
      </c>
      <c r="G115" s="34">
        <v>1856</v>
      </c>
      <c r="H115" s="34">
        <v>2648</v>
      </c>
      <c r="I115" s="128">
        <v>14.8</v>
      </c>
      <c r="J115" s="128">
        <v>1.021</v>
      </c>
      <c r="K115" s="28">
        <f>sum(I115:J115)</f>
        <v>15.821</v>
      </c>
      <c r="L115" s="59">
        <v>18</v>
      </c>
      <c r="M115" s="1">
        <f>sum((K115/L115))</f>
        <v>0.878944444444444</v>
      </c>
      <c r="N115" s="87">
        <v>4.9</v>
      </c>
      <c r="O115" s="59"/>
      <c r="P115" s="59"/>
      <c r="Q115" s="70" t="s">
        <v>1294</v>
      </c>
    </row>
    <row r="116">
      <c r="A116" s="87" t="s">
        <v>1295</v>
      </c>
      <c r="B116" s="34" t="s">
        <v>576</v>
      </c>
      <c r="C116" s="87">
        <v>21</v>
      </c>
      <c r="D116" s="12">
        <v>35</v>
      </c>
      <c r="E116" s="87" t="s">
        <v>643</v>
      </c>
      <c r="F116" s="87" t="s">
        <v>708</v>
      </c>
      <c r="G116" s="34">
        <v>820</v>
      </c>
      <c r="H116" s="34">
        <v>4761</v>
      </c>
      <c r="I116" s="128">
        <v>14.245</v>
      </c>
      <c r="J116" s="128">
        <v>5.396</v>
      </c>
      <c r="K116" s="28">
        <v>19.2</v>
      </c>
      <c r="L116" s="59">
        <v>40</v>
      </c>
      <c r="M116" s="1">
        <f>sum((K116/L116))</f>
        <v>0.48</v>
      </c>
      <c r="N116" s="87">
        <v>3.9</v>
      </c>
      <c r="O116" s="59"/>
      <c r="P116" s="59"/>
      <c r="Q116" s="70" t="s">
        <v>1085</v>
      </c>
    </row>
    <row r="117">
      <c r="A117" s="87" t="s">
        <v>1296</v>
      </c>
      <c r="B117" s="34" t="s">
        <v>65</v>
      </c>
      <c r="C117" s="87">
        <v>38</v>
      </c>
      <c r="D117" s="12">
        <v>50</v>
      </c>
      <c r="E117" s="87" t="s">
        <v>580</v>
      </c>
      <c r="F117" s="87" t="s">
        <v>591</v>
      </c>
      <c r="G117" s="34">
        <v>2754</v>
      </c>
      <c r="H117" s="34">
        <v>2285</v>
      </c>
      <c r="I117" s="128">
        <v>13.869</v>
      </c>
      <c r="J117" s="128">
        <v>25.362</v>
      </c>
      <c r="K117" s="28">
        <f>sum(I117:J117)</f>
        <v>39.231</v>
      </c>
      <c r="L117" s="59">
        <v>40</v>
      </c>
      <c r="M117" s="1">
        <f>sum((K117/L117))</f>
        <v>0.980775</v>
      </c>
      <c r="N117" s="87">
        <v>6.3</v>
      </c>
      <c r="O117" s="59"/>
      <c r="P117" s="59"/>
      <c r="Q117" s="70" t="s">
        <v>1297</v>
      </c>
    </row>
    <row r="118">
      <c r="A118" s="87" t="s">
        <v>1298</v>
      </c>
      <c r="B118" s="34" t="s">
        <v>107</v>
      </c>
      <c r="C118" s="87">
        <v>62</v>
      </c>
      <c r="D118" s="12">
        <v>54</v>
      </c>
      <c r="E118" s="87" t="s">
        <v>1299</v>
      </c>
      <c r="F118" s="87" t="s">
        <v>591</v>
      </c>
      <c r="G118" s="34">
        <v>2223</v>
      </c>
      <c r="H118" s="34">
        <v>3133</v>
      </c>
      <c r="I118" s="128">
        <v>13.7</v>
      </c>
      <c r="J118" s="128">
        <v>20.8</v>
      </c>
      <c r="K118" s="28">
        <v>34.5</v>
      </c>
      <c r="L118" s="59">
        <v>12.9</v>
      </c>
      <c r="M118" s="1">
        <f>sum((K118/L118))</f>
        <v>2.67441860465116</v>
      </c>
      <c r="N118" s="87">
        <v>7</v>
      </c>
      <c r="O118" s="59"/>
      <c r="P118" s="59"/>
      <c r="Q118" s="70" t="s">
        <v>1300</v>
      </c>
    </row>
    <row r="119">
      <c r="A119" s="87" t="s">
        <v>1301</v>
      </c>
      <c r="B119" s="34" t="s">
        <v>576</v>
      </c>
      <c r="C119" s="87">
        <v>84</v>
      </c>
      <c r="D119" s="12">
        <v>73</v>
      </c>
      <c r="E119" s="87" t="s">
        <v>590</v>
      </c>
      <c r="F119" s="87" t="s">
        <v>584</v>
      </c>
      <c r="G119" s="34">
        <v>1721</v>
      </c>
      <c r="H119" s="34">
        <v>2702</v>
      </c>
      <c r="I119" s="128">
        <v>13</v>
      </c>
      <c r="J119" s="128">
        <v>3.589</v>
      </c>
      <c r="K119" s="28">
        <v>16</v>
      </c>
      <c r="L119" s="59">
        <v>15</v>
      </c>
      <c r="M119" s="1">
        <f>sum((K119/L119))</f>
        <v>1.06666666666667</v>
      </c>
      <c r="N119" s="87">
        <v>4.7</v>
      </c>
      <c r="O119" s="59"/>
      <c r="P119" s="59"/>
      <c r="Q119" s="70" t="s">
        <v>1302</v>
      </c>
    </row>
    <row r="120">
      <c r="A120" s="87" t="s">
        <v>1303</v>
      </c>
      <c r="B120" s="34" t="s">
        <v>99</v>
      </c>
      <c r="C120" s="87">
        <v>94</v>
      </c>
      <c r="D120" s="12">
        <v>78</v>
      </c>
      <c r="E120" s="87" t="s">
        <v>590</v>
      </c>
      <c r="F120" s="87" t="s">
        <v>584</v>
      </c>
      <c r="G120" s="34">
        <v>761</v>
      </c>
      <c r="H120" s="34">
        <v>1003</v>
      </c>
      <c r="I120" s="128">
        <v>12.57</v>
      </c>
      <c r="J120" s="128">
        <v>13.52</v>
      </c>
      <c r="K120" s="28">
        <f>sum(I120:J120)</f>
        <v>26.09</v>
      </c>
      <c r="L120" s="59">
        <v>7.5</v>
      </c>
      <c r="M120" s="1">
        <f>sum((K120/L120))</f>
        <v>3.47866666666667</v>
      </c>
      <c r="N120" s="87">
        <v>0.76</v>
      </c>
      <c r="O120" s="59"/>
      <c r="P120" s="59"/>
      <c r="Q120" s="70"/>
    </row>
    <row r="121">
      <c r="A121" s="87" t="s">
        <v>1304</v>
      </c>
      <c r="B121" s="34" t="s">
        <v>96</v>
      </c>
      <c r="C121" s="87">
        <v>30</v>
      </c>
      <c r="D121" s="12">
        <v>52</v>
      </c>
      <c r="E121" s="87" t="s">
        <v>666</v>
      </c>
      <c r="F121" s="87" t="s">
        <v>591</v>
      </c>
      <c r="G121" s="34">
        <v>2331</v>
      </c>
      <c r="H121" s="34">
        <v>2286</v>
      </c>
      <c r="I121" s="128">
        <v>12.23</v>
      </c>
      <c r="J121" s="128">
        <v>5.045</v>
      </c>
      <c r="K121" s="28">
        <f>sum(I121:J121)</f>
        <v>17.275</v>
      </c>
      <c r="L121" s="59">
        <v>20</v>
      </c>
      <c r="M121" s="1">
        <f>sum((K121/L121))</f>
        <v>0.86375</v>
      </c>
      <c r="N121" s="87">
        <v>5.3</v>
      </c>
      <c r="O121" s="59"/>
      <c r="P121" s="59"/>
      <c r="Q121" s="70" t="s">
        <v>1305</v>
      </c>
    </row>
    <row r="122">
      <c r="A122" s="87" t="s">
        <v>1306</v>
      </c>
      <c r="B122" s="34" t="s">
        <v>576</v>
      </c>
      <c r="C122" s="87">
        <v>72</v>
      </c>
      <c r="D122" s="12">
        <v>59</v>
      </c>
      <c r="E122" s="87" t="s">
        <v>683</v>
      </c>
      <c r="F122" s="87" t="s">
        <v>577</v>
      </c>
      <c r="G122" s="34">
        <v>642</v>
      </c>
      <c r="H122" s="34">
        <v>1527</v>
      </c>
      <c r="I122" s="128">
        <v>12.06</v>
      </c>
      <c r="J122" s="128">
        <v>4.51</v>
      </c>
      <c r="K122" s="28">
        <f>sum(I122:J122)</f>
        <v>16.57</v>
      </c>
      <c r="L122" s="59">
        <v>5</v>
      </c>
      <c r="M122" s="1">
        <f>sum((K122/L122))</f>
        <v>3.314</v>
      </c>
      <c r="N122" s="87">
        <v>0.9</v>
      </c>
      <c r="O122" s="59"/>
      <c r="P122" s="59"/>
      <c r="Q122" s="70" t="s">
        <v>1307</v>
      </c>
    </row>
    <row r="123">
      <c r="A123" s="87" t="s">
        <v>1308</v>
      </c>
      <c r="B123" s="34" t="s">
        <v>962</v>
      </c>
      <c r="C123" s="87">
        <v>22</v>
      </c>
      <c r="D123" s="12">
        <v>38</v>
      </c>
      <c r="E123" s="87" t="s">
        <v>749</v>
      </c>
      <c r="F123" s="87" t="s">
        <v>603</v>
      </c>
      <c r="G123" s="34">
        <v>2665</v>
      </c>
      <c r="H123" s="34">
        <v>1899</v>
      </c>
      <c r="I123" s="128">
        <v>11.97</v>
      </c>
      <c r="J123" s="128">
        <v>15.24</v>
      </c>
      <c r="K123" s="28">
        <f>sum(I123:J123)</f>
        <v>27.21</v>
      </c>
      <c r="L123" s="59">
        <v>12.5</v>
      </c>
      <c r="M123" s="1">
        <f>sum((K123/L123))</f>
        <v>2.1768</v>
      </c>
      <c r="N123" s="87">
        <v>5.1</v>
      </c>
      <c r="O123" s="59"/>
      <c r="P123" s="59"/>
      <c r="Q123" s="70" t="s">
        <v>1309</v>
      </c>
    </row>
    <row r="124">
      <c r="A124" s="87" t="s">
        <v>1310</v>
      </c>
      <c r="B124" s="34" t="s">
        <v>1285</v>
      </c>
      <c r="C124" s="87">
        <v>62</v>
      </c>
      <c r="D124" s="12">
        <v>37</v>
      </c>
      <c r="E124" s="87" t="s">
        <v>577</v>
      </c>
      <c r="F124" s="87" t="s">
        <v>577</v>
      </c>
      <c r="G124" s="34">
        <v>1611</v>
      </c>
      <c r="H124" s="34">
        <v>2694</v>
      </c>
      <c r="I124" s="128">
        <v>10.8</v>
      </c>
      <c r="J124" s="128">
        <v>0.025</v>
      </c>
      <c r="K124" s="28">
        <f>sum(I124:J124)</f>
        <v>10.825</v>
      </c>
      <c r="L124" s="59">
        <v>7.5</v>
      </c>
      <c r="M124" s="1">
        <f>sum((K124/L124))</f>
        <v>1.44333333333333</v>
      </c>
      <c r="N124" s="87">
        <v>4.3</v>
      </c>
      <c r="O124" s="59"/>
      <c r="P124" s="59"/>
      <c r="Q124" s="70" t="s">
        <v>1311</v>
      </c>
    </row>
    <row r="125">
      <c r="A125" s="87" t="s">
        <v>1312</v>
      </c>
      <c r="B125" s="34" t="s">
        <v>576</v>
      </c>
      <c r="C125" s="87">
        <v>34</v>
      </c>
      <c r="D125" s="12">
        <v>66</v>
      </c>
      <c r="E125" s="87" t="s">
        <v>583</v>
      </c>
      <c r="F125" s="87" t="s">
        <v>584</v>
      </c>
      <c r="G125" s="34">
        <v>724</v>
      </c>
      <c r="H125" s="34">
        <v>7340</v>
      </c>
      <c r="I125" s="128">
        <v>10.6</v>
      </c>
      <c r="J125" s="128">
        <v>0.14</v>
      </c>
      <c r="K125" s="28">
        <v>10.7</v>
      </c>
      <c r="L125" s="59">
        <v>5</v>
      </c>
      <c r="M125" s="1">
        <f>sum((K125/L125))</f>
        <v>2.14</v>
      </c>
      <c r="N125" s="87">
        <v>5.3</v>
      </c>
      <c r="O125" s="59"/>
      <c r="P125" s="59"/>
      <c r="Q125" s="70" t="s">
        <v>1085</v>
      </c>
    </row>
    <row r="126">
      <c r="A126" s="87" t="s">
        <v>1313</v>
      </c>
      <c r="B126" s="34" t="s">
        <v>576</v>
      </c>
      <c r="C126" s="87">
        <v>28</v>
      </c>
      <c r="D126" s="12">
        <v>49</v>
      </c>
      <c r="E126" s="87" t="s">
        <v>602</v>
      </c>
      <c r="F126" s="87" t="s">
        <v>591</v>
      </c>
      <c r="G126" s="34">
        <v>2506</v>
      </c>
      <c r="H126" s="34">
        <v>1765</v>
      </c>
      <c r="I126" s="128">
        <v>10.3</v>
      </c>
      <c r="J126" s="128">
        <v>10.314</v>
      </c>
      <c r="K126" s="28">
        <v>17</v>
      </c>
      <c r="L126" s="59">
        <v>40</v>
      </c>
      <c r="M126" s="1">
        <f>sum((K126/L126))</f>
        <v>0.425</v>
      </c>
      <c r="N126" s="87">
        <v>4.4</v>
      </c>
      <c r="O126" s="59"/>
      <c r="P126" s="59"/>
      <c r="Q126" s="70" t="s">
        <v>1314</v>
      </c>
    </row>
    <row r="127">
      <c r="A127" s="87" t="s">
        <v>1315</v>
      </c>
      <c r="B127" s="34" t="s">
        <v>674</v>
      </c>
      <c r="C127" s="87">
        <v>7</v>
      </c>
      <c r="D127" s="12">
        <v>28</v>
      </c>
      <c r="E127" s="87" t="s">
        <v>749</v>
      </c>
      <c r="F127" s="87" t="s">
        <v>591</v>
      </c>
      <c r="G127" s="34">
        <v>2745</v>
      </c>
      <c r="H127" s="34">
        <v>1791</v>
      </c>
      <c r="I127" s="128">
        <v>10.275</v>
      </c>
      <c r="J127" s="128">
        <v>7.565</v>
      </c>
      <c r="K127" s="28">
        <v>12.2</v>
      </c>
      <c r="L127" s="59">
        <v>35</v>
      </c>
      <c r="M127" s="1">
        <f>sum((K127/L127))</f>
        <v>0.348571428571429</v>
      </c>
      <c r="N127" s="87">
        <v>4.9</v>
      </c>
      <c r="O127" s="59"/>
      <c r="P127" s="59"/>
      <c r="Q127" s="70" t="s">
        <v>1085</v>
      </c>
    </row>
    <row r="128">
      <c r="A128" s="87" t="s">
        <v>1316</v>
      </c>
      <c r="B128" s="34" t="s">
        <v>962</v>
      </c>
      <c r="C128" s="87">
        <v>21</v>
      </c>
      <c r="D128" s="12">
        <v>27</v>
      </c>
      <c r="E128" s="87" t="s">
        <v>577</v>
      </c>
      <c r="F128" s="87" t="s">
        <v>591</v>
      </c>
      <c r="G128" s="34">
        <v>1138</v>
      </c>
      <c r="H128" s="34">
        <v>3613</v>
      </c>
      <c r="I128" s="128">
        <v>10</v>
      </c>
      <c r="J128" s="128">
        <v>0.145</v>
      </c>
      <c r="K128" s="28">
        <v>10</v>
      </c>
      <c r="L128" s="59">
        <v>3</v>
      </c>
      <c r="M128" s="1">
        <f>sum((K128/L128))</f>
        <v>3.33333333333333</v>
      </c>
      <c r="N128" s="87">
        <v>4.1</v>
      </c>
      <c r="O128" s="59"/>
      <c r="P128" s="59"/>
      <c r="Q128" s="70" t="s">
        <v>1317</v>
      </c>
    </row>
    <row r="129">
      <c r="A129" s="87" t="s">
        <v>1318</v>
      </c>
      <c r="B129" s="34" t="s">
        <v>312</v>
      </c>
      <c r="C129" s="87">
        <v>67</v>
      </c>
      <c r="D129" s="12">
        <v>74</v>
      </c>
      <c r="E129" s="87" t="s">
        <v>580</v>
      </c>
      <c r="F129" s="87" t="s">
        <v>577</v>
      </c>
      <c r="G129" s="34">
        <v>4</v>
      </c>
      <c r="H129" s="34">
        <v>32603</v>
      </c>
      <c r="I129" s="128">
        <v>9.45</v>
      </c>
      <c r="J129" s="128">
        <v>5.44</v>
      </c>
      <c r="K129" s="28">
        <f>sum(I129:J129)</f>
        <v>14.89</v>
      </c>
      <c r="L129" s="59">
        <v>21</v>
      </c>
      <c r="M129" s="1">
        <f>sum((K129/L129))</f>
        <v>0.709047619047619</v>
      </c>
      <c r="N129" s="87">
        <v>0.13</v>
      </c>
      <c r="O129" s="59"/>
      <c r="P129" s="59"/>
      <c r="Q129" s="70" t="s">
        <v>1085</v>
      </c>
    </row>
    <row r="130">
      <c r="A130" s="87" t="s">
        <v>1319</v>
      </c>
      <c r="B130" s="34" t="s">
        <v>96</v>
      </c>
      <c r="C130" s="87">
        <v>15</v>
      </c>
      <c r="D130" s="12">
        <v>28</v>
      </c>
      <c r="E130" s="87" t="s">
        <v>643</v>
      </c>
      <c r="F130" s="87" t="s">
        <v>591</v>
      </c>
      <c r="G130" s="34">
        <v>2181</v>
      </c>
      <c r="H130" s="34">
        <v>2181</v>
      </c>
      <c r="I130" s="128">
        <v>9.36</v>
      </c>
      <c r="J130" s="128">
        <v>48.134</v>
      </c>
      <c r="K130" s="28">
        <v>58.23</v>
      </c>
      <c r="L130" s="59">
        <v>30</v>
      </c>
      <c r="M130" s="1">
        <f>sum((K130/L130))</f>
        <v>1.941</v>
      </c>
      <c r="N130" s="87">
        <v>4.8</v>
      </c>
      <c r="O130" s="59"/>
      <c r="P130" s="59"/>
      <c r="Q130" s="70" t="s">
        <v>1320</v>
      </c>
    </row>
    <row r="131">
      <c r="A131" s="87" t="s">
        <v>1321</v>
      </c>
      <c r="B131" s="34" t="s">
        <v>65</v>
      </c>
      <c r="C131" s="87">
        <v>89</v>
      </c>
      <c r="D131" s="12">
        <v>64</v>
      </c>
      <c r="E131" s="87" t="s">
        <v>583</v>
      </c>
      <c r="F131" s="87" t="s">
        <v>584</v>
      </c>
      <c r="G131" s="34">
        <v>6</v>
      </c>
      <c r="H131" s="34">
        <v>41890</v>
      </c>
      <c r="I131" s="128">
        <v>9.228</v>
      </c>
      <c r="J131" s="128">
        <v>22.201</v>
      </c>
      <c r="K131" s="28">
        <f>sum(I131:J131)</f>
        <v>31.429</v>
      </c>
      <c r="L131" s="59">
        <v>7</v>
      </c>
      <c r="M131" s="1">
        <f>sum((K131/L131))</f>
        <v>4.48985714285714</v>
      </c>
      <c r="N131" s="87">
        <v>0.25</v>
      </c>
      <c r="O131" s="59"/>
      <c r="P131" s="59"/>
      <c r="Q131" s="70" t="s">
        <v>1322</v>
      </c>
    </row>
    <row r="132">
      <c r="A132" s="87" t="s">
        <v>1323</v>
      </c>
      <c r="B132" s="34" t="s">
        <v>1285</v>
      </c>
      <c r="C132" s="87">
        <v>46</v>
      </c>
      <c r="D132" s="12">
        <v>55</v>
      </c>
      <c r="E132" s="87" t="s">
        <v>580</v>
      </c>
      <c r="F132" s="87" t="s">
        <v>584</v>
      </c>
      <c r="G132" s="34">
        <v>2133</v>
      </c>
      <c r="H132" s="34">
        <v>1806</v>
      </c>
      <c r="I132" s="128">
        <v>9.2</v>
      </c>
      <c r="J132" s="128">
        <v>7.2</v>
      </c>
      <c r="K132" s="28">
        <f>sum(I132:J132)</f>
        <v>16.4</v>
      </c>
      <c r="L132" s="59">
        <v>21</v>
      </c>
      <c r="M132" s="1">
        <f>sum((K132/L132))</f>
        <v>0.780952380952381</v>
      </c>
      <c r="N132" s="87">
        <v>3.9</v>
      </c>
      <c r="O132" s="59"/>
      <c r="P132" s="59"/>
      <c r="Q132" s="70" t="s">
        <v>1324</v>
      </c>
    </row>
    <row r="133">
      <c r="A133" s="87" t="s">
        <v>1325</v>
      </c>
      <c r="B133" s="34" t="s">
        <v>96</v>
      </c>
      <c r="C133" s="87">
        <v>16</v>
      </c>
      <c r="D133" s="12">
        <v>28</v>
      </c>
      <c r="E133" s="87" t="s">
        <v>640</v>
      </c>
      <c r="F133" s="87" t="s">
        <v>591</v>
      </c>
      <c r="G133" s="34">
        <v>1136</v>
      </c>
      <c r="H133" s="34">
        <v>4156</v>
      </c>
      <c r="I133" s="128">
        <v>8.742</v>
      </c>
      <c r="J133" s="128">
        <v>4.021</v>
      </c>
      <c r="K133" s="28">
        <v>12.34</v>
      </c>
      <c r="L133" s="59">
        <v>50</v>
      </c>
      <c r="M133" s="1">
        <f>sum((K133/L133))</f>
        <v>0.2468</v>
      </c>
      <c r="N133" s="87">
        <v>4.7</v>
      </c>
      <c r="O133" s="59"/>
      <c r="P133" s="59"/>
      <c r="Q133" s="70" t="s">
        <v>1326</v>
      </c>
    </row>
    <row r="134">
      <c r="A134" s="87" t="s">
        <v>1327</v>
      </c>
      <c r="B134" s="34" t="s">
        <v>576</v>
      </c>
      <c r="C134" s="87">
        <v>9</v>
      </c>
      <c r="D134" s="12">
        <v>43</v>
      </c>
      <c r="E134" s="87" t="s">
        <v>577</v>
      </c>
      <c r="F134" s="87" t="s">
        <v>577</v>
      </c>
      <c r="G134" s="34">
        <v>1164</v>
      </c>
      <c r="H134" s="34">
        <v>2769</v>
      </c>
      <c r="I134" s="128">
        <v>8.67</v>
      </c>
      <c r="J134" s="128">
        <v>11.79</v>
      </c>
      <c r="K134" s="28">
        <v>18.01</v>
      </c>
      <c r="L134" s="59">
        <v>17</v>
      </c>
      <c r="M134" s="1">
        <v>1.06</v>
      </c>
      <c r="N134" s="87">
        <v>3.2</v>
      </c>
      <c r="O134" s="59"/>
      <c r="P134" s="59"/>
      <c r="Q134" s="70" t="s">
        <v>1328</v>
      </c>
    </row>
    <row r="135">
      <c r="A135" s="87" t="s">
        <v>1329</v>
      </c>
      <c r="B135" s="34" t="s">
        <v>312</v>
      </c>
      <c r="C135" s="87">
        <v>60</v>
      </c>
      <c r="D135" s="12">
        <v>72</v>
      </c>
      <c r="E135" s="87" t="s">
        <v>577</v>
      </c>
      <c r="F135" s="87" t="s">
        <v>577</v>
      </c>
      <c r="G135" s="34">
        <v>882</v>
      </c>
      <c r="H135" s="34">
        <v>3293</v>
      </c>
      <c r="I135" s="128">
        <v>8.01</v>
      </c>
      <c r="J135" s="128">
        <v>28.33</v>
      </c>
      <c r="K135" s="28">
        <f>sum(I135:J135)</f>
        <v>36.34</v>
      </c>
      <c r="L135" s="59">
        <v>50</v>
      </c>
      <c r="M135" s="1">
        <f>sum((K135/L135))</f>
        <v>0.7268</v>
      </c>
      <c r="N135" s="87">
        <v>2.9</v>
      </c>
      <c r="O135" s="59"/>
      <c r="P135" s="59"/>
      <c r="Q135" s="70" t="s">
        <v>1330</v>
      </c>
    </row>
    <row r="136">
      <c r="A136" s="87" t="s">
        <v>1331</v>
      </c>
      <c r="B136" s="34" t="s">
        <v>760</v>
      </c>
      <c r="C136" s="87">
        <v>75</v>
      </c>
      <c r="D136" s="12">
        <v>65</v>
      </c>
      <c r="E136" s="87" t="s">
        <v>643</v>
      </c>
      <c r="F136" s="87" t="s">
        <v>708</v>
      </c>
      <c r="G136" s="34">
        <v>111</v>
      </c>
      <c r="H136" s="34">
        <v>13534</v>
      </c>
      <c r="I136" s="128">
        <v>8.117</v>
      </c>
      <c r="J136" s="128">
        <v>19.51</v>
      </c>
      <c r="K136" s="28">
        <f>sum(I136:J136)</f>
        <v>27.627</v>
      </c>
      <c r="L136" s="59">
        <v>25</v>
      </c>
      <c r="M136" s="1">
        <f>sum((K136/L136))</f>
        <v>1.10508</v>
      </c>
      <c r="N136" s="87">
        <v>1.5</v>
      </c>
      <c r="O136" s="59"/>
      <c r="P136" s="59"/>
      <c r="Q136" s="70" t="s">
        <v>1332</v>
      </c>
    </row>
    <row r="137">
      <c r="A137" s="87" t="s">
        <v>1333</v>
      </c>
      <c r="B137" s="34" t="s">
        <v>312</v>
      </c>
      <c r="C137" s="87">
        <v>48</v>
      </c>
      <c r="D137" s="12">
        <v>48</v>
      </c>
      <c r="E137" s="87" t="s">
        <v>643</v>
      </c>
      <c r="F137" s="87" t="s">
        <v>577</v>
      </c>
      <c r="G137" s="34">
        <v>1393</v>
      </c>
      <c r="H137" s="34">
        <v>2482</v>
      </c>
      <c r="I137" s="128">
        <v>7.46</v>
      </c>
      <c r="J137" s="128">
        <v>2.515</v>
      </c>
      <c r="K137" s="28">
        <f>sum(I137:J137)</f>
        <v>9.975</v>
      </c>
      <c r="L137" s="59">
        <v>29</v>
      </c>
      <c r="M137" s="1">
        <f>sum((K137/L137))</f>
        <v>0.343965517241379</v>
      </c>
      <c r="N137" s="87">
        <v>3.5</v>
      </c>
      <c r="O137" s="59"/>
      <c r="P137" s="59"/>
      <c r="Q137" s="70" t="s">
        <v>1085</v>
      </c>
    </row>
    <row r="138">
      <c r="A138" s="87" t="s">
        <v>1334</v>
      </c>
      <c r="B138" s="34" t="s">
        <v>96</v>
      </c>
      <c r="C138" s="87">
        <v>7</v>
      </c>
      <c r="D138" s="12">
        <v>31</v>
      </c>
      <c r="E138" s="87" t="s">
        <v>590</v>
      </c>
      <c r="F138" s="87" t="s">
        <v>577</v>
      </c>
      <c r="G138" s="34">
        <v>1959</v>
      </c>
      <c r="H138" s="34">
        <v>1354</v>
      </c>
      <c r="I138" s="128">
        <v>6.38</v>
      </c>
      <c r="J138" s="128">
        <v>0.034</v>
      </c>
      <c r="K138" s="28">
        <v>6.38</v>
      </c>
      <c r="L138" s="59">
        <v>15</v>
      </c>
      <c r="M138" s="1">
        <f>sum((K138/L138))</f>
        <v>0.425333333333333</v>
      </c>
      <c r="N138" s="87">
        <v>2.6</v>
      </c>
      <c r="O138" s="59"/>
      <c r="P138" s="59"/>
      <c r="Q138" s="70" t="s">
        <v>1335</v>
      </c>
    </row>
    <row r="139">
      <c r="A139" s="87" t="s">
        <v>1336</v>
      </c>
      <c r="B139" s="34" t="s">
        <v>576</v>
      </c>
      <c r="C139" s="87">
        <v>50</v>
      </c>
      <c r="D139" s="12">
        <v>63</v>
      </c>
      <c r="E139" s="87" t="s">
        <v>580</v>
      </c>
      <c r="F139" s="87" t="s">
        <v>577</v>
      </c>
      <c r="G139" s="34">
        <v>9</v>
      </c>
      <c r="H139" s="34">
        <v>29574</v>
      </c>
      <c r="I139" s="128">
        <v>5.3</v>
      </c>
      <c r="J139" s="128">
        <v>29.791</v>
      </c>
      <c r="K139" s="28">
        <f>sum(I139:J139)</f>
        <v>35.091</v>
      </c>
      <c r="L139" s="59">
        <v>15</v>
      </c>
      <c r="M139" s="1">
        <f>sum((K139/L139))</f>
        <v>2.3394</v>
      </c>
      <c r="N139" s="87">
        <v>0.26</v>
      </c>
      <c r="O139" s="59"/>
      <c r="P139" s="59"/>
      <c r="Q139" s="70" t="s">
        <v>1337</v>
      </c>
    </row>
    <row r="140">
      <c r="A140" s="87" t="s">
        <v>1338</v>
      </c>
      <c r="B140" s="34" t="s">
        <v>962</v>
      </c>
      <c r="C140" s="87">
        <v>79</v>
      </c>
      <c r="D140" s="12">
        <v>60</v>
      </c>
      <c r="E140" s="87" t="s">
        <v>590</v>
      </c>
      <c r="F140" s="87" t="s">
        <v>577</v>
      </c>
      <c r="G140" s="34">
        <v>2121</v>
      </c>
      <c r="H140" s="34">
        <v>1052</v>
      </c>
      <c r="I140" s="128">
        <v>5.2</v>
      </c>
      <c r="J140" s="128">
        <v>7.014</v>
      </c>
      <c r="K140" s="28">
        <v>12.1</v>
      </c>
      <c r="L140" s="59">
        <v>20</v>
      </c>
      <c r="M140" s="1">
        <v>0.61</v>
      </c>
      <c r="N140" s="87">
        <v>2.2</v>
      </c>
      <c r="O140" s="59"/>
      <c r="P140" s="59"/>
      <c r="Q140" s="70" t="s">
        <v>1339</v>
      </c>
    </row>
    <row r="141">
      <c r="A141" s="87"/>
      <c r="B141" s="34"/>
      <c r="C141" s="87"/>
      <c r="D141" s="12"/>
      <c r="E141" s="87"/>
      <c r="F141" s="87"/>
      <c r="G141" s="34"/>
      <c r="H141" s="34"/>
      <c r="I141" s="128"/>
      <c r="J141" s="59"/>
      <c r="K141" s="87"/>
      <c r="L141" s="59"/>
      <c r="M141" s="1"/>
      <c r="N141" s="87"/>
      <c r="O141" s="87"/>
      <c r="P141" s="87"/>
      <c r="Q141" s="87"/>
    </row>
    <row r="142">
      <c r="A142" s="87"/>
      <c r="B142" s="34"/>
      <c r="C142" s="87"/>
      <c r="D142" s="12"/>
      <c r="E142" s="87"/>
      <c r="F142" s="87"/>
      <c r="G142" s="34"/>
      <c r="H142" s="34"/>
      <c r="I142" s="128"/>
      <c r="J142" s="59"/>
      <c r="K142" s="87"/>
      <c r="L142" s="59"/>
      <c r="M142" s="1"/>
      <c r="N142" s="87"/>
      <c r="O142" s="87"/>
      <c r="P142" s="87"/>
      <c r="Q142" s="87"/>
    </row>
    <row r="143">
      <c r="A143" s="87"/>
      <c r="B143" s="34"/>
      <c r="C143" s="87"/>
      <c r="D143" s="12"/>
      <c r="E143" s="87"/>
      <c r="F143" s="87"/>
      <c r="G143" s="34"/>
      <c r="H143" s="34"/>
      <c r="I143" s="128"/>
      <c r="J143" s="59"/>
      <c r="K143" s="87"/>
      <c r="L143" s="59"/>
      <c r="M143" s="1"/>
      <c r="N143" s="87"/>
      <c r="O143" s="87"/>
      <c r="P143" s="87"/>
      <c r="Q143" s="87"/>
    </row>
    <row r="144">
      <c r="A144" s="87"/>
      <c r="B144" s="34"/>
      <c r="C144" s="87"/>
      <c r="D144" s="12"/>
      <c r="E144" s="87"/>
      <c r="F144" s="87"/>
      <c r="G144" s="34"/>
      <c r="H144" s="34"/>
      <c r="I144" s="128"/>
      <c r="J144" s="59"/>
      <c r="K144" s="87"/>
      <c r="L144" s="59"/>
      <c r="M144" s="1"/>
      <c r="N144" s="87"/>
      <c r="O144" s="59"/>
      <c r="P144" s="59"/>
      <c r="Q144" s="70"/>
    </row>
    <row r="145">
      <c r="A145" s="87"/>
      <c r="B145" s="34"/>
      <c r="C145" s="87"/>
      <c r="D145" s="12"/>
      <c r="E145" s="87"/>
      <c r="F145" s="87"/>
      <c r="G145" s="34"/>
      <c r="H145" s="34"/>
      <c r="I145" s="128"/>
      <c r="J145" s="59"/>
      <c r="K145" s="87"/>
      <c r="L145" s="59"/>
      <c r="M145" s="1"/>
      <c r="N145" s="87"/>
      <c r="O145" s="59"/>
      <c r="P145" s="59"/>
      <c r="Q145" s="70"/>
    </row>
    <row r="146">
      <c r="A146" s="87"/>
      <c r="B146" s="34"/>
      <c r="C146" s="87"/>
      <c r="D146" s="12"/>
      <c r="E146" s="87"/>
      <c r="F146" s="87"/>
      <c r="G146" s="34"/>
      <c r="H146" s="34"/>
      <c r="I146" s="128"/>
      <c r="J146" s="59"/>
      <c r="K146" s="87"/>
      <c r="L146" s="59"/>
      <c r="M146" s="1"/>
      <c r="N146" s="87"/>
      <c r="O146" s="59"/>
      <c r="P146" s="59"/>
      <c r="Q146" s="70"/>
    </row>
    <row r="147">
      <c r="A147" s="87"/>
      <c r="B147" s="34"/>
      <c r="C147" s="87"/>
      <c r="D147" s="12"/>
      <c r="E147" s="87"/>
      <c r="F147" s="87"/>
      <c r="G147" s="34"/>
      <c r="H147" s="34"/>
      <c r="I147" s="128"/>
      <c r="J147" s="59"/>
      <c r="K147" s="87"/>
      <c r="L147" s="59"/>
      <c r="M147" s="1"/>
      <c r="N147" s="87"/>
      <c r="O147" s="59"/>
      <c r="P147" s="59"/>
      <c r="Q147" s="70"/>
    </row>
    <row r="148">
      <c r="A148" s="87"/>
      <c r="B148" s="34"/>
      <c r="C148" s="87"/>
      <c r="D148" s="12"/>
      <c r="E148" s="87"/>
      <c r="F148" s="87"/>
      <c r="G148" s="34"/>
      <c r="H148" s="34"/>
      <c r="I148" s="128"/>
      <c r="J148" s="59"/>
      <c r="K148" s="87"/>
      <c r="L148" s="59"/>
      <c r="M148" s="1"/>
      <c r="N148" s="87"/>
      <c r="O148" s="59"/>
      <c r="P148" s="59"/>
      <c r="Q148" s="70"/>
    </row>
    <row r="149">
      <c r="A149" s="87"/>
      <c r="B149" s="34"/>
      <c r="C149" s="87"/>
      <c r="D149" s="12"/>
      <c r="E149" s="87"/>
      <c r="F149" s="87"/>
      <c r="G149" s="34"/>
      <c r="H149" s="34"/>
      <c r="I149" s="128"/>
      <c r="J149" s="59"/>
      <c r="K149" s="87"/>
      <c r="L149" s="59"/>
      <c r="M149" s="1"/>
      <c r="N149" s="87"/>
      <c r="O149" s="59"/>
      <c r="P149" s="59"/>
      <c r="Q149" s="70"/>
    </row>
    <row r="150">
      <c r="A150" s="87"/>
      <c r="B150" s="34"/>
      <c r="C150" s="87"/>
      <c r="D150" s="12"/>
      <c r="E150" s="87"/>
      <c r="F150" s="87"/>
      <c r="G150" s="34"/>
      <c r="H150" s="34"/>
      <c r="I150" s="128"/>
      <c r="J150" s="59"/>
      <c r="K150" s="87"/>
      <c r="L150" s="59"/>
      <c r="M150" s="1"/>
      <c r="N150" s="87"/>
      <c r="O150" s="59"/>
      <c r="P150" s="59"/>
      <c r="Q150" s="70"/>
    </row>
    <row r="151">
      <c r="A151" s="87"/>
      <c r="B151" s="34"/>
      <c r="C151" s="87"/>
      <c r="D151" s="12"/>
      <c r="E151" s="87"/>
      <c r="F151" s="87"/>
      <c r="G151" s="34"/>
      <c r="H151" s="34"/>
      <c r="I151" s="128"/>
      <c r="J151" s="59"/>
      <c r="K151" s="87"/>
      <c r="L151" s="59"/>
      <c r="M151" s="1"/>
      <c r="N151" s="87"/>
      <c r="O151" s="59"/>
      <c r="P151" s="59"/>
      <c r="Q151" s="70"/>
    </row>
    <row r="152">
      <c r="A152" s="87"/>
      <c r="B152" s="34"/>
      <c r="C152" s="87"/>
      <c r="D152" s="12"/>
      <c r="E152" s="87"/>
      <c r="F152" s="87"/>
      <c r="G152" s="34"/>
      <c r="H152" s="34"/>
      <c r="I152" s="128"/>
      <c r="J152" s="59"/>
      <c r="K152" s="87"/>
      <c r="L152" s="59"/>
      <c r="M152" s="1"/>
      <c r="N152" s="87"/>
      <c r="O152" s="59"/>
      <c r="P152" s="59"/>
      <c r="Q152" s="70"/>
    </row>
    <row r="153">
      <c r="A153" s="87"/>
      <c r="B153" s="34"/>
      <c r="C153" s="87"/>
      <c r="D153" s="12"/>
      <c r="E153" s="87"/>
      <c r="F153" s="87"/>
      <c r="G153" s="34"/>
      <c r="H153" s="34"/>
      <c r="I153" s="128"/>
      <c r="J153" s="59"/>
      <c r="K153" s="87"/>
      <c r="L153" s="59"/>
      <c r="M153" s="1"/>
      <c r="N153" s="87"/>
      <c r="O153" s="59"/>
      <c r="P153" s="59"/>
      <c r="Q153" s="70"/>
    </row>
    <row r="154">
      <c r="A154" s="87"/>
      <c r="B154" s="34"/>
      <c r="C154" s="87"/>
      <c r="D154" s="12"/>
      <c r="E154" s="87"/>
      <c r="F154" s="87"/>
      <c r="G154" s="34"/>
      <c r="H154" s="34"/>
      <c r="I154" s="128"/>
      <c r="J154" s="59"/>
      <c r="K154" s="87"/>
      <c r="L154" s="59"/>
      <c r="M154" s="1"/>
      <c r="N154" s="87"/>
      <c r="O154" s="59"/>
      <c r="P154" s="59"/>
      <c r="Q154" s="70"/>
    </row>
    <row r="155">
      <c r="A155" s="87"/>
      <c r="B155" s="34"/>
      <c r="C155" s="87"/>
      <c r="D155" s="12"/>
      <c r="E155" s="87"/>
      <c r="F155" s="87"/>
      <c r="G155" s="34"/>
      <c r="H155" s="34"/>
      <c r="I155" s="128"/>
      <c r="J155" s="59"/>
      <c r="K155" s="87"/>
      <c r="L155" s="59"/>
      <c r="M155" s="1"/>
      <c r="N155" s="87"/>
      <c r="O155" s="59"/>
      <c r="P155" s="59"/>
      <c r="Q155" s="70"/>
    </row>
    <row r="156">
      <c r="A156" s="87"/>
      <c r="B156" s="34"/>
      <c r="C156" s="87"/>
      <c r="D156" s="12"/>
      <c r="E156" s="87"/>
      <c r="F156" s="87"/>
      <c r="G156" s="34"/>
      <c r="H156" s="34"/>
      <c r="I156" s="128"/>
      <c r="J156" s="59"/>
      <c r="K156" s="87"/>
      <c r="L156" s="59"/>
      <c r="M156" s="1"/>
      <c r="N156" s="87"/>
      <c r="O156" s="59"/>
      <c r="P156" s="59"/>
      <c r="Q156" s="70"/>
    </row>
    <row r="157">
      <c r="A157" s="87"/>
      <c r="B157" s="34"/>
      <c r="C157" s="87"/>
      <c r="D157" s="12"/>
      <c r="E157" s="87"/>
      <c r="F157" s="87"/>
      <c r="G157" s="34"/>
      <c r="H157" s="34"/>
      <c r="I157" s="128"/>
      <c r="J157" s="59"/>
      <c r="K157" s="87"/>
      <c r="L157" s="59"/>
      <c r="M157" s="1"/>
      <c r="N157" s="87"/>
      <c r="O157" s="59"/>
      <c r="P157" s="59"/>
      <c r="Q157" s="70"/>
    </row>
    <row r="158">
      <c r="A158" s="87"/>
      <c r="B158" s="34"/>
      <c r="C158" s="87"/>
      <c r="D158" s="12"/>
      <c r="E158" s="87"/>
      <c r="F158" s="87"/>
      <c r="G158" s="34"/>
      <c r="H158" s="34"/>
      <c r="I158" s="128"/>
      <c r="J158" s="59"/>
      <c r="K158" s="87"/>
      <c r="L158" s="59"/>
      <c r="M158" s="1"/>
      <c r="N158" s="87"/>
      <c r="O158" s="59"/>
      <c r="P158" s="59"/>
      <c r="Q158" s="70"/>
    </row>
    <row r="159">
      <c r="A159" s="87"/>
      <c r="B159" s="34"/>
      <c r="C159" s="87"/>
      <c r="D159" s="12"/>
      <c r="E159" s="87"/>
      <c r="F159" s="87"/>
      <c r="G159" s="34"/>
      <c r="H159" s="34"/>
      <c r="I159" s="128"/>
      <c r="J159" s="59"/>
      <c r="K159" s="87"/>
      <c r="L159" s="59"/>
      <c r="M159" s="1"/>
      <c r="N159" s="87"/>
      <c r="O159" s="59"/>
      <c r="P159" s="59"/>
      <c r="Q159" s="70"/>
    </row>
    <row r="160">
      <c r="A160" s="87"/>
      <c r="B160" s="34"/>
      <c r="C160" s="87"/>
      <c r="D160" s="12"/>
      <c r="E160" s="87"/>
      <c r="F160" s="87"/>
      <c r="G160" s="34"/>
      <c r="H160" s="34"/>
      <c r="I160" s="128"/>
      <c r="J160" s="59"/>
      <c r="K160" s="87"/>
      <c r="L160" s="59"/>
      <c r="M160" s="1"/>
      <c r="N160" s="87"/>
      <c r="O160" s="59"/>
      <c r="P160" s="59"/>
      <c r="Q160" s="70"/>
    </row>
  </sheetData>
  <autoFilter ref="A1:Q140">
    <sortState ref="A1:Q140">
      <sortCondition ref="L1:L140"/>
      <sortCondition descending="1" ref="M1:M140"/>
      <sortCondition descending="1" ref="K1:K140"/>
    </sortState>
  </autoFilter>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4.71"/>
    <col customWidth="1" min="2" max="2" width="11.86"/>
    <col customWidth="1" min="3" max="3" width="4.71"/>
    <col customWidth="1" min="4" max="4" width="6.0"/>
    <col customWidth="1" min="5" max="6" width="10.71"/>
    <col customWidth="1" min="7" max="7" width="10.57"/>
    <col customWidth="1" min="8" max="8" width="9.57"/>
    <col customWidth="1" min="9" max="9" width="9.71"/>
    <col customWidth="1" min="10" max="10" width="10.14"/>
    <col customWidth="1" min="11" max="11" width="7.86"/>
    <col customWidth="1" min="12" max="12" width="7.0"/>
    <col customWidth="1" min="13" max="13" width="8.14"/>
    <col customWidth="1" min="14" max="14" width="7.71"/>
    <col customWidth="1" min="15" max="15" width="9.0"/>
    <col customWidth="1" min="16" max="16" width="4.0"/>
    <col customWidth="1" min="17" max="17" width="44.29"/>
    <col customWidth="1" min="18" max="18" width="19.14"/>
    <col customWidth="1" min="19" max="19" width="8.43"/>
    <col customWidth="1" min="20" max="20" width="7.71"/>
    <col customWidth="1" min="21" max="25" width="7.43"/>
  </cols>
  <sheetData>
    <row r="1">
      <c r="A1" s="16" t="s">
        <v>1340</v>
      </c>
      <c r="B1" s="89" t="s">
        <v>1341</v>
      </c>
      <c r="C1" s="45" t="s">
        <v>15</v>
      </c>
      <c r="D1" s="45" t="s">
        <v>1079</v>
      </c>
      <c r="E1" s="89" t="s">
        <v>41</v>
      </c>
      <c r="F1" s="45" t="s">
        <v>42</v>
      </c>
      <c r="G1" s="9" t="s">
        <v>1080</v>
      </c>
      <c r="H1" s="9" t="s">
        <v>45</v>
      </c>
      <c r="I1" s="125" t="s">
        <v>46</v>
      </c>
      <c r="J1" s="125" t="s">
        <v>47</v>
      </c>
      <c r="K1" s="66" t="s">
        <v>48</v>
      </c>
      <c r="L1" s="97" t="s">
        <v>1342</v>
      </c>
      <c r="M1" s="124" t="s">
        <v>1081</v>
      </c>
      <c r="N1" s="9" t="s">
        <v>43</v>
      </c>
      <c r="O1" s="33" t="s">
        <v>53</v>
      </c>
      <c r="P1" s="33" t="s">
        <v>54</v>
      </c>
      <c r="Q1" s="33" t="s">
        <v>56</v>
      </c>
      <c r="R1" s="87"/>
      <c r="S1" s="83" t="s">
        <v>46</v>
      </c>
      <c r="T1" s="83" t="s">
        <v>47</v>
      </c>
      <c r="U1" s="10" t="s">
        <v>46</v>
      </c>
      <c r="V1" s="123" t="s">
        <v>47</v>
      </c>
      <c r="W1" s="123" t="s">
        <v>1343</v>
      </c>
      <c r="X1" s="123" t="s">
        <v>49</v>
      </c>
      <c r="Y1" s="123" t="s">
        <v>1344</v>
      </c>
    </row>
    <row r="2" ht="16.5" customHeight="1">
      <c r="A2" s="109"/>
      <c r="B2" s="34"/>
      <c r="C2" s="87"/>
      <c r="D2" s="87"/>
      <c r="E2" s="34"/>
      <c r="F2" s="87"/>
      <c r="G2" s="87"/>
      <c r="H2" s="9" t="s">
        <v>296</v>
      </c>
      <c r="I2" s="125" t="s">
        <v>297</v>
      </c>
      <c r="J2" s="125" t="s">
        <v>297</v>
      </c>
      <c r="K2" s="7" t="s">
        <v>297</v>
      </c>
      <c r="L2" s="59"/>
      <c r="M2" s="85" t="s">
        <v>298</v>
      </c>
      <c r="N2" s="87"/>
      <c r="O2" s="33"/>
      <c r="P2" s="33"/>
      <c r="Q2" s="70" t="s">
        <v>1345</v>
      </c>
      <c r="R2" s="87"/>
      <c r="S2" s="23" t="s">
        <v>297</v>
      </c>
      <c r="T2" s="23" t="s">
        <v>297</v>
      </c>
      <c r="U2" s="43" t="s">
        <v>297</v>
      </c>
      <c r="V2" s="63" t="s">
        <v>297</v>
      </c>
      <c r="W2" s="63" t="s">
        <v>297</v>
      </c>
      <c r="X2" s="63" t="s">
        <v>297</v>
      </c>
      <c r="Y2" s="63"/>
    </row>
    <row r="3" ht="15.0" customHeight="1">
      <c r="A3" s="54" t="s">
        <v>613</v>
      </c>
      <c r="B3" s="98"/>
      <c r="C3" s="90">
        <f>AVERAGE(C4:C151)</f>
        <v>46.5540540540541</v>
      </c>
      <c r="D3" s="90">
        <f>average(D4:D141)</f>
        <v>58.4744525547445</v>
      </c>
      <c r="E3" s="90"/>
      <c r="F3" s="98"/>
      <c r="G3" s="98"/>
      <c r="H3" s="98"/>
      <c r="I3" s="102"/>
      <c r="J3" s="102"/>
      <c r="K3" s="101">
        <f>AVERAGE(K4:K151)</f>
        <v>136.343162162162</v>
      </c>
      <c r="L3" s="101">
        <f>AVERAGE(L4:L151)</f>
        <v>48.4878378378378</v>
      </c>
      <c r="M3" s="84">
        <f>AVERAGE((K3/L3))</f>
        <v>2.8119043504919</v>
      </c>
      <c r="N3" s="101">
        <f>AVERAGE(N4:N151)</f>
        <v>19.7224324324325</v>
      </c>
      <c r="O3" s="98"/>
      <c r="P3" s="98"/>
      <c r="Q3" s="98"/>
      <c r="R3" s="98"/>
      <c r="S3" s="101">
        <f>AVERAGE(S4:S151)</f>
        <v>61.0552255810811</v>
      </c>
      <c r="T3" s="128">
        <f>AVERAGE(T4:T151)</f>
        <v>74.6289718911565</v>
      </c>
      <c r="U3" s="43"/>
      <c r="V3" s="98"/>
      <c r="W3" s="98"/>
      <c r="X3" s="98"/>
      <c r="Y3" s="98"/>
    </row>
    <row r="4">
      <c r="A4" s="109" t="s">
        <v>1346</v>
      </c>
      <c r="B4" s="34" t="s">
        <v>674</v>
      </c>
      <c r="C4" s="87">
        <v>94</v>
      </c>
      <c r="D4" s="87">
        <v>96</v>
      </c>
      <c r="E4" s="34" t="s">
        <v>640</v>
      </c>
      <c r="F4" s="87" t="s">
        <v>647</v>
      </c>
      <c r="G4" s="87">
        <v>4366</v>
      </c>
      <c r="H4" s="87">
        <v>36283</v>
      </c>
      <c r="I4" s="102">
        <v>534.858</v>
      </c>
      <c r="J4" s="102">
        <v>469.7</v>
      </c>
      <c r="K4" s="28">
        <f>SUM((I4+J4))</f>
        <v>1004.558</v>
      </c>
      <c r="L4" s="128">
        <f>Y4</f>
        <v>185</v>
      </c>
      <c r="M4" s="1">
        <f>SUM((K4/L4))</f>
        <v>5.43004324324324</v>
      </c>
      <c r="N4" s="87">
        <v>158.4</v>
      </c>
      <c r="O4" s="59" t="s">
        <v>1128</v>
      </c>
      <c r="P4" s="59" t="s">
        <v>1128</v>
      </c>
      <c r="Q4" s="59"/>
      <c r="R4" s="87"/>
      <c r="S4" s="128">
        <f>U4/1000000</f>
        <v>530.917814</v>
      </c>
      <c r="T4" s="128">
        <v>468.576</v>
      </c>
      <c r="U4" s="43">
        <v>530917814</v>
      </c>
      <c r="V4" s="63"/>
      <c r="W4" s="63">
        <v>996.9</v>
      </c>
      <c r="X4" s="63">
        <v>185000000</v>
      </c>
      <c r="Y4" s="63">
        <f>SUM((X4/1000000))</f>
        <v>185</v>
      </c>
    </row>
    <row r="5">
      <c r="A5" s="109" t="s">
        <v>1347</v>
      </c>
      <c r="B5" s="34" t="s">
        <v>121</v>
      </c>
      <c r="C5" s="87">
        <v>94</v>
      </c>
      <c r="D5" s="87">
        <v>91</v>
      </c>
      <c r="E5" s="34" t="s">
        <v>620</v>
      </c>
      <c r="F5" s="87" t="s">
        <v>591</v>
      </c>
      <c r="G5" s="87">
        <v>4105</v>
      </c>
      <c r="H5" s="87">
        <v>24024</v>
      </c>
      <c r="I5" s="102">
        <v>318.762</v>
      </c>
      <c r="J5" s="102">
        <v>266.762</v>
      </c>
      <c r="K5" s="28">
        <f>SUM((I5+J5))</f>
        <v>585.524</v>
      </c>
      <c r="L5" s="128">
        <f>Y5</f>
        <v>186</v>
      </c>
      <c r="M5" s="1">
        <f>SUM((K5/L5))</f>
        <v>3.14797849462366</v>
      </c>
      <c r="N5" s="87">
        <v>98.62</v>
      </c>
      <c r="O5" s="59"/>
      <c r="P5" s="59"/>
      <c r="Q5" s="59"/>
      <c r="R5" s="87"/>
      <c r="S5" s="128">
        <f>U5/1000000</f>
        <v>318.313199</v>
      </c>
      <c r="T5" s="128">
        <v>266.76</v>
      </c>
      <c r="U5" s="43">
        <v>318313199</v>
      </c>
      <c r="V5" s="63"/>
      <c r="W5" s="63">
        <v>581.9</v>
      </c>
      <c r="X5" s="63">
        <v>186000000</v>
      </c>
      <c r="Y5" s="63">
        <f>SUM((X5/1000000))</f>
        <v>186</v>
      </c>
    </row>
    <row r="6">
      <c r="A6" s="109" t="s">
        <v>1348</v>
      </c>
      <c r="B6" s="34" t="s">
        <v>121</v>
      </c>
      <c r="C6" s="87">
        <v>77</v>
      </c>
      <c r="D6" s="87">
        <v>59</v>
      </c>
      <c r="E6" s="34" t="s">
        <v>749</v>
      </c>
      <c r="F6" s="87" t="s">
        <v>591</v>
      </c>
      <c r="G6" s="87">
        <v>4260</v>
      </c>
      <c r="H6" s="87">
        <v>23507</v>
      </c>
      <c r="I6" s="102">
        <v>317.101</v>
      </c>
      <c r="J6" s="102">
        <v>469.534</v>
      </c>
      <c r="K6" s="28">
        <f>SUM((I6+J6))</f>
        <v>786.635</v>
      </c>
      <c r="L6" s="128">
        <f>Y6</f>
        <v>185</v>
      </c>
      <c r="M6" s="1">
        <f>SUM((K6/L6))</f>
        <v>4.25208108108108</v>
      </c>
      <c r="N6" s="87">
        <v>100.1</v>
      </c>
      <c r="O6" s="59"/>
      <c r="P6" s="59"/>
      <c r="Q6" s="59"/>
      <c r="R6" s="87"/>
      <c r="S6" s="128">
        <f>U6/1000000</f>
        <v>317.023851</v>
      </c>
      <c r="T6" s="128">
        <v>469.534</v>
      </c>
      <c r="U6" s="43">
        <v>317023851</v>
      </c>
      <c r="V6" s="63"/>
      <c r="W6" s="63">
        <v>786.6</v>
      </c>
      <c r="X6" s="63">
        <v>185000000</v>
      </c>
      <c r="Y6" s="63">
        <f>SUM((X6/1000000))</f>
        <v>185</v>
      </c>
    </row>
    <row r="7">
      <c r="A7" s="109" t="s">
        <v>1349</v>
      </c>
      <c r="B7" s="34" t="s">
        <v>78</v>
      </c>
      <c r="C7" s="87">
        <v>40</v>
      </c>
      <c r="D7" s="87">
        <v>67</v>
      </c>
      <c r="E7" s="34" t="s">
        <v>580</v>
      </c>
      <c r="F7" s="87" t="s">
        <v>591</v>
      </c>
      <c r="G7" s="87">
        <v>3965</v>
      </c>
      <c r="H7" s="87">
        <v>15789</v>
      </c>
      <c r="I7" s="102">
        <v>227.946</v>
      </c>
      <c r="J7" s="102">
        <v>396.44</v>
      </c>
      <c r="K7" s="28">
        <f>SUM((I7+J7))</f>
        <v>624.386</v>
      </c>
      <c r="L7" s="128">
        <f>Y7</f>
        <v>150</v>
      </c>
      <c r="M7" s="1">
        <f>SUM((K7/L7))</f>
        <v>4.16257333333333</v>
      </c>
      <c r="N7" s="87">
        <v>62.6</v>
      </c>
      <c r="O7" s="59"/>
      <c r="P7" s="59"/>
      <c r="Q7" s="59"/>
      <c r="R7" s="87"/>
      <c r="S7" s="128">
        <f>U7/1000000</f>
        <v>227.946274</v>
      </c>
      <c r="T7" s="128">
        <v>396.44</v>
      </c>
      <c r="U7" s="43">
        <v>227946274</v>
      </c>
      <c r="V7" s="63"/>
      <c r="W7" s="63">
        <v>624.4</v>
      </c>
      <c r="X7" s="63">
        <v>150000000</v>
      </c>
      <c r="Y7" s="63">
        <f>SUM((X7/1000000))</f>
        <v>150</v>
      </c>
    </row>
    <row r="8">
      <c r="A8" s="109" t="s">
        <v>1350</v>
      </c>
      <c r="B8" s="34" t="s">
        <v>630</v>
      </c>
      <c r="C8" s="87">
        <v>96</v>
      </c>
      <c r="D8" s="87">
        <v>89</v>
      </c>
      <c r="E8" s="34" t="s">
        <v>1351</v>
      </c>
      <c r="F8" s="87" t="s">
        <v>611</v>
      </c>
      <c r="G8" s="87">
        <v>3992</v>
      </c>
      <c r="H8" s="87">
        <v>15803</v>
      </c>
      <c r="I8" s="102">
        <v>223.808</v>
      </c>
      <c r="J8" s="102">
        <v>297.503</v>
      </c>
      <c r="K8" s="28">
        <f>SUM((I8+J8))</f>
        <v>521.311</v>
      </c>
      <c r="L8" s="128">
        <f>Y8</f>
        <v>180</v>
      </c>
      <c r="M8" s="1">
        <f>SUM((K8/L8))</f>
        <v>2.89617222222222</v>
      </c>
      <c r="N8" s="87">
        <v>63.09</v>
      </c>
      <c r="O8" s="59" t="s">
        <v>1091</v>
      </c>
      <c r="P8" s="59" t="s">
        <v>1091</v>
      </c>
      <c r="Q8" s="59" t="s">
        <v>1352</v>
      </c>
      <c r="R8" s="87"/>
      <c r="S8" s="128">
        <f>U8/1000000</f>
        <v>223.783432</v>
      </c>
      <c r="T8" s="128">
        <v>297.5</v>
      </c>
      <c r="U8" s="43">
        <v>223783432</v>
      </c>
      <c r="V8" s="63"/>
      <c r="W8" s="63">
        <v>507.3</v>
      </c>
      <c r="X8" s="63">
        <v>180000000</v>
      </c>
      <c r="Y8" s="63">
        <f>SUM((X8/1000000))</f>
        <v>180</v>
      </c>
    </row>
    <row r="9">
      <c r="A9" s="109" t="s">
        <v>1353</v>
      </c>
      <c r="B9" s="34" t="s">
        <v>121</v>
      </c>
      <c r="C9" s="87">
        <v>88</v>
      </c>
      <c r="D9" s="87">
        <v>83</v>
      </c>
      <c r="E9" s="34" t="s">
        <v>753</v>
      </c>
      <c r="F9" s="87" t="s">
        <v>611</v>
      </c>
      <c r="G9" s="87">
        <v>4114</v>
      </c>
      <c r="H9" s="87">
        <v>14642</v>
      </c>
      <c r="I9" s="102">
        <v>215.434</v>
      </c>
      <c r="J9" s="102">
        <v>416.309</v>
      </c>
      <c r="K9" s="28">
        <f>SUM((I9+J9))</f>
        <v>631.743</v>
      </c>
      <c r="L9" s="128">
        <f>Y9</f>
        <v>200</v>
      </c>
      <c r="M9" s="1">
        <f>SUM((K9/L9))</f>
        <v>3.158715</v>
      </c>
      <c r="N9" s="87">
        <v>60.24</v>
      </c>
      <c r="O9" s="59"/>
      <c r="P9" s="59"/>
      <c r="Q9" s="59"/>
      <c r="R9" s="87"/>
      <c r="S9" s="128">
        <f>U9/1000000</f>
        <v>215.434591</v>
      </c>
      <c r="T9" s="128">
        <v>416.309</v>
      </c>
      <c r="U9" s="43">
        <v>215434591</v>
      </c>
      <c r="V9" s="63"/>
      <c r="W9" s="63">
        <v>631.9</v>
      </c>
      <c r="X9" s="63">
        <v>200000000</v>
      </c>
      <c r="Y9" s="63">
        <f>SUM((X9/1000000))</f>
        <v>200</v>
      </c>
    </row>
    <row r="10">
      <c r="A10" s="109" t="s">
        <v>1354</v>
      </c>
      <c r="B10" s="34" t="s">
        <v>121</v>
      </c>
      <c r="C10" s="87">
        <v>64</v>
      </c>
      <c r="D10" s="87">
        <v>73</v>
      </c>
      <c r="E10" s="34" t="s">
        <v>610</v>
      </c>
      <c r="F10" s="87" t="s">
        <v>611</v>
      </c>
      <c r="G10" s="87">
        <v>4056</v>
      </c>
      <c r="H10" s="87">
        <v>15559</v>
      </c>
      <c r="I10" s="102">
        <v>180.01</v>
      </c>
      <c r="J10" s="102">
        <v>423.889</v>
      </c>
      <c r="K10" s="28">
        <f>SUM((I10+J10))</f>
        <v>603.899</v>
      </c>
      <c r="L10" s="128">
        <f>Y10</f>
        <v>150</v>
      </c>
      <c r="M10" s="1">
        <f>SUM((K10/L10))</f>
        <v>4.02599333333333</v>
      </c>
      <c r="N10" s="87">
        <v>63.11</v>
      </c>
      <c r="O10" s="59"/>
      <c r="P10" s="59"/>
      <c r="Q10" s="59"/>
      <c r="R10" s="87"/>
      <c r="S10" s="128">
        <f>U10/1000000</f>
        <v>176.934</v>
      </c>
      <c r="T10" s="128">
        <v>423.889</v>
      </c>
      <c r="U10" s="43">
        <v>176934000</v>
      </c>
      <c r="V10" s="63"/>
      <c r="W10" s="63">
        <v>462.3</v>
      </c>
      <c r="X10" s="63">
        <v>150000000</v>
      </c>
      <c r="Y10" s="63">
        <f>SUM((X10/1000000))</f>
        <v>150</v>
      </c>
    </row>
    <row r="11">
      <c r="A11" s="109" t="s">
        <v>1355</v>
      </c>
      <c r="B11" s="34" t="s">
        <v>962</v>
      </c>
      <c r="C11" s="87">
        <v>49</v>
      </c>
      <c r="D11" s="87">
        <v>82</v>
      </c>
      <c r="E11" s="34" t="s">
        <v>583</v>
      </c>
      <c r="F11" s="87" t="s">
        <v>621</v>
      </c>
      <c r="G11" s="87">
        <v>3419</v>
      </c>
      <c r="H11" s="87">
        <v>20368</v>
      </c>
      <c r="I11" s="102">
        <v>192.769</v>
      </c>
      <c r="J11" s="102">
        <v>199.846</v>
      </c>
      <c r="K11" s="28">
        <f>SUM((I11+J11))</f>
        <v>392.615</v>
      </c>
      <c r="L11" s="128">
        <f>Y11</f>
        <v>37</v>
      </c>
      <c r="M11" s="1">
        <f>SUM((K11/L11))</f>
        <v>10.611216216216201</v>
      </c>
      <c r="N11" s="87">
        <v>69.64</v>
      </c>
      <c r="O11" s="59"/>
      <c r="P11" s="59"/>
      <c r="Q11" s="59"/>
      <c r="R11" s="87"/>
      <c r="S11" s="128">
        <f>U11/1000000</f>
        <v>176.815</v>
      </c>
      <c r="T11" s="128">
        <v>199.846</v>
      </c>
      <c r="U11" s="43">
        <v>176815000</v>
      </c>
      <c r="V11" s="63"/>
      <c r="W11" s="63">
        <v>246.5</v>
      </c>
      <c r="X11" s="63">
        <v>37000000</v>
      </c>
      <c r="Y11" s="63">
        <f>SUM((X11/1000000))</f>
        <v>37</v>
      </c>
    </row>
    <row r="12">
      <c r="A12" s="109" t="s">
        <v>1356</v>
      </c>
      <c r="B12" s="34" t="s">
        <v>971</v>
      </c>
      <c r="C12" s="87">
        <v>64</v>
      </c>
      <c r="D12" s="87">
        <v>62</v>
      </c>
      <c r="E12" s="34" t="s">
        <v>640</v>
      </c>
      <c r="F12" s="87" t="s">
        <v>591</v>
      </c>
      <c r="G12" s="87">
        <v>3451</v>
      </c>
      <c r="H12" s="87">
        <v>19568</v>
      </c>
      <c r="I12" s="102">
        <v>168.368</v>
      </c>
      <c r="J12" s="102">
        <v>417.722</v>
      </c>
      <c r="K12" s="28">
        <f>SUM((I12+J12))</f>
        <v>586.09</v>
      </c>
      <c r="L12" s="128">
        <f>Y12</f>
        <v>230</v>
      </c>
      <c r="M12" s="1">
        <f>SUM((K12/L12))</f>
        <v>2.54821739130435</v>
      </c>
      <c r="N12" s="87">
        <v>67.5</v>
      </c>
      <c r="O12" s="59"/>
      <c r="P12" s="59"/>
      <c r="Q12" s="93" t="s">
        <v>1357</v>
      </c>
      <c r="R12" s="87"/>
      <c r="S12" s="128">
        <f>U12/1000000</f>
        <v>166.8</v>
      </c>
      <c r="T12" s="128">
        <v>417.72</v>
      </c>
      <c r="U12" s="43">
        <v>166800000</v>
      </c>
      <c r="V12" s="63"/>
      <c r="W12" s="63">
        <v>567</v>
      </c>
      <c r="X12" s="63">
        <v>230000000</v>
      </c>
      <c r="Y12" s="63">
        <f>SUM((X12/1000000))</f>
        <v>230</v>
      </c>
    </row>
    <row r="13">
      <c r="A13" s="109" t="s">
        <v>1358</v>
      </c>
      <c r="B13" s="34" t="s">
        <v>96</v>
      </c>
      <c r="C13" s="87">
        <v>79</v>
      </c>
      <c r="D13" s="87">
        <v>75</v>
      </c>
      <c r="E13" s="34" t="s">
        <v>1359</v>
      </c>
      <c r="F13" s="87" t="s">
        <v>611</v>
      </c>
      <c r="G13" s="87">
        <v>3954</v>
      </c>
      <c r="H13" s="87">
        <v>11384</v>
      </c>
      <c r="I13" s="102">
        <v>154.529</v>
      </c>
      <c r="J13" s="102">
        <v>142.608</v>
      </c>
      <c r="K13" s="28">
        <f>SUM((I13+J13))</f>
        <v>297.137</v>
      </c>
      <c r="L13" s="128">
        <f>Y13</f>
        <v>85</v>
      </c>
      <c r="M13" s="1">
        <f>SUM((K13/L13))</f>
        <v>3.49572941176471</v>
      </c>
      <c r="N13" s="87">
        <v>45</v>
      </c>
      <c r="O13" s="59"/>
      <c r="P13" s="59"/>
      <c r="Q13" s="59"/>
      <c r="R13" s="87"/>
      <c r="S13" s="128">
        <f>U13/1000000</f>
        <v>154.529439</v>
      </c>
      <c r="T13" s="128">
        <v>142.6</v>
      </c>
      <c r="U13" s="43">
        <v>154529439</v>
      </c>
      <c r="V13" s="63"/>
      <c r="W13" s="63">
        <v>297</v>
      </c>
      <c r="X13" s="63">
        <v>85000000</v>
      </c>
      <c r="Y13" s="63">
        <f>SUM((X13/1000000))</f>
        <v>85</v>
      </c>
    </row>
    <row r="14">
      <c r="A14" s="109" t="s">
        <v>1360</v>
      </c>
      <c r="B14" s="34" t="s">
        <v>674</v>
      </c>
      <c r="C14" s="87">
        <v>49</v>
      </c>
      <c r="D14" s="87">
        <v>81</v>
      </c>
      <c r="E14" s="34" t="s">
        <v>1351</v>
      </c>
      <c r="F14" s="87" t="s">
        <v>577</v>
      </c>
      <c r="G14" s="87">
        <v>3285</v>
      </c>
      <c r="H14" s="87">
        <v>17363</v>
      </c>
      <c r="I14" s="102">
        <v>152.647</v>
      </c>
      <c r="J14" s="102">
        <v>262.606</v>
      </c>
      <c r="K14" s="28">
        <f>SUM((I14+J14))</f>
        <v>415.253</v>
      </c>
      <c r="L14" s="128">
        <f>Y14</f>
        <v>57.5</v>
      </c>
      <c r="M14" s="1">
        <f>SUM((K14/L14))</f>
        <v>7.22179130434783</v>
      </c>
      <c r="N14" s="87">
        <v>57.04</v>
      </c>
      <c r="O14" s="59"/>
      <c r="P14" s="59"/>
      <c r="Q14" s="59"/>
      <c r="R14" s="87"/>
      <c r="S14" s="128">
        <f>U14/1000000</f>
        <v>152.647258</v>
      </c>
      <c r="T14" s="128">
        <v>262.606</v>
      </c>
      <c r="U14" s="43">
        <v>152647258</v>
      </c>
      <c r="V14" s="63"/>
      <c r="W14" s="63">
        <v>415.1</v>
      </c>
      <c r="X14" s="63">
        <v>57500000</v>
      </c>
      <c r="Y14" s="63">
        <f>SUM((X14/1000000))</f>
        <v>57.5</v>
      </c>
    </row>
    <row r="15">
      <c r="A15" s="109" t="s">
        <v>1361</v>
      </c>
      <c r="B15" s="34" t="s">
        <v>674</v>
      </c>
      <c r="C15" s="87">
        <v>80</v>
      </c>
      <c r="D15" s="87">
        <v>90</v>
      </c>
      <c r="E15" s="34" t="s">
        <v>598</v>
      </c>
      <c r="F15" s="87" t="s">
        <v>584</v>
      </c>
      <c r="G15" s="87"/>
      <c r="H15" s="87"/>
      <c r="I15" s="102">
        <v>148.095</v>
      </c>
      <c r="J15" s="102">
        <v>121.862</v>
      </c>
      <c r="K15" s="28">
        <f>SUM((I15+J15))</f>
        <v>269.957</v>
      </c>
      <c r="L15" s="128">
        <v>33</v>
      </c>
      <c r="M15" s="1">
        <f>SUM((K15/L15))</f>
        <v>8.18051515151515</v>
      </c>
      <c r="N15" s="87">
        <v>29.48</v>
      </c>
      <c r="O15" s="59"/>
      <c r="P15" s="59"/>
      <c r="Q15" s="59" t="s">
        <v>1362</v>
      </c>
      <c r="R15" s="87"/>
      <c r="S15" s="128">
        <v>148.095</v>
      </c>
      <c r="T15" s="128">
        <v>121.86</v>
      </c>
      <c r="U15" s="43">
        <v>9700000</v>
      </c>
      <c r="V15" s="63"/>
      <c r="W15" s="63"/>
      <c r="X15" s="63">
        <v>167000000</v>
      </c>
      <c r="Y15" s="63">
        <f>SUM((X15/1000000))</f>
        <v>167</v>
      </c>
    </row>
    <row r="16">
      <c r="A16" s="109" t="s">
        <v>1363</v>
      </c>
      <c r="B16" s="34" t="s">
        <v>65</v>
      </c>
      <c r="C16" s="87">
        <v>53</v>
      </c>
      <c r="D16" s="87">
        <v>76</v>
      </c>
      <c r="E16" s="34" t="s">
        <v>583</v>
      </c>
      <c r="F16" s="87" t="s">
        <v>577</v>
      </c>
      <c r="G16" s="87">
        <v>2976</v>
      </c>
      <c r="H16" s="87">
        <v>9325</v>
      </c>
      <c r="I16" s="102">
        <v>144.13</v>
      </c>
      <c r="J16" s="102">
        <v>465.711</v>
      </c>
      <c r="K16" s="28">
        <f>SUM((I16+J16))</f>
        <v>609.841</v>
      </c>
      <c r="L16" s="128">
        <f>Y16</f>
        <v>66</v>
      </c>
      <c r="M16" s="1">
        <f>SUM((K16/L16))</f>
        <v>9.24001515151515</v>
      </c>
      <c r="N16" s="87">
        <v>27.75</v>
      </c>
      <c r="O16" s="59"/>
      <c r="P16" s="59"/>
      <c r="Q16" s="59"/>
      <c r="R16" s="87"/>
      <c r="S16" s="128">
        <f>U16/1000000</f>
        <v>143.762955</v>
      </c>
      <c r="T16" s="128">
        <v>465.711</v>
      </c>
      <c r="U16" s="43">
        <v>143762955</v>
      </c>
      <c r="V16" s="63"/>
      <c r="W16" s="63">
        <v>572.2</v>
      </c>
      <c r="X16" s="63">
        <v>66000000</v>
      </c>
      <c r="Y16" s="63">
        <f>SUM((X16/1000000))</f>
        <v>66</v>
      </c>
    </row>
    <row r="17">
      <c r="A17" s="109" t="s">
        <v>1364</v>
      </c>
      <c r="B17" s="34" t="s">
        <v>630</v>
      </c>
      <c r="C17" s="87">
        <v>66</v>
      </c>
      <c r="D17" s="87">
        <v>78</v>
      </c>
      <c r="E17" s="34" t="s">
        <v>1365</v>
      </c>
      <c r="F17" s="87" t="s">
        <v>591</v>
      </c>
      <c r="G17" s="87">
        <v>3929</v>
      </c>
      <c r="H17" s="87">
        <v>14007</v>
      </c>
      <c r="I17" s="102">
        <v>141.621</v>
      </c>
      <c r="J17" s="102">
        <v>278.044</v>
      </c>
      <c r="K17" s="28">
        <f>SUM((I17+J17))</f>
        <v>419.665</v>
      </c>
      <c r="L17" s="128">
        <f>Y17</f>
        <v>200</v>
      </c>
      <c r="M17" s="1">
        <f>SUM((K17/L17))</f>
        <v>2.098325</v>
      </c>
      <c r="N17" s="87">
        <v>55.03</v>
      </c>
      <c r="O17" s="59"/>
      <c r="P17" s="59"/>
      <c r="Q17" s="59"/>
      <c r="R17" s="87"/>
      <c r="S17" s="128">
        <f>U17/1000000</f>
        <v>141.62149</v>
      </c>
      <c r="T17" s="128">
        <v>278.044</v>
      </c>
      <c r="U17" s="43">
        <v>141621490</v>
      </c>
      <c r="V17" s="63"/>
      <c r="W17" s="63">
        <v>419.6</v>
      </c>
      <c r="X17" s="63">
        <v>200000000</v>
      </c>
      <c r="Y17" s="63">
        <f>SUM((X17/1000000))</f>
        <v>200</v>
      </c>
    </row>
    <row r="18">
      <c r="A18" s="109" t="s">
        <v>1366</v>
      </c>
      <c r="B18" s="34" t="s">
        <v>576</v>
      </c>
      <c r="C18" s="87">
        <v>94</v>
      </c>
      <c r="D18" s="87">
        <v>90</v>
      </c>
      <c r="E18" s="34" t="s">
        <v>753</v>
      </c>
      <c r="F18" s="87" t="s">
        <v>956</v>
      </c>
      <c r="G18" s="87"/>
      <c r="H18" s="87"/>
      <c r="I18" s="102">
        <v>141.319</v>
      </c>
      <c r="J18" s="102">
        <v>236.59</v>
      </c>
      <c r="K18" s="28">
        <f>SUM((I18+J18))</f>
        <v>377.909</v>
      </c>
      <c r="L18" s="128">
        <f>Y18</f>
        <v>15</v>
      </c>
      <c r="M18" s="1">
        <f>SUM((K18/L18))</f>
        <v>25.193933333333298</v>
      </c>
      <c r="N18" s="87">
        <v>4.3</v>
      </c>
      <c r="O18" s="59" t="s">
        <v>1367</v>
      </c>
      <c r="P18" s="59" t="s">
        <v>1368</v>
      </c>
      <c r="Q18" s="59"/>
      <c r="R18" s="87"/>
      <c r="S18" s="128">
        <v>141.31</v>
      </c>
      <c r="T18" s="128">
        <v>234.48</v>
      </c>
      <c r="U18" s="43">
        <v>101890000</v>
      </c>
      <c r="V18" s="63"/>
      <c r="W18" s="63">
        <v>198</v>
      </c>
      <c r="X18" s="63">
        <v>15000000</v>
      </c>
      <c r="Y18" s="63">
        <f>SUM((X18/1000000))</f>
        <v>15</v>
      </c>
    </row>
    <row r="19">
      <c r="A19" s="109" t="s">
        <v>1369</v>
      </c>
      <c r="B19" s="34" t="s">
        <v>65</v>
      </c>
      <c r="C19" s="87">
        <v>67</v>
      </c>
      <c r="D19" s="87">
        <v>75</v>
      </c>
      <c r="E19" s="34" t="s">
        <v>620</v>
      </c>
      <c r="F19" s="87" t="s">
        <v>591</v>
      </c>
      <c r="G19" s="87">
        <v>3505</v>
      </c>
      <c r="H19" s="87">
        <v>15810</v>
      </c>
      <c r="I19" s="102">
        <v>134.806</v>
      </c>
      <c r="J19" s="102">
        <v>128.62</v>
      </c>
      <c r="K19" s="28">
        <f>SUM((I19+J19))</f>
        <v>263.426</v>
      </c>
      <c r="L19" s="128">
        <f>Y19</f>
        <v>137.5</v>
      </c>
      <c r="M19" s="1">
        <f>SUM((K19/L19))</f>
        <v>1.91582545454546</v>
      </c>
      <c r="N19" s="87">
        <v>55.14</v>
      </c>
      <c r="O19" s="59"/>
      <c r="P19" s="59"/>
      <c r="Q19" s="59"/>
      <c r="R19" s="87"/>
      <c r="S19" s="128">
        <f>U19/1000000</f>
        <v>134.533885</v>
      </c>
      <c r="T19" s="128">
        <v>128.62</v>
      </c>
      <c r="U19" s="43">
        <v>134533885</v>
      </c>
      <c r="V19" s="63"/>
      <c r="W19" s="63">
        <v>262.5</v>
      </c>
      <c r="X19" s="63">
        <v>137500000</v>
      </c>
      <c r="Y19" s="63">
        <f>SUM((X19/1000000))</f>
        <v>137.5</v>
      </c>
    </row>
    <row r="20">
      <c r="A20" s="109" t="s">
        <v>1370</v>
      </c>
      <c r="B20" s="34" t="s">
        <v>65</v>
      </c>
      <c r="C20" s="87">
        <v>73</v>
      </c>
      <c r="D20" s="87">
        <v>72</v>
      </c>
      <c r="E20" s="34" t="s">
        <v>683</v>
      </c>
      <c r="F20" s="87" t="s">
        <v>591</v>
      </c>
      <c r="G20" s="87">
        <v>3175</v>
      </c>
      <c r="H20" s="87">
        <v>16040</v>
      </c>
      <c r="I20" s="102">
        <v>134.508</v>
      </c>
      <c r="J20" s="102">
        <v>206.924</v>
      </c>
      <c r="K20" s="28">
        <f>SUM((I20+J20))</f>
        <v>341.432</v>
      </c>
      <c r="L20" s="128">
        <f>Y20</f>
        <v>75</v>
      </c>
      <c r="M20" s="1">
        <f>SUM((K20/L20))</f>
        <v>4.55242666666667</v>
      </c>
      <c r="N20" s="87">
        <v>50.93</v>
      </c>
      <c r="O20" s="59"/>
      <c r="P20" s="59"/>
      <c r="Q20" s="59" t="s">
        <v>1371</v>
      </c>
      <c r="R20" s="87"/>
      <c r="S20" s="128">
        <f>U20/1000000</f>
        <v>134.327125</v>
      </c>
      <c r="T20" s="128">
        <v>206.92</v>
      </c>
      <c r="U20" s="43">
        <v>134327125</v>
      </c>
      <c r="V20" s="63"/>
      <c r="W20" s="63">
        <v>342.1</v>
      </c>
      <c r="X20" s="63">
        <v>75000000</v>
      </c>
      <c r="Y20" s="63">
        <f>SUM((X20/1000000))</f>
        <v>75</v>
      </c>
    </row>
    <row r="21">
      <c r="A21" s="109" t="s">
        <v>1372</v>
      </c>
      <c r="B21" s="34" t="s">
        <v>674</v>
      </c>
      <c r="C21" s="87">
        <v>51</v>
      </c>
      <c r="D21" s="87">
        <v>73</v>
      </c>
      <c r="E21" s="34" t="s">
        <v>749</v>
      </c>
      <c r="F21" s="87" t="s">
        <v>591</v>
      </c>
      <c r="G21" s="87">
        <v>3911</v>
      </c>
      <c r="H21" s="87">
        <v>9891</v>
      </c>
      <c r="I21" s="102">
        <v>130.319</v>
      </c>
      <c r="J21" s="102">
        <v>100.366</v>
      </c>
      <c r="K21" s="28">
        <f>SUM((I21+J21))</f>
        <v>230.685</v>
      </c>
      <c r="L21" s="128">
        <f>Y21</f>
        <v>80</v>
      </c>
      <c r="M21" s="1">
        <f>SUM((K21/L21))</f>
        <v>2.8835625</v>
      </c>
      <c r="N21" s="87">
        <v>38.7</v>
      </c>
      <c r="O21" s="59"/>
      <c r="P21" s="59"/>
      <c r="Q21" s="59"/>
      <c r="R21" s="87"/>
      <c r="S21" s="128">
        <f>U21/1000000</f>
        <v>130.319208</v>
      </c>
      <c r="T21" s="128">
        <v>100.366</v>
      </c>
      <c r="U21" s="43">
        <v>130319208</v>
      </c>
      <c r="V21" s="63"/>
      <c r="W21" s="63">
        <v>230.5</v>
      </c>
      <c r="X21" s="63">
        <v>80000000</v>
      </c>
      <c r="Y21" s="63">
        <f>SUM((X21/1000000))</f>
        <v>80</v>
      </c>
    </row>
    <row r="22">
      <c r="A22" s="109" t="s">
        <v>1373</v>
      </c>
      <c r="B22" s="34" t="s">
        <v>674</v>
      </c>
      <c r="C22" s="87">
        <v>26</v>
      </c>
      <c r="D22" s="87">
        <v>52</v>
      </c>
      <c r="E22" s="34" t="s">
        <v>1351</v>
      </c>
      <c r="F22" s="87" t="s">
        <v>577</v>
      </c>
      <c r="G22" s="87"/>
      <c r="H22" s="87"/>
      <c r="I22" s="102">
        <v>120.146</v>
      </c>
      <c r="J22" s="102">
        <v>43.587</v>
      </c>
      <c r="K22" s="28">
        <f>SUM((I22+J22))</f>
        <v>163.733</v>
      </c>
      <c r="L22" s="128">
        <f>Y22</f>
        <v>80</v>
      </c>
      <c r="M22" s="1">
        <f>SUM((K22/L22))</f>
        <v>2.0466625</v>
      </c>
      <c r="N22" s="87">
        <v>31.07</v>
      </c>
      <c r="O22" s="59"/>
      <c r="P22" s="59"/>
      <c r="Q22" s="59"/>
      <c r="R22" s="87"/>
      <c r="S22" s="128">
        <f>U22/1000000</f>
        <v>118.254</v>
      </c>
      <c r="T22" s="128">
        <v>43.58</v>
      </c>
      <c r="U22" s="43">
        <v>118254000</v>
      </c>
      <c r="V22" s="63"/>
      <c r="W22" s="63">
        <v>149.6</v>
      </c>
      <c r="X22" s="63">
        <v>80000000</v>
      </c>
      <c r="Y22" s="63">
        <f>SUM((X22/1000000))</f>
        <v>80</v>
      </c>
    </row>
    <row r="23">
      <c r="A23" s="109" t="s">
        <v>1374</v>
      </c>
      <c r="B23" s="34" t="s">
        <v>121</v>
      </c>
      <c r="C23" s="87">
        <v>83</v>
      </c>
      <c r="D23" s="87">
        <v>69</v>
      </c>
      <c r="E23" s="34" t="s">
        <v>1365</v>
      </c>
      <c r="F23" s="87" t="s">
        <v>577</v>
      </c>
      <c r="G23" s="87">
        <v>3319</v>
      </c>
      <c r="H23" s="87">
        <v>7777</v>
      </c>
      <c r="I23" s="102">
        <v>110.515</v>
      </c>
      <c r="J23" s="102">
        <v>77.557</v>
      </c>
      <c r="K23" s="28">
        <f>SUM((I23+J23))</f>
        <v>188.072</v>
      </c>
      <c r="L23" s="128">
        <f>Y23</f>
        <v>90</v>
      </c>
      <c r="M23" s="1">
        <f>SUM((K23/L23))</f>
        <v>2.08968888888889</v>
      </c>
      <c r="N23" s="87">
        <v>25.81</v>
      </c>
      <c r="O23" s="59"/>
      <c r="P23" s="59"/>
      <c r="Q23" s="59"/>
      <c r="R23" s="87"/>
      <c r="S23" s="128">
        <f>U23/1000000</f>
        <v>110.461307</v>
      </c>
      <c r="T23" s="128">
        <v>77.577</v>
      </c>
      <c r="U23" s="43">
        <v>110461307</v>
      </c>
      <c r="V23" s="63"/>
      <c r="W23" s="63">
        <v>188</v>
      </c>
      <c r="X23" s="63">
        <v>90000000</v>
      </c>
      <c r="Y23" s="63">
        <f>SUM((X23/1000000))</f>
        <v>90</v>
      </c>
    </row>
    <row r="24">
      <c r="A24" s="109" t="s">
        <v>1375</v>
      </c>
      <c r="B24" s="34" t="s">
        <v>630</v>
      </c>
      <c r="C24" s="87">
        <v>25</v>
      </c>
      <c r="D24" s="87">
        <v>63</v>
      </c>
      <c r="E24" s="34" t="s">
        <v>1376</v>
      </c>
      <c r="F24" s="87" t="s">
        <v>577</v>
      </c>
      <c r="G24" s="87">
        <v>3681</v>
      </c>
      <c r="H24" s="87">
        <v>7457</v>
      </c>
      <c r="I24" s="102">
        <v>110.101</v>
      </c>
      <c r="J24" s="102">
        <v>102.772</v>
      </c>
      <c r="K24" s="28">
        <f>SUM((I24+J24))</f>
        <v>212.873</v>
      </c>
      <c r="L24" s="128">
        <f>Y24</f>
        <v>80</v>
      </c>
      <c r="M24" s="1">
        <f>SUM((K24/L24))</f>
        <v>2.6609125</v>
      </c>
      <c r="N24" s="87">
        <v>27.5</v>
      </c>
      <c r="O24" s="59"/>
      <c r="P24" s="59"/>
      <c r="Q24" s="59" t="s">
        <v>1377</v>
      </c>
      <c r="R24" s="87"/>
      <c r="S24" s="128">
        <v>110.1</v>
      </c>
      <c r="T24" s="128">
        <v>108.25</v>
      </c>
      <c r="U24" s="43">
        <v>85351000</v>
      </c>
      <c r="V24" s="63"/>
      <c r="W24" s="63">
        <v>85.4</v>
      </c>
      <c r="X24" s="63">
        <v>80000000</v>
      </c>
      <c r="Y24" s="63">
        <f>SUM((X24/1000000))</f>
        <v>80</v>
      </c>
    </row>
    <row r="25">
      <c r="A25" s="109" t="s">
        <v>1378</v>
      </c>
      <c r="B25" s="34" t="s">
        <v>630</v>
      </c>
      <c r="C25" s="87">
        <v>89</v>
      </c>
      <c r="D25" s="87">
        <v>76</v>
      </c>
      <c r="E25" s="34" t="s">
        <v>1359</v>
      </c>
      <c r="F25" s="87" t="s">
        <v>611</v>
      </c>
      <c r="G25" s="87">
        <v>3651</v>
      </c>
      <c r="H25" s="87">
        <v>7182</v>
      </c>
      <c r="I25" s="102">
        <v>114.053</v>
      </c>
      <c r="J25" s="102">
        <v>195.926</v>
      </c>
      <c r="K25" s="28">
        <f>SUM((I25+J25))</f>
        <v>309.979</v>
      </c>
      <c r="L25" s="128">
        <f>Y25</f>
        <v>150</v>
      </c>
      <c r="M25" s="1">
        <f>SUM((K25/L25))</f>
        <v>2.06652666666667</v>
      </c>
      <c r="N25" s="87">
        <v>26.2</v>
      </c>
      <c r="O25" s="59"/>
      <c r="P25" s="59"/>
      <c r="Q25" s="59"/>
      <c r="R25" s="87"/>
      <c r="S25" s="128">
        <f>U25/1000000</f>
        <v>109.897</v>
      </c>
      <c r="T25" s="128">
        <v>195.93</v>
      </c>
      <c r="U25" s="43">
        <v>109897000</v>
      </c>
      <c r="V25" s="63"/>
      <c r="W25" s="63">
        <v>289.3</v>
      </c>
      <c r="X25" s="63">
        <v>150000000</v>
      </c>
      <c r="Y25" s="63">
        <f>SUM((X25/1000000))</f>
        <v>150</v>
      </c>
    </row>
    <row r="26">
      <c r="A26" s="109" t="s">
        <v>1379</v>
      </c>
      <c r="B26" s="87" t="s">
        <v>96</v>
      </c>
      <c r="C26" s="87">
        <v>63</v>
      </c>
      <c r="D26" s="87">
        <v>77</v>
      </c>
      <c r="E26" s="87" t="s">
        <v>1351</v>
      </c>
      <c r="F26" s="87" t="s">
        <v>577</v>
      </c>
      <c r="G26" s="87">
        <v>3480</v>
      </c>
      <c r="H26" s="87">
        <v>10448</v>
      </c>
      <c r="I26" s="102">
        <v>143.153</v>
      </c>
      <c r="J26" s="102">
        <v>99.563</v>
      </c>
      <c r="K26" s="28">
        <f>SUM((I26+J26))</f>
        <v>242.716</v>
      </c>
      <c r="L26" s="28">
        <f>Y26</f>
        <v>55</v>
      </c>
      <c r="M26" s="1">
        <f>SUM((K26/L26))</f>
        <v>4.41301818181818</v>
      </c>
      <c r="N26" s="87">
        <v>36.36</v>
      </c>
      <c r="O26" s="87"/>
      <c r="P26" s="87"/>
      <c r="Q26" s="87"/>
      <c r="R26" s="87"/>
      <c r="S26" s="28">
        <f>U26/1000000</f>
        <v>106.51</v>
      </c>
      <c r="T26" s="28">
        <v>99.563</v>
      </c>
      <c r="U26" s="87">
        <v>106510000</v>
      </c>
      <c r="V26" s="87"/>
      <c r="W26" s="87">
        <v>111.8</v>
      </c>
      <c r="X26" s="87">
        <v>55000000</v>
      </c>
      <c r="Y26" s="87">
        <f>SUM((X26/1000000))</f>
        <v>55</v>
      </c>
    </row>
    <row r="27">
      <c r="A27" s="109" t="s">
        <v>1380</v>
      </c>
      <c r="B27" s="34" t="s">
        <v>65</v>
      </c>
      <c r="C27" s="87">
        <v>14</v>
      </c>
      <c r="D27" s="87">
        <v>40</v>
      </c>
      <c r="E27" s="34" t="s">
        <v>643</v>
      </c>
      <c r="F27" s="87" t="s">
        <v>591</v>
      </c>
      <c r="G27" s="87">
        <v>3760</v>
      </c>
      <c r="H27" s="87">
        <v>10760</v>
      </c>
      <c r="I27" s="102">
        <v>102.491</v>
      </c>
      <c r="J27" s="102">
        <v>298.636</v>
      </c>
      <c r="K27" s="28">
        <f>SUM((I27+J27))</f>
        <v>401.127</v>
      </c>
      <c r="L27" s="128">
        <v>145</v>
      </c>
      <c r="M27" s="1">
        <f>SUM((K27/L27))</f>
        <v>2.76639310344828</v>
      </c>
      <c r="N27" s="87">
        <v>40.5</v>
      </c>
      <c r="O27" s="59"/>
      <c r="P27" s="59"/>
      <c r="Q27" s="59" t="s">
        <v>1381</v>
      </c>
      <c r="R27" s="87"/>
      <c r="S27" s="128">
        <f>U27/1000000</f>
        <v>102.27751</v>
      </c>
      <c r="T27" s="128">
        <v>298.63</v>
      </c>
      <c r="U27" s="43">
        <v>102277510</v>
      </c>
      <c r="V27" s="63"/>
      <c r="W27" s="63">
        <v>393.2</v>
      </c>
      <c r="X27" s="63">
        <v>175000000</v>
      </c>
      <c r="Y27" s="63">
        <f>SUM((X27/1000000))</f>
        <v>175</v>
      </c>
    </row>
    <row r="28">
      <c r="A28" s="109" t="s">
        <v>1382</v>
      </c>
      <c r="B28" s="34" t="s">
        <v>674</v>
      </c>
      <c r="C28" s="87">
        <v>61</v>
      </c>
      <c r="D28" s="87">
        <v>55</v>
      </c>
      <c r="E28" s="34" t="s">
        <v>643</v>
      </c>
      <c r="F28" s="87" t="s">
        <v>591</v>
      </c>
      <c r="G28" s="87">
        <v>2811</v>
      </c>
      <c r="H28" s="87">
        <v>7477</v>
      </c>
      <c r="I28" s="102">
        <v>101.704</v>
      </c>
      <c r="J28" s="102">
        <v>140.29</v>
      </c>
      <c r="K28" s="28">
        <f>SUM((I28+J28))</f>
        <v>241.994</v>
      </c>
      <c r="L28" s="128">
        <f>Y28</f>
        <v>45</v>
      </c>
      <c r="M28" s="1">
        <f>SUM((K28/L28))</f>
        <v>5.37764444444444</v>
      </c>
      <c r="N28" s="87">
        <v>21</v>
      </c>
      <c r="O28" s="59"/>
      <c r="P28" s="59"/>
      <c r="Q28" s="59"/>
      <c r="R28" s="87"/>
      <c r="S28" s="128">
        <f>U28/1000000</f>
        <v>101.70437</v>
      </c>
      <c r="T28" s="128">
        <v>140.29</v>
      </c>
      <c r="U28" s="43">
        <v>101704370</v>
      </c>
      <c r="V28" s="63"/>
      <c r="W28" s="63">
        <v>220.7</v>
      </c>
      <c r="X28" s="63">
        <v>45000000</v>
      </c>
      <c r="Y28" s="63">
        <f>SUM((X28/1000000))</f>
        <v>45</v>
      </c>
    </row>
    <row r="29">
      <c r="A29" s="109" t="s">
        <v>1383</v>
      </c>
      <c r="B29" s="34" t="s">
        <v>121</v>
      </c>
      <c r="C29" s="87">
        <v>27</v>
      </c>
      <c r="D29" s="87">
        <v>72</v>
      </c>
      <c r="E29" s="34" t="s">
        <v>1384</v>
      </c>
      <c r="F29" s="87" t="s">
        <v>591</v>
      </c>
      <c r="G29" s="87">
        <v>3510</v>
      </c>
      <c r="H29" s="87">
        <v>8305</v>
      </c>
      <c r="I29" s="102">
        <v>101.44</v>
      </c>
      <c r="J29" s="102">
        <v>76.625</v>
      </c>
      <c r="K29" s="28">
        <f>SUM((I29+J29))</f>
        <v>178.065</v>
      </c>
      <c r="L29" s="128">
        <f>Y29</f>
        <v>80</v>
      </c>
      <c r="M29" s="1">
        <f>SUM((K29/L29))</f>
        <v>2.2258125</v>
      </c>
      <c r="N29" s="87">
        <v>29.2</v>
      </c>
      <c r="O29" s="59"/>
      <c r="P29" s="59"/>
      <c r="Q29" s="59"/>
      <c r="R29" s="87"/>
      <c r="S29" s="128">
        <f>U29/1000000</f>
        <v>101.176114</v>
      </c>
      <c r="T29" s="128">
        <v>76.62</v>
      </c>
      <c r="U29" s="43">
        <v>101176114</v>
      </c>
      <c r="V29" s="63"/>
      <c r="W29" s="63">
        <v>175.9</v>
      </c>
      <c r="X29" s="63">
        <v>80000000</v>
      </c>
      <c r="Y29" s="63">
        <f>SUM((X29/1000000))</f>
        <v>80</v>
      </c>
    </row>
    <row r="30">
      <c r="A30" s="109" t="s">
        <v>1385</v>
      </c>
      <c r="B30" s="34" t="s">
        <v>78</v>
      </c>
      <c r="C30" s="87">
        <v>54</v>
      </c>
      <c r="D30" s="87">
        <v>68</v>
      </c>
      <c r="E30" s="34" t="s">
        <v>577</v>
      </c>
      <c r="F30" s="87" t="s">
        <v>577</v>
      </c>
      <c r="G30" s="87">
        <v>3094</v>
      </c>
      <c r="H30" s="87">
        <v>10000</v>
      </c>
      <c r="I30" s="102">
        <v>100.468</v>
      </c>
      <c r="J30" s="102">
        <v>27.638</v>
      </c>
      <c r="K30" s="28">
        <f>SUM((I30+J30))</f>
        <v>128.106</v>
      </c>
      <c r="L30" s="128">
        <f>Y30</f>
        <v>65</v>
      </c>
      <c r="M30" s="1">
        <f>SUM((K30/L30))</f>
        <v>1.97086153846154</v>
      </c>
      <c r="N30" s="87">
        <v>30.94</v>
      </c>
      <c r="O30" s="59"/>
      <c r="P30" s="59"/>
      <c r="Q30" s="59"/>
      <c r="R30" s="87"/>
      <c r="S30" s="128">
        <f>U30/1000000</f>
        <v>100.468793</v>
      </c>
      <c r="T30" s="128">
        <v>27.638</v>
      </c>
      <c r="U30" s="43">
        <v>100468793</v>
      </c>
      <c r="V30" s="63"/>
      <c r="W30" s="63">
        <v>128</v>
      </c>
      <c r="X30" s="63">
        <v>65000000</v>
      </c>
      <c r="Y30" s="63">
        <f>SUM((X30/1000000))</f>
        <v>65</v>
      </c>
    </row>
    <row r="31">
      <c r="A31" s="109" t="s">
        <v>1386</v>
      </c>
      <c r="B31" s="34" t="s">
        <v>78</v>
      </c>
      <c r="C31" s="87">
        <v>36</v>
      </c>
      <c r="D31" s="87">
        <v>50</v>
      </c>
      <c r="E31" s="34" t="s">
        <v>1365</v>
      </c>
      <c r="F31" s="87" t="s">
        <v>577</v>
      </c>
      <c r="G31" s="87">
        <v>3462</v>
      </c>
      <c r="H31" s="87">
        <v>11130</v>
      </c>
      <c r="I31" s="102">
        <v>100.018</v>
      </c>
      <c r="J31" s="102">
        <v>99.917</v>
      </c>
      <c r="K31" s="28">
        <f>SUM((I31+J31))</f>
        <v>199.935</v>
      </c>
      <c r="L31" s="128">
        <f>Y31</f>
        <v>80</v>
      </c>
      <c r="M31" s="1">
        <f>SUM((K31/L31))</f>
        <v>2.4991875</v>
      </c>
      <c r="N31" s="87">
        <v>38.53</v>
      </c>
      <c r="O31" s="59"/>
      <c r="P31" s="59"/>
      <c r="Q31" s="59" t="s">
        <v>1387</v>
      </c>
      <c r="R31" s="87"/>
      <c r="S31" s="128">
        <f>U31/1000000</f>
        <v>100.018837</v>
      </c>
      <c r="T31" s="128">
        <v>99.91</v>
      </c>
      <c r="U31" s="43">
        <v>100018837</v>
      </c>
      <c r="V31" s="63"/>
      <c r="W31" s="63">
        <v>201.8</v>
      </c>
      <c r="X31" s="63">
        <v>80000000</v>
      </c>
      <c r="Y31" s="63">
        <f>SUM((X31/1000000))</f>
        <v>80</v>
      </c>
    </row>
    <row r="32">
      <c r="A32" s="109" t="s">
        <v>1388</v>
      </c>
      <c r="B32" s="34" t="s">
        <v>674</v>
      </c>
      <c r="C32" s="87">
        <v>43</v>
      </c>
      <c r="D32" s="87">
        <v>72</v>
      </c>
      <c r="E32" s="34" t="s">
        <v>683</v>
      </c>
      <c r="F32" s="87" t="s">
        <v>577</v>
      </c>
      <c r="G32" s="87">
        <v>3434</v>
      </c>
      <c r="H32" s="87">
        <v>5318</v>
      </c>
      <c r="I32" s="102">
        <v>97.69</v>
      </c>
      <c r="J32" s="102">
        <v>125.55</v>
      </c>
      <c r="K32" s="28">
        <f>SUM((I32+J32))</f>
        <v>223.24</v>
      </c>
      <c r="L32" s="128">
        <v>70</v>
      </c>
      <c r="M32" s="1">
        <f>SUM((K32/L32))</f>
        <v>3.18914285714286</v>
      </c>
      <c r="N32" s="87">
        <v>18.26</v>
      </c>
      <c r="O32" s="59"/>
      <c r="P32" s="59"/>
      <c r="Q32" s="59" t="s">
        <v>1389</v>
      </c>
      <c r="R32" s="87"/>
      <c r="S32" s="128">
        <v>97.69</v>
      </c>
      <c r="T32" s="128">
        <v>125.55</v>
      </c>
      <c r="U32" s="43">
        <v>79413000</v>
      </c>
      <c r="V32" s="63"/>
      <c r="W32" s="63">
        <v>113.4</v>
      </c>
      <c r="X32" s="63">
        <v>50000000</v>
      </c>
      <c r="Y32" s="63">
        <f>SUM((X32/1000000))</f>
        <v>50</v>
      </c>
    </row>
    <row r="33">
      <c r="A33" s="109" t="s">
        <v>1390</v>
      </c>
      <c r="B33" s="34" t="s">
        <v>674</v>
      </c>
      <c r="C33" s="87">
        <v>9</v>
      </c>
      <c r="D33" s="87">
        <v>44</v>
      </c>
      <c r="E33" s="34" t="s">
        <v>666</v>
      </c>
      <c r="F33" s="87" t="s">
        <v>708</v>
      </c>
      <c r="G33" s="87">
        <v>3410</v>
      </c>
      <c r="H33" s="87">
        <v>10518</v>
      </c>
      <c r="I33" s="102">
        <v>94.784</v>
      </c>
      <c r="J33" s="102">
        <v>175</v>
      </c>
      <c r="K33" s="28">
        <f>SUM((I33+J33))</f>
        <v>269.784</v>
      </c>
      <c r="L33" s="128">
        <f>Y33</f>
        <v>105</v>
      </c>
      <c r="M33" s="1">
        <f>SUM((K33/L33))</f>
        <v>2.56937142857143</v>
      </c>
      <c r="N33" s="87">
        <v>35.9</v>
      </c>
      <c r="O33" s="59"/>
      <c r="P33" s="59"/>
      <c r="Q33" s="59"/>
      <c r="R33" s="87"/>
      <c r="S33" s="128">
        <f>U33/1000000</f>
        <v>94.784201</v>
      </c>
      <c r="T33" s="128">
        <v>175</v>
      </c>
      <c r="U33" s="43">
        <v>94784201</v>
      </c>
      <c r="V33" s="63"/>
      <c r="W33" s="63">
        <v>269.1</v>
      </c>
      <c r="X33" s="63">
        <v>105000000</v>
      </c>
      <c r="Y33" s="63">
        <f>SUM((X33/1000000))</f>
        <v>105</v>
      </c>
    </row>
    <row r="34">
      <c r="A34" s="109" t="s">
        <v>1391</v>
      </c>
      <c r="B34" s="34" t="s">
        <v>630</v>
      </c>
      <c r="C34" s="87">
        <v>41</v>
      </c>
      <c r="D34" s="87">
        <v>56</v>
      </c>
      <c r="E34" s="34" t="s">
        <v>610</v>
      </c>
      <c r="F34" s="87" t="s">
        <v>708</v>
      </c>
      <c r="G34" s="87">
        <v>3215</v>
      </c>
      <c r="H34" s="87">
        <v>9114</v>
      </c>
      <c r="I34" s="102">
        <v>94.514</v>
      </c>
      <c r="J34" s="102">
        <v>54.767</v>
      </c>
      <c r="K34" s="28">
        <f>SUM((I34+J34))</f>
        <v>149.281</v>
      </c>
      <c r="L34" s="128">
        <f>Y34</f>
        <v>20</v>
      </c>
      <c r="M34" s="1">
        <f>SUM((K34/L34))</f>
        <v>7.464049999999999</v>
      </c>
      <c r="N34" s="87">
        <v>29.3</v>
      </c>
      <c r="O34" s="59"/>
      <c r="P34" s="59"/>
      <c r="Q34" s="59" t="s">
        <v>1392</v>
      </c>
      <c r="R34" s="87"/>
      <c r="S34" s="128">
        <v>94.5</v>
      </c>
      <c r="T34" s="128">
        <v>50.7</v>
      </c>
      <c r="U34" s="43">
        <v>93118082</v>
      </c>
      <c r="V34" s="63"/>
      <c r="W34" s="63">
        <v>116</v>
      </c>
      <c r="X34" s="63">
        <v>20000000</v>
      </c>
      <c r="Y34" s="63">
        <f>SUM((X34/1000000))</f>
        <v>20</v>
      </c>
    </row>
    <row r="35">
      <c r="A35" s="109" t="s">
        <v>1393</v>
      </c>
      <c r="B35" s="34" t="s">
        <v>630</v>
      </c>
      <c r="C35" s="87">
        <v>65</v>
      </c>
      <c r="D35" s="87">
        <v>76</v>
      </c>
      <c r="E35" s="34" t="s">
        <v>1351</v>
      </c>
      <c r="F35" s="87" t="s">
        <v>577</v>
      </c>
      <c r="G35" s="87">
        <v>3623</v>
      </c>
      <c r="H35" s="87">
        <v>11601</v>
      </c>
      <c r="I35" s="102">
        <v>90.559</v>
      </c>
      <c r="J35" s="102">
        <v>162.349</v>
      </c>
      <c r="K35" s="28">
        <f>SUM((I35+J35))</f>
        <v>252.908</v>
      </c>
      <c r="L35" s="128">
        <f>Y35</f>
        <v>11</v>
      </c>
      <c r="M35" s="1">
        <f>SUM((K35/L35))</f>
        <v>22.9916363636364</v>
      </c>
      <c r="N35" s="87">
        <v>42.03</v>
      </c>
      <c r="O35" s="59"/>
      <c r="P35" s="59"/>
      <c r="Q35" s="59"/>
      <c r="R35" s="87"/>
      <c r="S35" s="128">
        <f>U35/1000000</f>
        <v>89.695501</v>
      </c>
      <c r="T35" s="128">
        <v>162.349</v>
      </c>
      <c r="U35" s="43">
        <v>89695501</v>
      </c>
      <c r="V35" s="63"/>
      <c r="W35" s="63">
        <v>240.7</v>
      </c>
      <c r="X35" s="63">
        <v>11000000</v>
      </c>
      <c r="Y35" s="63">
        <f>SUM((X35/1000000))</f>
        <v>11</v>
      </c>
    </row>
    <row r="36">
      <c r="A36" s="109" t="s">
        <v>1394</v>
      </c>
      <c r="B36" s="34" t="s">
        <v>78</v>
      </c>
      <c r="C36" s="87">
        <v>68</v>
      </c>
      <c r="D36" s="87">
        <v>74</v>
      </c>
      <c r="E36" s="34" t="s">
        <v>577</v>
      </c>
      <c r="F36" s="87" t="s">
        <v>591</v>
      </c>
      <c r="G36" s="87">
        <v>3072</v>
      </c>
      <c r="H36" s="87">
        <v>7567</v>
      </c>
      <c r="I36" s="102">
        <v>87.341</v>
      </c>
      <c r="J36" s="102">
        <v>14.283</v>
      </c>
      <c r="K36" s="28">
        <f>SUM((I36+J36))</f>
        <v>101.624</v>
      </c>
      <c r="L36" s="128">
        <f>Y36</f>
        <v>26</v>
      </c>
      <c r="M36" s="1">
        <f>SUM((K36/L36))</f>
        <v>3.90861538461538</v>
      </c>
      <c r="N36" s="87">
        <v>23.2</v>
      </c>
      <c r="O36" s="59"/>
      <c r="P36" s="59"/>
      <c r="Q36" s="59"/>
      <c r="R36" s="87"/>
      <c r="S36" s="128">
        <f>U36/1000000</f>
        <v>87.34138</v>
      </c>
      <c r="T36" s="128">
        <v>14.283</v>
      </c>
      <c r="U36" s="43">
        <v>87341380</v>
      </c>
      <c r="V36" s="63"/>
      <c r="W36" s="63">
        <v>101.5</v>
      </c>
      <c r="X36" s="63">
        <v>26000000</v>
      </c>
      <c r="Y36" s="63">
        <f>SUM((X36/1000000))</f>
        <v>26</v>
      </c>
    </row>
    <row r="37">
      <c r="A37" s="109" t="s">
        <v>1395</v>
      </c>
      <c r="B37" s="34" t="s">
        <v>971</v>
      </c>
      <c r="C37" s="87">
        <v>58</v>
      </c>
      <c r="D37" s="87">
        <v>66</v>
      </c>
      <c r="E37" s="34" t="s">
        <v>606</v>
      </c>
      <c r="F37" s="87" t="s">
        <v>647</v>
      </c>
      <c r="G37" s="87">
        <v>2711</v>
      </c>
      <c r="H37" s="87">
        <v>7756</v>
      </c>
      <c r="I37" s="102">
        <v>83.077</v>
      </c>
      <c r="J37" s="102">
        <v>117.198</v>
      </c>
      <c r="K37" s="28">
        <f>SUM((I37+J37))</f>
        <v>200.275</v>
      </c>
      <c r="L37" s="128">
        <f>Y37</f>
        <v>75</v>
      </c>
      <c r="M37" s="1">
        <f>SUM((K37/L37))</f>
        <v>2.67033333333333</v>
      </c>
      <c r="N37" s="87">
        <v>21.03</v>
      </c>
      <c r="O37" s="59"/>
      <c r="P37" s="59"/>
      <c r="Q37" s="59" t="s">
        <v>1396</v>
      </c>
      <c r="R37" s="87"/>
      <c r="S37" s="128">
        <f>U37/1000000</f>
        <v>83.077833</v>
      </c>
      <c r="T37" s="128">
        <v>117.198</v>
      </c>
      <c r="U37" s="43" t="s">
        <v>1397</v>
      </c>
      <c r="V37" s="63"/>
      <c r="W37" s="63">
        <v>184</v>
      </c>
      <c r="X37" s="63">
        <v>75000000</v>
      </c>
      <c r="Y37" s="63">
        <f>SUM((X37/1000000))</f>
        <v>75</v>
      </c>
    </row>
    <row r="38">
      <c r="A38" s="109" t="s">
        <v>1398</v>
      </c>
      <c r="B38" s="34" t="s">
        <v>78</v>
      </c>
      <c r="C38" s="87">
        <v>35</v>
      </c>
      <c r="D38" s="87">
        <v>73</v>
      </c>
      <c r="E38" s="34" t="s">
        <v>1399</v>
      </c>
      <c r="F38" s="87" t="s">
        <v>956</v>
      </c>
      <c r="G38" s="87">
        <v>2648</v>
      </c>
      <c r="H38" s="87">
        <v>9103</v>
      </c>
      <c r="I38" s="102">
        <v>81.159</v>
      </c>
      <c r="J38" s="102">
        <v>76.767</v>
      </c>
      <c r="K38" s="28">
        <f>SUM((I38+J38))</f>
        <v>157.926</v>
      </c>
      <c r="L38" s="128">
        <f>Y38</f>
        <v>35</v>
      </c>
      <c r="M38" s="1">
        <f>SUM((K38/L38))</f>
        <v>4.51217142857143</v>
      </c>
      <c r="N38" s="87">
        <v>24.1</v>
      </c>
      <c r="O38" s="59"/>
      <c r="P38" s="59"/>
      <c r="Q38" s="59" t="s">
        <v>1400</v>
      </c>
      <c r="R38" s="87"/>
      <c r="S38" s="128">
        <f>U38/1000000</f>
        <v>81.159365</v>
      </c>
      <c r="T38" s="128">
        <v>76.69</v>
      </c>
      <c r="U38" s="43">
        <v>81159365</v>
      </c>
      <c r="V38" s="63">
        <v>76693167</v>
      </c>
      <c r="W38" s="63">
        <v>157.9</v>
      </c>
      <c r="X38" s="63">
        <v>35000000</v>
      </c>
      <c r="Y38" s="63">
        <f>SUM((X38/1000000))</f>
        <v>35</v>
      </c>
    </row>
    <row r="39">
      <c r="A39" s="109" t="s">
        <v>1401</v>
      </c>
      <c r="B39" s="34" t="s">
        <v>96</v>
      </c>
      <c r="C39" s="87">
        <v>28</v>
      </c>
      <c r="D39" s="87">
        <v>72</v>
      </c>
      <c r="E39" s="34" t="s">
        <v>583</v>
      </c>
      <c r="F39" s="87" t="s">
        <v>577</v>
      </c>
      <c r="G39" s="87">
        <v>3215</v>
      </c>
      <c r="H39" s="87">
        <v>6274</v>
      </c>
      <c r="I39" s="102">
        <v>80.277</v>
      </c>
      <c r="J39" s="102">
        <v>139.098</v>
      </c>
      <c r="K39" s="28">
        <f>SUM((I39+J39))</f>
        <v>219.375</v>
      </c>
      <c r="L39" s="128">
        <v>35</v>
      </c>
      <c r="M39" s="1">
        <f>SUM((K39/L39))</f>
        <v>6.26785714285714</v>
      </c>
      <c r="N39" s="87">
        <v>20.17</v>
      </c>
      <c r="O39" s="59"/>
      <c r="P39" s="59"/>
      <c r="Q39" s="59" t="s">
        <v>1402</v>
      </c>
      <c r="R39" s="87"/>
      <c r="S39" s="128">
        <f>U39/1000000</f>
        <v>80.277646</v>
      </c>
      <c r="T39" s="128">
        <v>139.09</v>
      </c>
      <c r="U39" s="43">
        <v>80277646</v>
      </c>
      <c r="V39" s="63"/>
      <c r="W39" s="63">
        <v>219.3</v>
      </c>
      <c r="X39" s="63">
        <v>150000000</v>
      </c>
      <c r="Y39" s="63">
        <f>SUM((X39/1000000))</f>
        <v>150</v>
      </c>
    </row>
    <row r="40">
      <c r="A40" s="109" t="s">
        <v>1403</v>
      </c>
      <c r="B40" s="34" t="s">
        <v>96</v>
      </c>
      <c r="C40" s="87">
        <v>16</v>
      </c>
      <c r="D40" s="87">
        <v>50</v>
      </c>
      <c r="E40" s="34" t="s">
        <v>666</v>
      </c>
      <c r="F40" s="87" t="s">
        <v>591</v>
      </c>
      <c r="G40" s="87">
        <v>3428</v>
      </c>
      <c r="H40" s="87">
        <v>7980</v>
      </c>
      <c r="I40" s="102">
        <v>80.172</v>
      </c>
      <c r="J40" s="102">
        <v>142.059</v>
      </c>
      <c r="K40" s="28">
        <f>SUM((I40+J40))</f>
        <v>222.231</v>
      </c>
      <c r="L40" s="128">
        <f>Y40</f>
        <v>82.5</v>
      </c>
      <c r="M40" s="1">
        <f>SUM((K40/L40))</f>
        <v>2.69370909090909</v>
      </c>
      <c r="N40" s="87">
        <v>27.4</v>
      </c>
      <c r="O40" s="59"/>
      <c r="P40" s="59"/>
      <c r="Q40" s="59"/>
      <c r="R40" s="87"/>
      <c r="S40" s="128">
        <f>U40/1000000</f>
        <v>80.172128</v>
      </c>
      <c r="T40" s="128">
        <v>142.059</v>
      </c>
      <c r="U40" s="43">
        <v>80172128</v>
      </c>
      <c r="V40" s="63"/>
      <c r="W40" s="63">
        <v>222.2</v>
      </c>
      <c r="X40" s="63">
        <v>82500000</v>
      </c>
      <c r="Y40" s="63">
        <f>SUM((X40/1000000))</f>
        <v>82.5</v>
      </c>
    </row>
    <row r="41">
      <c r="A41" s="109" t="s">
        <v>1404</v>
      </c>
      <c r="B41" s="34" t="s">
        <v>121</v>
      </c>
      <c r="C41" s="87">
        <v>77</v>
      </c>
      <c r="D41" s="87">
        <v>67</v>
      </c>
      <c r="E41" s="34" t="s">
        <v>602</v>
      </c>
      <c r="F41" s="87" t="s">
        <v>591</v>
      </c>
      <c r="G41" s="87">
        <v>3411</v>
      </c>
      <c r="H41" s="87">
        <v>11744</v>
      </c>
      <c r="I41" s="102">
        <v>80.048</v>
      </c>
      <c r="J41" s="102">
        <v>90.715</v>
      </c>
      <c r="K41" s="28">
        <f>SUM((I41+J41))</f>
        <v>170.763</v>
      </c>
      <c r="L41" s="128">
        <f>Y41</f>
        <v>25</v>
      </c>
      <c r="M41" s="1">
        <f>SUM((K41/L41))</f>
        <v>6.83052</v>
      </c>
      <c r="N41" s="87">
        <v>40.1</v>
      </c>
      <c r="O41" s="59"/>
      <c r="P41" s="59"/>
      <c r="Q41" s="59"/>
      <c r="R41" s="87"/>
      <c r="S41" s="128">
        <f>U41/1000000</f>
        <v>80.048433</v>
      </c>
      <c r="T41" s="128">
        <v>90.72</v>
      </c>
      <c r="U41" s="43">
        <v>80048433</v>
      </c>
      <c r="V41" s="63"/>
      <c r="W41" s="63">
        <v>170.8</v>
      </c>
      <c r="X41" s="63">
        <v>25000000</v>
      </c>
      <c r="Y41" s="63">
        <f>SUM((X41/1000000))</f>
        <v>25</v>
      </c>
    </row>
    <row r="42">
      <c r="A42" s="109" t="s">
        <v>1405</v>
      </c>
      <c r="B42" s="87" t="s">
        <v>674</v>
      </c>
      <c r="C42" s="87">
        <v>73</v>
      </c>
      <c r="D42" s="87">
        <v>81</v>
      </c>
      <c r="E42" s="87" t="s">
        <v>1351</v>
      </c>
      <c r="F42" s="87" t="s">
        <v>599</v>
      </c>
      <c r="G42" s="87">
        <v>2988</v>
      </c>
      <c r="H42" s="87">
        <v>8987</v>
      </c>
      <c r="I42" s="102">
        <v>127.509</v>
      </c>
      <c r="J42" s="102">
        <v>206.422</v>
      </c>
      <c r="K42" s="28">
        <f>SUM((I42+J42))</f>
        <v>333.931</v>
      </c>
      <c r="L42" s="28">
        <f>Y42</f>
        <v>160</v>
      </c>
      <c r="M42" s="1">
        <f>SUM((K42/L42))</f>
        <v>2.08706875</v>
      </c>
      <c r="N42" s="87">
        <v>26.85</v>
      </c>
      <c r="O42" s="87"/>
      <c r="P42" s="87"/>
      <c r="Q42" s="87"/>
      <c r="R42" s="87"/>
      <c r="S42" s="28">
        <f>U42/1000000</f>
        <v>79.011</v>
      </c>
      <c r="T42" s="28">
        <v>206.42</v>
      </c>
      <c r="U42" s="87">
        <v>79011000</v>
      </c>
      <c r="V42" s="87"/>
      <c r="W42" s="87">
        <v>322</v>
      </c>
      <c r="X42" s="87">
        <v>160000000</v>
      </c>
      <c r="Y42" s="87">
        <f>SUM((X42/1000000))</f>
        <v>160</v>
      </c>
    </row>
    <row r="43">
      <c r="A43" s="109" t="s">
        <v>1406</v>
      </c>
      <c r="B43" s="34" t="s">
        <v>96</v>
      </c>
      <c r="C43" s="87">
        <v>40</v>
      </c>
      <c r="D43" s="87">
        <v>71</v>
      </c>
      <c r="E43" s="34" t="s">
        <v>583</v>
      </c>
      <c r="F43" s="87" t="s">
        <v>577</v>
      </c>
      <c r="G43" s="87">
        <v>3057</v>
      </c>
      <c r="H43" s="87">
        <v>7526</v>
      </c>
      <c r="I43" s="102">
        <v>76.808</v>
      </c>
      <c r="J43" s="102">
        <v>83.45</v>
      </c>
      <c r="K43" s="28">
        <f>SUM((I43+J43))</f>
        <v>160.258</v>
      </c>
      <c r="L43" s="128">
        <f>Y43</f>
        <v>30</v>
      </c>
      <c r="M43" s="1">
        <f>SUM((K43/L43))</f>
        <v>5.341933333333331</v>
      </c>
      <c r="N43" s="87">
        <v>23.01</v>
      </c>
      <c r="O43" s="59"/>
      <c r="P43" s="59"/>
      <c r="Q43" s="59"/>
      <c r="R43" s="87"/>
      <c r="S43" s="128">
        <f>U43/1000000</f>
        <v>76.808654</v>
      </c>
      <c r="T43" s="128">
        <v>83.5</v>
      </c>
      <c r="U43" s="43">
        <v>76808654</v>
      </c>
      <c r="V43" s="63"/>
      <c r="W43" s="63">
        <v>160.3</v>
      </c>
      <c r="X43" s="63">
        <v>30000000</v>
      </c>
      <c r="Y43" s="63">
        <f>SUM((X43/1000000))</f>
        <v>30</v>
      </c>
    </row>
    <row r="44">
      <c r="A44" s="109" t="s">
        <v>1407</v>
      </c>
      <c r="B44" s="34" t="s">
        <v>65</v>
      </c>
      <c r="C44" s="87">
        <v>87</v>
      </c>
      <c r="D44" s="87">
        <v>70</v>
      </c>
      <c r="E44" s="34" t="s">
        <v>1408</v>
      </c>
      <c r="F44" s="87" t="s">
        <v>591</v>
      </c>
      <c r="G44" s="87">
        <v>3204</v>
      </c>
      <c r="H44" s="87">
        <v>10780</v>
      </c>
      <c r="I44" s="102">
        <v>75.986</v>
      </c>
      <c r="J44" s="102">
        <v>84.401</v>
      </c>
      <c r="K44" s="28">
        <f>SUM((I44+J44))</f>
        <v>160.387</v>
      </c>
      <c r="L44" s="128">
        <f>Y44</f>
        <v>82.5</v>
      </c>
      <c r="M44" s="1">
        <f>SUM((K44/L44))</f>
        <v>1.94408484848485</v>
      </c>
      <c r="N44" s="87">
        <v>34.5</v>
      </c>
      <c r="O44" s="59"/>
      <c r="P44" s="59"/>
      <c r="Q44" s="59"/>
      <c r="R44" s="87"/>
      <c r="S44" s="128">
        <f>U44/1000000</f>
        <v>75.791785</v>
      </c>
      <c r="T44" s="128">
        <v>84.4</v>
      </c>
      <c r="U44" s="43">
        <v>75791785</v>
      </c>
      <c r="V44" s="63"/>
      <c r="W44" s="63">
        <v>158.9</v>
      </c>
      <c r="X44" s="63">
        <v>82500000</v>
      </c>
      <c r="Y44" s="63">
        <f>SUM((X44/1000000))</f>
        <v>82.5</v>
      </c>
    </row>
    <row r="45">
      <c r="A45" s="109" t="s">
        <v>1409</v>
      </c>
      <c r="B45" s="34" t="s">
        <v>96</v>
      </c>
      <c r="C45" s="87">
        <v>19</v>
      </c>
      <c r="D45" s="87">
        <v>34</v>
      </c>
      <c r="E45" s="34" t="s">
        <v>606</v>
      </c>
      <c r="F45" s="87" t="s">
        <v>647</v>
      </c>
      <c r="G45" s="87">
        <v>3560</v>
      </c>
      <c r="H45" s="87">
        <v>8562</v>
      </c>
      <c r="I45" s="102">
        <v>79.366</v>
      </c>
      <c r="J45" s="102">
        <v>153.726</v>
      </c>
      <c r="K45" s="28">
        <f>SUM((I45+J45))</f>
        <v>233.092</v>
      </c>
      <c r="L45" s="128">
        <f>Y45</f>
        <v>100</v>
      </c>
      <c r="M45" s="1">
        <f>SUM((K45/L45))</f>
        <v>2.33092</v>
      </c>
      <c r="N45" s="87">
        <v>30.5</v>
      </c>
      <c r="O45" s="59"/>
      <c r="P45" s="59"/>
      <c r="Q45" s="59"/>
      <c r="R45" s="87"/>
      <c r="S45" s="128">
        <f>U45/1000000</f>
        <v>74.299</v>
      </c>
      <c r="T45" s="128">
        <v>153.726</v>
      </c>
      <c r="U45" s="43">
        <v>74299000</v>
      </c>
      <c r="V45" s="63"/>
      <c r="W45" s="63">
        <v>230</v>
      </c>
      <c r="X45" s="63">
        <v>100000000</v>
      </c>
      <c r="Y45" s="63">
        <f>SUM((X45/1000000))</f>
        <v>100</v>
      </c>
    </row>
    <row r="46">
      <c r="A46" s="109" t="s">
        <v>1410</v>
      </c>
      <c r="B46" s="34" t="s">
        <v>78</v>
      </c>
      <c r="C46" s="87">
        <v>35</v>
      </c>
      <c r="D46" s="87">
        <v>61</v>
      </c>
      <c r="E46" s="34" t="s">
        <v>646</v>
      </c>
      <c r="F46" s="87"/>
      <c r="G46" s="87">
        <v>3149</v>
      </c>
      <c r="H46" s="87">
        <v>7264</v>
      </c>
      <c r="I46" s="102">
        <v>72.266</v>
      </c>
      <c r="J46" s="102">
        <v>78.895</v>
      </c>
      <c r="K46" s="28">
        <f>SUM((I46+J46))</f>
        <v>151.161</v>
      </c>
      <c r="L46" s="128">
        <f>Y46</f>
        <v>40</v>
      </c>
      <c r="M46" s="1">
        <f>SUM((K46/L46))</f>
        <v>3.779025</v>
      </c>
      <c r="N46" s="87">
        <v>22.87</v>
      </c>
      <c r="O46" s="59"/>
      <c r="P46" s="59"/>
      <c r="Q46" s="59" t="s">
        <v>1411</v>
      </c>
      <c r="R46" s="87"/>
      <c r="S46" s="128">
        <f>U46/1000000</f>
        <v>72.266306</v>
      </c>
      <c r="T46" s="128">
        <v>78.89</v>
      </c>
      <c r="U46" s="43">
        <v>72266306</v>
      </c>
      <c r="V46" s="63"/>
      <c r="W46" s="63">
        <v>151.2</v>
      </c>
      <c r="X46" s="63">
        <v>40000000</v>
      </c>
      <c r="Y46" s="63">
        <f>SUM((X46/1000000))</f>
        <v>40</v>
      </c>
    </row>
    <row r="47">
      <c r="A47" s="109" t="s">
        <v>1412</v>
      </c>
      <c r="B47" s="34" t="s">
        <v>121</v>
      </c>
      <c r="C47" s="87">
        <v>79</v>
      </c>
      <c r="D47" s="87">
        <v>67</v>
      </c>
      <c r="E47" s="34" t="s">
        <v>1365</v>
      </c>
      <c r="F47" s="87" t="s">
        <v>599</v>
      </c>
      <c r="G47" s="87">
        <v>3847</v>
      </c>
      <c r="H47" s="87">
        <v>4940</v>
      </c>
      <c r="I47" s="102">
        <v>71.195</v>
      </c>
      <c r="J47" s="102">
        <v>91.644</v>
      </c>
      <c r="K47" s="28">
        <f>SUM((I47+J47))</f>
        <v>162.839</v>
      </c>
      <c r="L47" s="128">
        <f>Y47</f>
        <v>92.5</v>
      </c>
      <c r="M47" s="1">
        <f>SUM((K47/L47))</f>
        <v>1.76042162162162</v>
      </c>
      <c r="N47" s="87">
        <v>19</v>
      </c>
      <c r="O47" s="59"/>
      <c r="P47" s="59"/>
      <c r="Q47" s="59"/>
      <c r="R47" s="87"/>
      <c r="S47" s="128">
        <f>U47/1000000</f>
        <v>71.195053</v>
      </c>
      <c r="T47" s="128">
        <v>91.644</v>
      </c>
      <c r="U47" s="43">
        <v>71195053</v>
      </c>
      <c r="V47" s="63"/>
      <c r="W47" s="63">
        <v>162.8</v>
      </c>
      <c r="X47" s="63">
        <v>92500000</v>
      </c>
      <c r="Y47" s="63">
        <f>SUM((X47/1000000))</f>
        <v>92.5</v>
      </c>
    </row>
    <row r="48">
      <c r="A48" s="109" t="s">
        <v>1413</v>
      </c>
      <c r="B48" s="34" t="s">
        <v>674</v>
      </c>
      <c r="C48" s="87">
        <v>11</v>
      </c>
      <c r="D48" s="87">
        <v>53</v>
      </c>
      <c r="E48" s="34" t="s">
        <v>643</v>
      </c>
      <c r="F48" s="87" t="s">
        <v>708</v>
      </c>
      <c r="G48" s="87">
        <v>3125</v>
      </c>
      <c r="H48" s="87">
        <v>6909</v>
      </c>
      <c r="I48" s="102">
        <v>70.231</v>
      </c>
      <c r="J48" s="102">
        <v>41</v>
      </c>
      <c r="K48" s="28">
        <f>SUM((I48+J48))</f>
        <v>111.231</v>
      </c>
      <c r="L48" s="128">
        <f>Y48</f>
        <v>72.5</v>
      </c>
      <c r="M48" s="1">
        <f>SUM((K48/L48))</f>
        <v>1.53422068965517</v>
      </c>
      <c r="N48" s="87">
        <v>21.6</v>
      </c>
      <c r="O48" s="59"/>
      <c r="P48" s="59"/>
      <c r="Q48" s="59"/>
      <c r="R48" s="87"/>
      <c r="S48" s="128">
        <f>U48/1000000</f>
        <v>70.231041</v>
      </c>
      <c r="T48" s="60">
        <v>39.13</v>
      </c>
      <c r="U48" s="43">
        <v>70231041</v>
      </c>
      <c r="V48" s="63"/>
      <c r="W48" s="63">
        <v>110.6</v>
      </c>
      <c r="X48" s="63">
        <v>72500000</v>
      </c>
      <c r="Y48" s="63">
        <f>SUM((X48/1000000))</f>
        <v>72.5</v>
      </c>
    </row>
    <row r="49">
      <c r="A49" s="109" t="s">
        <v>1414</v>
      </c>
      <c r="B49" s="34" t="s">
        <v>65</v>
      </c>
      <c r="C49" s="87">
        <v>77</v>
      </c>
      <c r="D49" s="87">
        <v>75</v>
      </c>
      <c r="E49" s="34" t="s">
        <v>580</v>
      </c>
      <c r="F49" s="87" t="s">
        <v>577</v>
      </c>
      <c r="G49" s="87">
        <v>2792</v>
      </c>
      <c r="H49" s="87">
        <v>6865</v>
      </c>
      <c r="I49" s="102">
        <v>67.294</v>
      </c>
      <c r="J49" s="102">
        <v>25.086</v>
      </c>
      <c r="K49" s="28">
        <f>SUM((I49+J49))</f>
        <v>92.38</v>
      </c>
      <c r="L49" s="128">
        <f>Y49</f>
        <v>28</v>
      </c>
      <c r="M49" s="1">
        <f>SUM((K49/L49))</f>
        <v>3.29928571428571</v>
      </c>
      <c r="N49" s="87">
        <v>19.17</v>
      </c>
      <c r="O49" s="59"/>
      <c r="P49" s="59"/>
      <c r="Q49" s="59"/>
      <c r="R49" s="87"/>
      <c r="S49" s="128">
        <f>U49/1000000</f>
        <v>66.688</v>
      </c>
      <c r="T49" s="128">
        <v>25.086</v>
      </c>
      <c r="U49" s="43">
        <v>66688000</v>
      </c>
      <c r="V49" s="63"/>
      <c r="W49" s="63">
        <v>66.7</v>
      </c>
      <c r="X49" s="63">
        <v>28000000</v>
      </c>
      <c r="Y49" s="63">
        <f>SUM((X49/1000000))</f>
        <v>28</v>
      </c>
    </row>
    <row r="50">
      <c r="A50" s="109" t="s">
        <v>1415</v>
      </c>
      <c r="B50" s="34" t="s">
        <v>96</v>
      </c>
      <c r="C50" s="87">
        <v>19</v>
      </c>
      <c r="D50" s="87">
        <v>29</v>
      </c>
      <c r="E50" s="34" t="s">
        <v>1416</v>
      </c>
      <c r="F50" s="87" t="s">
        <v>647</v>
      </c>
      <c r="G50" s="87">
        <v>2986</v>
      </c>
      <c r="H50" s="87">
        <v>10220</v>
      </c>
      <c r="I50" s="102">
        <v>64.506</v>
      </c>
      <c r="J50" s="102">
        <v>98.896</v>
      </c>
      <c r="K50" s="28">
        <f>SUM((I50+J50))</f>
        <v>163.402</v>
      </c>
      <c r="L50" s="128">
        <f>Y50</f>
        <v>48</v>
      </c>
      <c r="M50" s="1">
        <f>SUM((K50/L50))</f>
        <v>3.40420833333333</v>
      </c>
      <c r="N50" s="87">
        <v>30.52</v>
      </c>
      <c r="O50" s="59"/>
      <c r="P50" s="59"/>
      <c r="Q50" s="59" t="s">
        <v>1417</v>
      </c>
      <c r="R50" s="87"/>
      <c r="S50" s="128">
        <f>U50/1000000</f>
        <v>64.506874</v>
      </c>
      <c r="T50" s="128">
        <v>98.89</v>
      </c>
      <c r="U50" s="43">
        <v>64506874</v>
      </c>
      <c r="V50" s="63"/>
      <c r="W50" s="63">
        <v>163.4</v>
      </c>
      <c r="X50" s="63">
        <v>60000000</v>
      </c>
      <c r="Y50" s="63">
        <v>48</v>
      </c>
    </row>
    <row r="51">
      <c r="A51" s="109" t="s">
        <v>1418</v>
      </c>
      <c r="B51" s="34" t="s">
        <v>576</v>
      </c>
      <c r="C51" s="87">
        <v>85</v>
      </c>
      <c r="D51" s="87">
        <v>75</v>
      </c>
      <c r="E51" s="34" t="s">
        <v>1419</v>
      </c>
      <c r="F51" s="87" t="s">
        <v>577</v>
      </c>
      <c r="G51" s="87">
        <v>2798</v>
      </c>
      <c r="H51" s="87">
        <v>6791</v>
      </c>
      <c r="I51" s="102">
        <v>63.172</v>
      </c>
      <c r="J51" s="102">
        <v>42</v>
      </c>
      <c r="K51" s="28">
        <f>SUM((I51+J51))</f>
        <v>105.172</v>
      </c>
      <c r="L51" s="128">
        <f>Y51</f>
        <v>30</v>
      </c>
      <c r="M51" s="1">
        <f>SUM((K51/L51))</f>
        <v>3.50573333333333</v>
      </c>
      <c r="N51" s="87">
        <v>17.73</v>
      </c>
      <c r="O51" s="59"/>
      <c r="P51" s="59"/>
      <c r="Q51" s="59"/>
      <c r="R51" s="87"/>
      <c r="S51" s="128">
        <f>U51/1000000</f>
        <v>62.932375</v>
      </c>
      <c r="T51" s="128">
        <v>42</v>
      </c>
      <c r="U51" s="43">
        <v>62932375</v>
      </c>
      <c r="V51" s="63"/>
      <c r="W51" s="63">
        <v>104.8</v>
      </c>
      <c r="X51" s="63">
        <v>30000000</v>
      </c>
      <c r="Y51" s="63">
        <f>SUM((X51/1000000))</f>
        <v>30</v>
      </c>
    </row>
    <row r="52">
      <c r="A52" s="109" t="s">
        <v>1420</v>
      </c>
      <c r="B52" s="34" t="s">
        <v>594</v>
      </c>
      <c r="C52" s="87">
        <v>78</v>
      </c>
      <c r="D52" s="87">
        <v>64</v>
      </c>
      <c r="E52" s="34" t="s">
        <v>577</v>
      </c>
      <c r="F52" s="87" t="s">
        <v>577</v>
      </c>
      <c r="G52" s="87">
        <v>2651</v>
      </c>
      <c r="H52" s="87">
        <v>7215</v>
      </c>
      <c r="I52" s="102">
        <v>60.355</v>
      </c>
      <c r="J52" s="102">
        <v>103.364</v>
      </c>
      <c r="K52" s="28">
        <f>SUM((I52+J52))</f>
        <v>163.719</v>
      </c>
      <c r="L52" s="128">
        <f>Y52</f>
        <v>37</v>
      </c>
      <c r="M52" s="1">
        <f>SUM((K52/L52))</f>
        <v>4.42483783783784</v>
      </c>
      <c r="N52" s="87">
        <v>19.13</v>
      </c>
      <c r="O52" s="59"/>
      <c r="P52" s="59"/>
      <c r="Q52" s="59"/>
      <c r="R52" s="87"/>
      <c r="S52" s="128">
        <f>U52/1000000</f>
        <v>60.355347</v>
      </c>
      <c r="T52" s="128">
        <v>103.36</v>
      </c>
      <c r="U52" s="43">
        <v>60355347</v>
      </c>
      <c r="V52" s="63"/>
      <c r="W52" s="63">
        <v>154.8</v>
      </c>
      <c r="X52" s="63">
        <v>37000000</v>
      </c>
      <c r="Y52" s="63">
        <f>SUM((X52/1000000))</f>
        <v>37</v>
      </c>
    </row>
    <row r="53">
      <c r="A53" s="109" t="s">
        <v>1421</v>
      </c>
      <c r="B53" s="34" t="s">
        <v>576</v>
      </c>
      <c r="C53" s="87">
        <v>63</v>
      </c>
      <c r="D53" s="87">
        <v>59</v>
      </c>
      <c r="E53" s="34" t="s">
        <v>580</v>
      </c>
      <c r="F53" s="87" t="s">
        <v>577</v>
      </c>
      <c r="G53" s="87">
        <v>2543</v>
      </c>
      <c r="H53" s="87">
        <v>6845</v>
      </c>
      <c r="I53" s="102">
        <v>60.494</v>
      </c>
      <c r="J53" s="102">
        <v>3.669</v>
      </c>
      <c r="K53" s="28">
        <f>SUM((I53+J53))</f>
        <v>64.163</v>
      </c>
      <c r="L53" s="128">
        <f>Y53</f>
        <v>70</v>
      </c>
      <c r="M53" s="1">
        <f>SUM((K53/L53))</f>
        <v>0.916614285714286</v>
      </c>
      <c r="N53" s="87">
        <v>17.41</v>
      </c>
      <c r="O53" s="59"/>
      <c r="P53" s="59"/>
      <c r="Q53" s="59"/>
      <c r="R53" s="87"/>
      <c r="S53" s="128">
        <f>U53/1000000</f>
        <v>60.32179</v>
      </c>
      <c r="T53" s="128">
        <v>3.7</v>
      </c>
      <c r="U53" s="43">
        <v>60321790</v>
      </c>
      <c r="V53" s="63"/>
      <c r="W53" s="63">
        <v>63.9</v>
      </c>
      <c r="X53" s="63">
        <v>70000000</v>
      </c>
      <c r="Y53" s="63">
        <f>SUM((X53/1000000))</f>
        <v>70</v>
      </c>
    </row>
    <row r="54">
      <c r="A54" s="109" t="s">
        <v>1422</v>
      </c>
      <c r="B54" s="87" t="s">
        <v>78</v>
      </c>
      <c r="C54" s="87">
        <v>27</v>
      </c>
      <c r="D54" s="87">
        <v>77</v>
      </c>
      <c r="E54" s="87" t="s">
        <v>606</v>
      </c>
      <c r="F54" s="87" t="s">
        <v>584</v>
      </c>
      <c r="G54" s="87">
        <v>2758</v>
      </c>
      <c r="H54" s="87">
        <v>5385</v>
      </c>
      <c r="I54" s="102">
        <v>69.951</v>
      </c>
      <c r="J54" s="102">
        <v>98.216</v>
      </c>
      <c r="K54" s="28">
        <f>SUM((I54+J54))</f>
        <v>168.167</v>
      </c>
      <c r="L54" s="28">
        <f>Y54</f>
        <v>55</v>
      </c>
      <c r="M54" s="1">
        <f>SUM((K54/L54))</f>
        <v>3.05758181818182</v>
      </c>
      <c r="N54" s="87">
        <v>14.9</v>
      </c>
      <c r="O54" s="87"/>
      <c r="P54" s="87"/>
      <c r="Q54" s="87" t="s">
        <v>1423</v>
      </c>
      <c r="R54" s="87"/>
      <c r="S54" s="28">
        <f>U54/1000000</f>
        <v>60.038</v>
      </c>
      <c r="T54" s="28">
        <v>98.21</v>
      </c>
      <c r="U54" s="87">
        <v>60038000</v>
      </c>
      <c r="V54" s="87"/>
      <c r="W54" s="87">
        <v>61.4</v>
      </c>
      <c r="X54" s="87">
        <v>55000000</v>
      </c>
      <c r="Y54" s="87">
        <f>SUM((X54/1000000))</f>
        <v>55</v>
      </c>
    </row>
    <row r="55">
      <c r="A55" s="109" t="s">
        <v>1424</v>
      </c>
      <c r="B55" s="34" t="s">
        <v>630</v>
      </c>
      <c r="C55" s="87">
        <v>26</v>
      </c>
      <c r="D55" s="87">
        <v>81</v>
      </c>
      <c r="E55" s="34" t="s">
        <v>1425</v>
      </c>
      <c r="F55" s="87" t="s">
        <v>584</v>
      </c>
      <c r="G55" s="87">
        <v>2470</v>
      </c>
      <c r="H55" s="87">
        <v>7655</v>
      </c>
      <c r="I55" s="102">
        <v>58.017</v>
      </c>
      <c r="J55" s="102">
        <v>92.798</v>
      </c>
      <c r="K55" s="28">
        <f>SUM((I55+J55))</f>
        <v>150.815</v>
      </c>
      <c r="L55" s="128">
        <f>Y55</f>
        <v>17.5</v>
      </c>
      <c r="M55" s="1">
        <f>SUM((K55/L55))</f>
        <v>8.618</v>
      </c>
      <c r="N55" s="87">
        <v>18.91</v>
      </c>
      <c r="O55" s="59"/>
      <c r="P55" s="59"/>
      <c r="Q55" s="59"/>
      <c r="R55" s="87"/>
      <c r="S55" s="128">
        <f>U55/1000000</f>
        <v>58.017783</v>
      </c>
      <c r="T55" s="128">
        <v>92.798</v>
      </c>
      <c r="U55" s="43">
        <v>58017783</v>
      </c>
      <c r="V55" s="63"/>
      <c r="W55" s="63">
        <v>148.2</v>
      </c>
      <c r="X55" s="63">
        <v>17500000</v>
      </c>
      <c r="Y55" s="63">
        <f>SUM((X55/1000000))</f>
        <v>17.5</v>
      </c>
    </row>
    <row r="56">
      <c r="A56" s="109" t="s">
        <v>1426</v>
      </c>
      <c r="B56" s="34" t="s">
        <v>576</v>
      </c>
      <c r="C56" s="87">
        <v>13</v>
      </c>
      <c r="D56" s="87">
        <v>63</v>
      </c>
      <c r="E56" s="34" t="s">
        <v>602</v>
      </c>
      <c r="F56" s="87" t="s">
        <v>956</v>
      </c>
      <c r="G56" s="87">
        <v>3030</v>
      </c>
      <c r="H56" s="87">
        <v>9822</v>
      </c>
      <c r="I56" s="102">
        <v>56.746</v>
      </c>
      <c r="J56" s="102">
        <v>57.117</v>
      </c>
      <c r="K56" s="28">
        <f>SUM((I56+J56))</f>
        <v>113.863</v>
      </c>
      <c r="L56" s="128">
        <f>Y56</f>
        <v>10.8</v>
      </c>
      <c r="M56" s="1">
        <f>SUM((K56/L56))</f>
        <v>10.5428703703704</v>
      </c>
      <c r="N56" s="87">
        <v>30.1</v>
      </c>
      <c r="O56" s="59"/>
      <c r="P56" s="59"/>
      <c r="Q56" s="59"/>
      <c r="R56" s="87"/>
      <c r="S56" s="128">
        <f>U56/1000000</f>
        <v>56.746769</v>
      </c>
      <c r="T56" s="128">
        <v>57.117</v>
      </c>
      <c r="U56" s="43">
        <v>56746769</v>
      </c>
      <c r="V56" s="63"/>
      <c r="W56" s="63">
        <v>103.6</v>
      </c>
      <c r="X56" s="63">
        <v>10800000</v>
      </c>
      <c r="Y56" s="63">
        <f>SUM((X56/1000000))</f>
        <v>10.8</v>
      </c>
    </row>
    <row r="57">
      <c r="A57" s="109" t="s">
        <v>1427</v>
      </c>
      <c r="B57" s="34" t="s">
        <v>594</v>
      </c>
      <c r="C57" s="87">
        <v>44</v>
      </c>
      <c r="D57" s="87">
        <v>48</v>
      </c>
      <c r="E57" s="34" t="s">
        <v>677</v>
      </c>
      <c r="F57" s="87" t="s">
        <v>603</v>
      </c>
      <c r="G57" s="87">
        <v>2466</v>
      </c>
      <c r="H57" s="87">
        <v>8515</v>
      </c>
      <c r="I57" s="102">
        <v>52.597</v>
      </c>
      <c r="J57" s="102">
        <v>29.793</v>
      </c>
      <c r="K57" s="28">
        <f>SUM((I57+J57))</f>
        <v>82.39</v>
      </c>
      <c r="L57" s="128">
        <f>Y57</f>
        <v>9</v>
      </c>
      <c r="M57" s="1">
        <f>SUM((K57/L57))</f>
        <v>9.15444444444444</v>
      </c>
      <c r="N57" s="87">
        <v>20.99</v>
      </c>
      <c r="O57" s="59"/>
      <c r="P57" s="59"/>
      <c r="Q57" s="59"/>
      <c r="R57" s="87"/>
      <c r="S57" s="128">
        <f>U57/1000000</f>
        <v>52.59761</v>
      </c>
      <c r="T57" s="128">
        <v>29.793</v>
      </c>
      <c r="U57" s="43">
        <v>52597610</v>
      </c>
      <c r="V57" s="63"/>
      <c r="W57" s="63">
        <v>77.6</v>
      </c>
      <c r="X57" s="63">
        <v>9000000</v>
      </c>
      <c r="Y57" s="63">
        <f>SUM((X57/1000000))</f>
        <v>9</v>
      </c>
    </row>
    <row r="58">
      <c r="A58" s="109" t="s">
        <v>1428</v>
      </c>
      <c r="B58" s="34" t="s">
        <v>594</v>
      </c>
      <c r="C58" s="87">
        <v>64</v>
      </c>
      <c r="D58" s="87">
        <v>65</v>
      </c>
      <c r="E58" s="34" t="s">
        <v>1429</v>
      </c>
      <c r="F58" s="87" t="s">
        <v>591</v>
      </c>
      <c r="G58" s="87">
        <v>3151</v>
      </c>
      <c r="H58" s="87">
        <v>6791</v>
      </c>
      <c r="I58" s="102">
        <v>52.075</v>
      </c>
      <c r="J58" s="102">
        <v>75.904</v>
      </c>
      <c r="K58" s="28">
        <f>SUM((I58+J58))</f>
        <v>127.979</v>
      </c>
      <c r="L58" s="128">
        <f>Y58</f>
        <v>55</v>
      </c>
      <c r="M58" s="1">
        <f>SUM((K58/L58))</f>
        <v>2.32689090909091</v>
      </c>
      <c r="N58" s="87">
        <v>21.4</v>
      </c>
      <c r="O58" s="59"/>
      <c r="P58" s="59"/>
      <c r="Q58" s="59"/>
      <c r="R58" s="87"/>
      <c r="S58" s="128">
        <f>U58/1000000</f>
        <v>52.07527</v>
      </c>
      <c r="T58" s="128">
        <v>75.904</v>
      </c>
      <c r="U58" s="43">
        <v>52075270</v>
      </c>
      <c r="V58" s="63"/>
      <c r="W58" s="63">
        <v>128.8</v>
      </c>
      <c r="X58" s="63">
        <v>55000000</v>
      </c>
      <c r="Y58" s="63">
        <f>SUM((X58/1000000))</f>
        <v>55</v>
      </c>
    </row>
    <row r="59">
      <c r="A59" s="109" t="s">
        <v>1430</v>
      </c>
      <c r="B59" s="34" t="s">
        <v>65</v>
      </c>
      <c r="C59" s="87">
        <v>54</v>
      </c>
      <c r="D59" s="87">
        <v>46</v>
      </c>
      <c r="E59" s="34" t="s">
        <v>666</v>
      </c>
      <c r="F59" s="87" t="s">
        <v>611</v>
      </c>
      <c r="G59" s="87">
        <v>3104</v>
      </c>
      <c r="H59" s="87">
        <v>3255</v>
      </c>
      <c r="I59" s="102">
        <v>50.877</v>
      </c>
      <c r="J59" s="102">
        <v>36.07</v>
      </c>
      <c r="K59" s="28">
        <f>SUM((I59+J59))</f>
        <v>86.947</v>
      </c>
      <c r="L59" s="128">
        <f>Y59</f>
        <v>55</v>
      </c>
      <c r="M59" s="1">
        <f>SUM((K59/L59))</f>
        <v>1.58085454545455</v>
      </c>
      <c r="N59" s="87">
        <v>10.1</v>
      </c>
      <c r="O59" s="59"/>
      <c r="P59" s="59"/>
      <c r="Q59" s="59"/>
      <c r="R59" s="87"/>
      <c r="S59" s="128">
        <v>50.87</v>
      </c>
      <c r="T59" s="128">
        <v>37.84</v>
      </c>
      <c r="U59" s="43">
        <v>43742000</v>
      </c>
      <c r="V59" s="63"/>
      <c r="W59" s="63"/>
      <c r="X59" s="63">
        <v>55000000</v>
      </c>
      <c r="Y59" s="63">
        <f>SUM((X59/1000000))</f>
        <v>55</v>
      </c>
    </row>
    <row r="60">
      <c r="A60" s="109" t="s">
        <v>1431</v>
      </c>
      <c r="B60" s="34" t="s">
        <v>78</v>
      </c>
      <c r="C60" s="87">
        <v>39</v>
      </c>
      <c r="D60" s="87">
        <v>54</v>
      </c>
      <c r="E60" s="34" t="s">
        <v>580</v>
      </c>
      <c r="F60" s="87" t="s">
        <v>577</v>
      </c>
      <c r="G60" s="87">
        <v>2714</v>
      </c>
      <c r="H60" s="87">
        <v>5355</v>
      </c>
      <c r="I60" s="102">
        <v>48.237</v>
      </c>
      <c r="J60" s="102">
        <v>22.205</v>
      </c>
      <c r="K60" s="28">
        <f>SUM((I60+J60))</f>
        <v>70.442</v>
      </c>
      <c r="L60" s="128">
        <f>Y60</f>
        <v>25</v>
      </c>
      <c r="M60" s="1">
        <f>SUM((K60/L60))</f>
        <v>2.81768</v>
      </c>
      <c r="N60" s="87">
        <v>14.53</v>
      </c>
      <c r="O60" s="59"/>
      <c r="P60" s="59"/>
      <c r="Q60" s="59" t="s">
        <v>1432</v>
      </c>
      <c r="R60" s="87"/>
      <c r="S60" s="128">
        <f>U60/1000000</f>
        <v>48.237389</v>
      </c>
      <c r="T60" s="128">
        <v>22.2</v>
      </c>
      <c r="U60" s="43">
        <v>48237389</v>
      </c>
      <c r="V60" s="63">
        <v>22205551</v>
      </c>
      <c r="W60" s="63">
        <v>70</v>
      </c>
      <c r="X60" s="63">
        <v>25000000</v>
      </c>
      <c r="Y60" s="63">
        <f>SUM((X60/1000000))</f>
        <v>25</v>
      </c>
    </row>
    <row r="61">
      <c r="A61" s="109" t="s">
        <v>1433</v>
      </c>
      <c r="B61" s="34" t="s">
        <v>576</v>
      </c>
      <c r="C61" s="87">
        <v>51</v>
      </c>
      <c r="D61" s="87">
        <v>50</v>
      </c>
      <c r="E61" s="34" t="s">
        <v>1359</v>
      </c>
      <c r="F61" s="87" t="s">
        <v>708</v>
      </c>
      <c r="G61" s="87">
        <v>3513</v>
      </c>
      <c r="H61" s="87">
        <v>3760</v>
      </c>
      <c r="I61" s="102">
        <v>48.006</v>
      </c>
      <c r="J61" s="102">
        <v>52.069</v>
      </c>
      <c r="K61" s="28">
        <f>SUM((I61+J61))</f>
        <v>100.075</v>
      </c>
      <c r="L61" s="128">
        <f>Y61</f>
        <v>37</v>
      </c>
      <c r="M61" s="1">
        <f>SUM((K61/L61))</f>
        <v>2.70472972972973</v>
      </c>
      <c r="N61" s="87">
        <v>13.2</v>
      </c>
      <c r="O61" s="59"/>
      <c r="P61" s="59"/>
      <c r="Q61" s="59"/>
      <c r="R61" s="87"/>
      <c r="S61" s="128">
        <f>U61/1000000</f>
        <v>48.006762</v>
      </c>
      <c r="T61" s="128">
        <v>52.069</v>
      </c>
      <c r="U61" s="43">
        <v>48006762</v>
      </c>
      <c r="V61" s="63"/>
      <c r="W61" s="63">
        <v>99.9</v>
      </c>
      <c r="X61" s="63">
        <v>37000000</v>
      </c>
      <c r="Y61" s="63">
        <f>SUM((X61/1000000))</f>
        <v>37</v>
      </c>
    </row>
    <row r="62">
      <c r="A62" s="109" t="s">
        <v>1434</v>
      </c>
      <c r="B62" s="34" t="s">
        <v>96</v>
      </c>
      <c r="C62" s="87">
        <v>55</v>
      </c>
      <c r="D62" s="87">
        <v>69</v>
      </c>
      <c r="E62" s="34" t="s">
        <v>1435</v>
      </c>
      <c r="F62" s="87" t="s">
        <v>708</v>
      </c>
      <c r="G62" s="87">
        <v>2642</v>
      </c>
      <c r="H62" s="87">
        <v>5602</v>
      </c>
      <c r="I62" s="102">
        <v>49.554</v>
      </c>
      <c r="J62" s="102">
        <v>161.788</v>
      </c>
      <c r="K62" s="28">
        <f>SUM((I62+J62))</f>
        <v>211.342</v>
      </c>
      <c r="L62" s="128">
        <f>Y62</f>
        <v>78</v>
      </c>
      <c r="M62" s="1">
        <f>SUM((K62/L62))</f>
        <v>2.70951282051282</v>
      </c>
      <c r="N62" s="87">
        <v>14.8</v>
      </c>
      <c r="O62" s="59"/>
      <c r="P62" s="59"/>
      <c r="Q62" s="59"/>
      <c r="R62" s="87"/>
      <c r="S62" s="128">
        <f>U62/1000000</f>
        <v>46.694</v>
      </c>
      <c r="T62" s="128">
        <v>161.8</v>
      </c>
      <c r="U62" s="43">
        <v>46694000</v>
      </c>
      <c r="V62" s="63"/>
      <c r="W62" s="63">
        <v>129.4</v>
      </c>
      <c r="X62" s="63">
        <v>78000000</v>
      </c>
      <c r="Y62" s="63">
        <f>SUM((X62/1000000))</f>
        <v>78</v>
      </c>
    </row>
    <row r="63">
      <c r="A63" s="109" t="s">
        <v>1436</v>
      </c>
      <c r="B63" s="34" t="s">
        <v>78</v>
      </c>
      <c r="C63" s="87">
        <v>13</v>
      </c>
      <c r="D63" s="87">
        <v>61</v>
      </c>
      <c r="E63" s="34" t="s">
        <v>583</v>
      </c>
      <c r="F63" s="87" t="s">
        <v>577</v>
      </c>
      <c r="G63" s="87">
        <v>2729</v>
      </c>
      <c r="H63" s="87">
        <v>5407</v>
      </c>
      <c r="I63" s="102">
        <v>46.012</v>
      </c>
      <c r="J63" s="102">
        <v>59.95</v>
      </c>
      <c r="K63" s="28">
        <f>SUM((I63+J63))</f>
        <v>105.962</v>
      </c>
      <c r="L63" s="128">
        <f>Y63</f>
        <v>40</v>
      </c>
      <c r="M63" s="1">
        <f>SUM((K63/L63))</f>
        <v>2.64905</v>
      </c>
      <c r="N63" s="87">
        <v>14.76</v>
      </c>
      <c r="O63" s="59"/>
      <c r="P63" s="59"/>
      <c r="Q63" s="59"/>
      <c r="R63" s="87"/>
      <c r="S63" s="128">
        <f>U63/1000000</f>
        <v>46.012734</v>
      </c>
      <c r="T63" s="128">
        <v>59.95</v>
      </c>
      <c r="U63" s="43">
        <v>46012734</v>
      </c>
      <c r="V63" s="63"/>
      <c r="W63" s="63">
        <v>106</v>
      </c>
      <c r="X63" s="63">
        <v>40000000</v>
      </c>
      <c r="Y63" s="63">
        <f>SUM((X63/1000000))</f>
        <v>40</v>
      </c>
    </row>
    <row r="64">
      <c r="A64" s="109" t="s">
        <v>1437</v>
      </c>
      <c r="B64" s="34" t="s">
        <v>69</v>
      </c>
      <c r="C64" s="87">
        <v>13</v>
      </c>
      <c r="D64" s="87">
        <v>56</v>
      </c>
      <c r="E64" s="34" t="s">
        <v>1438</v>
      </c>
      <c r="F64" s="87" t="s">
        <v>708</v>
      </c>
      <c r="G64" s="87">
        <v>2706</v>
      </c>
      <c r="H64" s="87">
        <v>5026</v>
      </c>
      <c r="I64" s="102">
        <v>45.61</v>
      </c>
      <c r="J64" s="102">
        <v>5.939</v>
      </c>
      <c r="K64" s="28">
        <f>SUM((I64+J64))</f>
        <v>51.549</v>
      </c>
      <c r="L64" s="128">
        <f>Y64</f>
        <v>140</v>
      </c>
      <c r="M64" s="1">
        <f>SUM((K64/L64))</f>
        <v>0.368207142857143</v>
      </c>
      <c r="N64" s="87">
        <v>13.6</v>
      </c>
      <c r="O64" s="59"/>
      <c r="P64" s="59"/>
      <c r="Q64" s="59"/>
      <c r="R64" s="87"/>
      <c r="S64" s="128">
        <f>U64/1000000</f>
        <v>45.610425</v>
      </c>
      <c r="T64" s="128">
        <v>5.93</v>
      </c>
      <c r="U64" s="43">
        <v>45610425</v>
      </c>
      <c r="V64" s="63"/>
      <c r="W64" s="63">
        <v>51.5</v>
      </c>
      <c r="X64" s="63">
        <v>140000000</v>
      </c>
      <c r="Y64" s="63">
        <f>SUM((X64/1000000))</f>
        <v>140</v>
      </c>
    </row>
    <row r="65">
      <c r="A65" s="109" t="s">
        <v>1439</v>
      </c>
      <c r="B65" s="34" t="s">
        <v>674</v>
      </c>
      <c r="C65" s="87">
        <v>65</v>
      </c>
      <c r="D65" s="87">
        <v>67</v>
      </c>
      <c r="E65" s="34" t="s">
        <v>610</v>
      </c>
      <c r="F65" s="87"/>
      <c r="G65" s="87">
        <v>2707</v>
      </c>
      <c r="H65" s="87">
        <v>3945</v>
      </c>
      <c r="I65" s="102">
        <v>44.089</v>
      </c>
      <c r="J65" s="102">
        <v>0.262</v>
      </c>
      <c r="K65" s="28">
        <f>SUM((I65+J65))</f>
        <v>44.351</v>
      </c>
      <c r="L65" s="128">
        <f>Y65</f>
        <v>27</v>
      </c>
      <c r="M65" s="1">
        <f>SUM((K65/L65))</f>
        <v>1.64262962962963</v>
      </c>
      <c r="N65" s="87">
        <v>10.68</v>
      </c>
      <c r="O65" s="59"/>
      <c r="P65" s="59"/>
      <c r="Q65" s="59"/>
      <c r="R65" s="87"/>
      <c r="S65" s="128">
        <f>U65/1000000</f>
        <v>44.089964</v>
      </c>
      <c r="T65" s="128">
        <v>0.26</v>
      </c>
      <c r="U65" s="43">
        <v>44089964</v>
      </c>
      <c r="V65" s="63"/>
      <c r="W65" s="63">
        <v>44.2</v>
      </c>
      <c r="X65" s="63">
        <v>27000000</v>
      </c>
      <c r="Y65" s="63">
        <f>SUM((X65/1000000))</f>
        <v>27</v>
      </c>
    </row>
    <row r="66">
      <c r="A66" s="109" t="s">
        <v>1440</v>
      </c>
      <c r="B66" s="34" t="s">
        <v>674</v>
      </c>
      <c r="C66" s="87">
        <v>38</v>
      </c>
      <c r="D66" s="87">
        <v>61</v>
      </c>
      <c r="E66" s="34" t="s">
        <v>643</v>
      </c>
      <c r="F66" s="87" t="s">
        <v>591</v>
      </c>
      <c r="G66" s="87">
        <v>3606</v>
      </c>
      <c r="H66" s="87">
        <v>5174</v>
      </c>
      <c r="I66" s="102">
        <v>43.945</v>
      </c>
      <c r="J66" s="102">
        <v>50</v>
      </c>
      <c r="K66" s="28">
        <f>SUM((I66+J66))</f>
        <v>93.945</v>
      </c>
      <c r="L66" s="128">
        <f>Y66</f>
        <v>120</v>
      </c>
      <c r="M66" s="1">
        <f>SUM((K66/L66))</f>
        <v>0.782875</v>
      </c>
      <c r="N66" s="87">
        <v>18.6</v>
      </c>
      <c r="O66" s="59"/>
      <c r="P66" s="59"/>
      <c r="Q66" s="59"/>
      <c r="R66" s="87"/>
      <c r="S66" s="128">
        <f>U66/1000000</f>
        <v>43.945766</v>
      </c>
      <c r="T66" s="128">
        <v>50</v>
      </c>
      <c r="U66" s="43">
        <v>43945766</v>
      </c>
      <c r="V66" s="63"/>
      <c r="W66" s="63">
        <v>93.4</v>
      </c>
      <c r="X66" s="63">
        <v>120000000</v>
      </c>
      <c r="Y66" s="63">
        <f>SUM((X66/1000000))</f>
        <v>120</v>
      </c>
    </row>
    <row r="67">
      <c r="A67" s="109" t="s">
        <v>1441</v>
      </c>
      <c r="B67" s="34" t="s">
        <v>576</v>
      </c>
      <c r="C67" s="87">
        <v>8</v>
      </c>
      <c r="D67" s="87">
        <v>46</v>
      </c>
      <c r="E67" s="34" t="s">
        <v>1416</v>
      </c>
      <c r="F67" s="87" t="s">
        <v>603</v>
      </c>
      <c r="G67" s="87">
        <v>2700</v>
      </c>
      <c r="H67" s="87">
        <v>7705</v>
      </c>
      <c r="I67" s="102">
        <v>43.869</v>
      </c>
      <c r="J67" s="102">
        <v>13.328</v>
      </c>
      <c r="K67" s="28">
        <f>SUM((I67+J67))</f>
        <v>57.197</v>
      </c>
      <c r="L67" s="128">
        <f>Y67</f>
        <v>18</v>
      </c>
      <c r="M67" s="1">
        <f>SUM((K67/L67))</f>
        <v>3.17761111111111</v>
      </c>
      <c r="N67" s="87">
        <v>20.81</v>
      </c>
      <c r="O67" s="59"/>
      <c r="P67" s="59"/>
      <c r="Q67" s="59"/>
      <c r="R67" s="87"/>
      <c r="S67" s="128">
        <f>U67/1000000</f>
        <v>43.86935</v>
      </c>
      <c r="T67" s="128">
        <v>13.32</v>
      </c>
      <c r="U67" s="43">
        <v>43869350</v>
      </c>
      <c r="V67" s="63"/>
      <c r="W67" s="63">
        <v>57.2</v>
      </c>
      <c r="X67" s="63">
        <v>18000000</v>
      </c>
      <c r="Y67" s="63">
        <f>SUM((X67/1000000))</f>
        <v>18</v>
      </c>
    </row>
    <row r="68">
      <c r="A68" s="109" t="s">
        <v>1442</v>
      </c>
      <c r="B68" s="34" t="s">
        <v>107</v>
      </c>
      <c r="C68" s="87">
        <v>36</v>
      </c>
      <c r="D68" s="87">
        <v>70</v>
      </c>
      <c r="E68" s="34" t="s">
        <v>666</v>
      </c>
      <c r="F68" s="87" t="s">
        <v>591</v>
      </c>
      <c r="G68" s="87">
        <v>2751</v>
      </c>
      <c r="H68" s="87">
        <v>6617</v>
      </c>
      <c r="I68" s="102">
        <v>42.754</v>
      </c>
      <c r="J68" s="102">
        <v>70.49</v>
      </c>
      <c r="K68" s="28">
        <f>SUM((I68+J68))</f>
        <v>113.244</v>
      </c>
      <c r="L68" s="128">
        <f>Y68</f>
        <v>47.5</v>
      </c>
      <c r="M68" s="1">
        <f>SUM((K68/L68))</f>
        <v>2.38408421052632</v>
      </c>
      <c r="N68" s="87">
        <v>18.2</v>
      </c>
      <c r="O68" s="59"/>
      <c r="P68" s="59"/>
      <c r="Q68" s="59" t="s">
        <v>1443</v>
      </c>
      <c r="R68" s="87"/>
      <c r="S68" s="128">
        <f>U68/1000000</f>
        <v>42.754105</v>
      </c>
      <c r="T68" s="128">
        <v>70.49</v>
      </c>
      <c r="U68" s="43">
        <v>42754105</v>
      </c>
      <c r="V68" s="63"/>
      <c r="W68" s="63">
        <v>113.2</v>
      </c>
      <c r="X68" s="63">
        <v>47500000</v>
      </c>
      <c r="Y68" s="63">
        <f>SUM((X68/1000000))</f>
        <v>47.5</v>
      </c>
    </row>
    <row r="69">
      <c r="A69" s="109" t="s">
        <v>1444</v>
      </c>
      <c r="B69" s="34" t="s">
        <v>65</v>
      </c>
      <c r="C69" s="87">
        <v>24</v>
      </c>
      <c r="D69" s="87">
        <v>64</v>
      </c>
      <c r="E69" s="34" t="s">
        <v>1445</v>
      </c>
      <c r="F69" s="87" t="s">
        <v>577</v>
      </c>
      <c r="G69" s="87">
        <v>2387</v>
      </c>
      <c r="H69" s="87">
        <v>6790</v>
      </c>
      <c r="I69" s="102">
        <v>42.436</v>
      </c>
      <c r="J69" s="102">
        <v>1.214</v>
      </c>
      <c r="K69" s="28">
        <f>SUM((I69+J69))</f>
        <v>43.65</v>
      </c>
      <c r="L69" s="128">
        <v>35</v>
      </c>
      <c r="M69" s="1">
        <f>SUM((K69/L69))</f>
        <v>1.24714285714286</v>
      </c>
      <c r="N69" s="87">
        <v>16.21</v>
      </c>
      <c r="O69" s="59"/>
      <c r="P69" s="59"/>
      <c r="Q69" s="59" t="s">
        <v>1446</v>
      </c>
      <c r="R69" s="87"/>
      <c r="S69" s="128">
        <f>U69/1000000</f>
        <v>42.1935</v>
      </c>
      <c r="T69" s="128">
        <v>1.21</v>
      </c>
      <c r="U69" s="43">
        <v>42193500</v>
      </c>
      <c r="V69" s="63"/>
      <c r="W69" s="63">
        <v>43.4</v>
      </c>
      <c r="X69" s="63">
        <v>27500000</v>
      </c>
      <c r="Y69" s="63">
        <f>SUM((X69/1000000))</f>
        <v>27.5</v>
      </c>
    </row>
    <row r="70">
      <c r="A70" s="109" t="s">
        <v>1447</v>
      </c>
      <c r="B70" s="34" t="s">
        <v>576</v>
      </c>
      <c r="C70" s="87">
        <v>31</v>
      </c>
      <c r="D70" s="87">
        <v>36</v>
      </c>
      <c r="E70" s="34" t="s">
        <v>580</v>
      </c>
      <c r="F70" s="87" t="s">
        <v>584</v>
      </c>
      <c r="G70" s="87">
        <v>2006</v>
      </c>
      <c r="H70" s="87">
        <v>10011</v>
      </c>
      <c r="I70" s="102">
        <v>41.975</v>
      </c>
      <c r="J70" s="102"/>
      <c r="K70" s="28">
        <f>SUM((I70+J70))</f>
        <v>41.975</v>
      </c>
      <c r="L70" s="128">
        <f>Y70</f>
        <v>20</v>
      </c>
      <c r="M70" s="1">
        <f>SUM((K70/L70))</f>
        <v>2.09875</v>
      </c>
      <c r="N70" s="87">
        <v>20.08</v>
      </c>
      <c r="O70" s="59"/>
      <c r="P70" s="59"/>
      <c r="Q70" s="59" t="s">
        <v>1448</v>
      </c>
      <c r="R70" s="87"/>
      <c r="S70" s="128">
        <f>U70/1000000</f>
        <v>41.975388</v>
      </c>
      <c r="T70" s="128">
        <v>0</v>
      </c>
      <c r="U70" s="43">
        <v>41975388</v>
      </c>
      <c r="V70" s="63"/>
      <c r="W70" s="63"/>
      <c r="X70" s="63">
        <v>20000000</v>
      </c>
      <c r="Y70" s="63">
        <f>SUM((X70/1000000))</f>
        <v>20</v>
      </c>
    </row>
    <row r="71">
      <c r="A71" s="109" t="s">
        <v>1449</v>
      </c>
      <c r="B71" s="34" t="s">
        <v>674</v>
      </c>
      <c r="C71" s="87">
        <v>31</v>
      </c>
      <c r="D71" s="87">
        <v>56</v>
      </c>
      <c r="E71" s="34" t="s">
        <v>580</v>
      </c>
      <c r="F71" s="87" t="s">
        <v>584</v>
      </c>
      <c r="G71" s="87">
        <v>2704</v>
      </c>
      <c r="H71" s="87">
        <v>4962</v>
      </c>
      <c r="I71" s="102">
        <v>41.85</v>
      </c>
      <c r="J71" s="102">
        <v>42.524</v>
      </c>
      <c r="K71" s="28">
        <f>SUM((I71+J71))</f>
        <v>84.374</v>
      </c>
      <c r="L71" s="128">
        <f>Y71</f>
        <v>30</v>
      </c>
      <c r="M71" s="1">
        <f>SUM((K71/L71))</f>
        <v>2.81246666666667</v>
      </c>
      <c r="N71" s="87">
        <v>13.42</v>
      </c>
      <c r="O71" s="59"/>
      <c r="P71" s="59"/>
      <c r="Q71" s="59"/>
      <c r="R71" s="87"/>
      <c r="S71" s="128">
        <f>U71/1000000</f>
        <v>41.736813</v>
      </c>
      <c r="T71" s="128">
        <v>37.5</v>
      </c>
      <c r="U71" s="43">
        <v>41736813</v>
      </c>
      <c r="V71" s="63"/>
      <c r="W71" s="63">
        <v>75.7</v>
      </c>
      <c r="X71" s="63">
        <v>30000000</v>
      </c>
      <c r="Y71" s="63">
        <f>SUM((X71/1000000))</f>
        <v>30</v>
      </c>
    </row>
    <row r="72">
      <c r="A72" s="109" t="s">
        <v>1450</v>
      </c>
      <c r="B72" s="34" t="s">
        <v>96</v>
      </c>
      <c r="C72" s="87">
        <v>16</v>
      </c>
      <c r="D72" s="87">
        <v>36</v>
      </c>
      <c r="E72" s="34" t="s">
        <v>640</v>
      </c>
      <c r="F72" s="87" t="s">
        <v>591</v>
      </c>
      <c r="G72" s="87">
        <v>3376</v>
      </c>
      <c r="H72" s="87">
        <v>5225</v>
      </c>
      <c r="I72" s="102">
        <v>40.689</v>
      </c>
      <c r="J72" s="102">
        <v>44.727</v>
      </c>
      <c r="K72" s="28">
        <f>SUM((I72+J72))</f>
        <v>85.416</v>
      </c>
      <c r="L72" s="128">
        <f>Y72</f>
        <v>35</v>
      </c>
      <c r="M72" s="1">
        <f>SUM((K72/L72))</f>
        <v>2.44045714285714</v>
      </c>
      <c r="N72" s="87">
        <v>17.6</v>
      </c>
      <c r="O72" s="59"/>
      <c r="P72" s="59"/>
      <c r="Q72" s="59"/>
      <c r="R72" s="87"/>
      <c r="S72" s="128">
        <f>U72/1000000</f>
        <v>40.656894</v>
      </c>
      <c r="T72" s="128">
        <v>44.727</v>
      </c>
      <c r="U72" s="43">
        <v>40656894</v>
      </c>
      <c r="V72" s="63"/>
      <c r="W72" s="63">
        <v>84.2</v>
      </c>
      <c r="X72" s="63">
        <v>35000000</v>
      </c>
      <c r="Y72" s="63">
        <f>SUM((X72/1000000))</f>
        <v>35</v>
      </c>
    </row>
    <row r="73">
      <c r="A73" s="109" t="s">
        <v>1451</v>
      </c>
      <c r="B73" s="34" t="s">
        <v>1452</v>
      </c>
      <c r="C73" s="87">
        <v>19</v>
      </c>
      <c r="D73" s="87">
        <v>44</v>
      </c>
      <c r="E73" s="34" t="s">
        <v>646</v>
      </c>
      <c r="F73" s="87" t="s">
        <v>956</v>
      </c>
      <c r="G73" s="87">
        <v>3152</v>
      </c>
      <c r="H73" s="87">
        <v>5168</v>
      </c>
      <c r="I73" s="102">
        <v>40.081</v>
      </c>
      <c r="J73" s="102">
        <v>38.379</v>
      </c>
      <c r="K73" s="28">
        <f>SUM((I73+J73))</f>
        <v>78.46</v>
      </c>
      <c r="L73" s="128">
        <f>Y73</f>
        <v>60</v>
      </c>
      <c r="M73" s="1">
        <f>SUM((K73/L73))</f>
        <v>1.30766666666667</v>
      </c>
      <c r="N73" s="87">
        <v>16.3</v>
      </c>
      <c r="O73" s="59"/>
      <c r="P73" s="59"/>
      <c r="Q73" s="59" t="s">
        <v>1453</v>
      </c>
      <c r="R73" s="87"/>
      <c r="S73" s="128">
        <f>U73/1000000</f>
        <v>40.08141</v>
      </c>
      <c r="T73" s="128">
        <v>38.37</v>
      </c>
      <c r="U73" s="43">
        <v>40081410</v>
      </c>
      <c r="V73" s="63">
        <v>38379289</v>
      </c>
      <c r="W73" s="63">
        <v>74</v>
      </c>
      <c r="X73" s="63">
        <v>60000000</v>
      </c>
      <c r="Y73" s="63">
        <f>SUM((X73/1000000))</f>
        <v>60</v>
      </c>
    </row>
    <row r="74">
      <c r="A74" s="109" t="s">
        <v>1454</v>
      </c>
      <c r="B74" s="34" t="s">
        <v>78</v>
      </c>
      <c r="C74" s="87">
        <v>46</v>
      </c>
      <c r="D74" s="87">
        <v>44</v>
      </c>
      <c r="E74" s="34" t="s">
        <v>1376</v>
      </c>
      <c r="F74" s="87" t="s">
        <v>956</v>
      </c>
      <c r="G74" s="87">
        <v>2464</v>
      </c>
      <c r="H74" s="87">
        <v>6090</v>
      </c>
      <c r="I74" s="102">
        <v>39.263</v>
      </c>
      <c r="J74" s="102">
        <v>5.39</v>
      </c>
      <c r="K74" s="28">
        <f>SUM((I74+J74))</f>
        <v>44.653</v>
      </c>
      <c r="L74" s="128">
        <f>Y74</f>
        <v>20</v>
      </c>
      <c r="M74" s="1">
        <f>SUM((K74/L74))</f>
        <v>2.23265</v>
      </c>
      <c r="N74" s="87">
        <v>15</v>
      </c>
      <c r="O74" s="59"/>
      <c r="P74" s="59"/>
      <c r="Q74" s="59"/>
      <c r="R74" s="87"/>
      <c r="S74" s="128">
        <f>U74/1000000</f>
        <v>39.263506</v>
      </c>
      <c r="T74" s="128">
        <v>5.39</v>
      </c>
      <c r="U74" s="43">
        <v>39263506</v>
      </c>
      <c r="V74" s="63"/>
      <c r="W74" s="63">
        <v>43.8</v>
      </c>
      <c r="X74" s="63">
        <v>20000000</v>
      </c>
      <c r="Y74" s="63">
        <f>SUM((X74/1000000))</f>
        <v>20</v>
      </c>
    </row>
    <row r="75">
      <c r="A75" s="109" t="s">
        <v>1455</v>
      </c>
      <c r="B75" s="34" t="s">
        <v>674</v>
      </c>
      <c r="C75" s="87">
        <v>53</v>
      </c>
      <c r="D75" s="87">
        <v>65</v>
      </c>
      <c r="E75" s="34" t="s">
        <v>598</v>
      </c>
      <c r="F75" s="87" t="s">
        <v>591</v>
      </c>
      <c r="G75" s="87">
        <v>2710</v>
      </c>
      <c r="H75" s="87">
        <v>4754</v>
      </c>
      <c r="I75" s="102">
        <v>39.394</v>
      </c>
      <c r="J75" s="102">
        <v>75.702</v>
      </c>
      <c r="K75" s="28">
        <f>SUM((I75+J75))</f>
        <v>115.096</v>
      </c>
      <c r="L75" s="128">
        <f>Y75</f>
        <v>67.5</v>
      </c>
      <c r="M75" s="1">
        <f>SUM((K75/L75))</f>
        <v>1.70512592592593</v>
      </c>
      <c r="N75" s="87">
        <v>12.9</v>
      </c>
      <c r="O75" s="59"/>
      <c r="P75" s="59"/>
      <c r="Q75" s="59"/>
      <c r="R75" s="87"/>
      <c r="S75" s="128">
        <f>U75/1000000</f>
        <v>39.189913</v>
      </c>
      <c r="T75" s="128">
        <v>75.7</v>
      </c>
      <c r="U75" s="43">
        <v>39189913</v>
      </c>
      <c r="V75" s="63"/>
      <c r="W75" s="63">
        <v>17.5</v>
      </c>
      <c r="X75" s="63">
        <v>67500000</v>
      </c>
      <c r="Y75" s="63">
        <f>SUM((X75/1000000))</f>
        <v>67.5</v>
      </c>
    </row>
    <row r="76">
      <c r="A76" s="109" t="s">
        <v>1456</v>
      </c>
      <c r="B76" s="34" t="s">
        <v>576</v>
      </c>
      <c r="C76" s="87">
        <v>2</v>
      </c>
      <c r="D76" s="87">
        <v>31</v>
      </c>
      <c r="E76" s="34" t="s">
        <v>1438</v>
      </c>
      <c r="F76" s="87" t="s">
        <v>577</v>
      </c>
      <c r="G76" s="87">
        <v>2605</v>
      </c>
      <c r="H76" s="87">
        <v>7104</v>
      </c>
      <c r="I76" s="102">
        <v>38.233</v>
      </c>
      <c r="J76" s="102">
        <v>46.413</v>
      </c>
      <c r="K76" s="28">
        <f>SUM((I76+J76))</f>
        <v>84.646</v>
      </c>
      <c r="L76" s="128">
        <f>Y76</f>
        <v>30</v>
      </c>
      <c r="M76" s="1">
        <f>SUM((K76/L76))</f>
        <v>2.82153333333333</v>
      </c>
      <c r="N76" s="87">
        <v>18.51</v>
      </c>
      <c r="O76" s="59"/>
      <c r="P76" s="59"/>
      <c r="Q76" s="59"/>
      <c r="R76" s="87"/>
      <c r="S76" s="128">
        <f>U76/1000000</f>
        <v>38.233676</v>
      </c>
      <c r="T76" s="128">
        <v>46.413</v>
      </c>
      <c r="U76" s="43">
        <v>38233676</v>
      </c>
      <c r="V76" s="63"/>
      <c r="W76" s="63">
        <v>84.6</v>
      </c>
      <c r="X76" s="63">
        <v>30000000</v>
      </c>
      <c r="Y76" s="63">
        <f>SUM((X76/1000000))</f>
        <v>30</v>
      </c>
    </row>
    <row r="77">
      <c r="A77" s="109" t="s">
        <v>1457</v>
      </c>
      <c r="B77" s="34" t="s">
        <v>674</v>
      </c>
      <c r="C77" s="87">
        <v>54</v>
      </c>
      <c r="D77" s="87">
        <v>65</v>
      </c>
      <c r="E77" s="34" t="s">
        <v>1416</v>
      </c>
      <c r="F77" s="87" t="s">
        <v>708</v>
      </c>
      <c r="G77" s="87">
        <v>2510</v>
      </c>
      <c r="H77" s="87">
        <v>5939</v>
      </c>
      <c r="I77" s="102">
        <v>38.108</v>
      </c>
      <c r="J77" s="102">
        <v>5.384</v>
      </c>
      <c r="K77" s="28">
        <f>SUM((I77+J77))</f>
        <v>43.492</v>
      </c>
      <c r="L77" s="128">
        <f>Y77</f>
        <v>12</v>
      </c>
      <c r="M77" s="1">
        <f>SUM((K77/L77))</f>
        <v>3.62433333333333</v>
      </c>
      <c r="N77" s="87">
        <v>14.91</v>
      </c>
      <c r="O77" s="59"/>
      <c r="P77" s="59"/>
      <c r="Q77" s="59"/>
      <c r="R77" s="87"/>
      <c r="S77" s="128">
        <f>U77/1000000</f>
        <v>38.108728</v>
      </c>
      <c r="T77" s="128">
        <v>5.384</v>
      </c>
      <c r="U77" s="43">
        <v>38108728</v>
      </c>
      <c r="V77" s="63"/>
      <c r="W77" s="63">
        <v>43.3</v>
      </c>
      <c r="X77" s="63">
        <v>12000000</v>
      </c>
      <c r="Y77" s="63">
        <f>SUM((X77/1000000))</f>
        <v>12</v>
      </c>
    </row>
    <row r="78">
      <c r="A78" s="109" t="s">
        <v>1458</v>
      </c>
      <c r="B78" s="34" t="s">
        <v>78</v>
      </c>
      <c r="C78" s="87">
        <v>13</v>
      </c>
      <c r="D78" s="87">
        <v>59</v>
      </c>
      <c r="E78" s="34" t="s">
        <v>577</v>
      </c>
      <c r="F78" s="87" t="s">
        <v>577</v>
      </c>
      <c r="G78" s="87">
        <v>2213</v>
      </c>
      <c r="H78" s="87">
        <v>8004</v>
      </c>
      <c r="I78" s="102">
        <v>37.931</v>
      </c>
      <c r="J78" s="102">
        <v>0.872</v>
      </c>
      <c r="K78" s="28">
        <f>SUM((I78+J78))</f>
        <v>38.803</v>
      </c>
      <c r="L78" s="128">
        <f>Y78</f>
        <v>13</v>
      </c>
      <c r="M78" s="1">
        <f>SUM((K78/L78))</f>
        <v>2.98484615384615</v>
      </c>
      <c r="N78" s="87">
        <v>17.7</v>
      </c>
      <c r="O78" s="59"/>
      <c r="P78" s="59"/>
      <c r="Q78" s="59"/>
      <c r="R78" s="87"/>
      <c r="S78" s="128">
        <f>U78/1000000</f>
        <v>37.931869</v>
      </c>
      <c r="T78" s="128">
        <v>0.87</v>
      </c>
      <c r="U78" s="43">
        <v>37931869</v>
      </c>
      <c r="V78" s="63"/>
      <c r="W78" s="63">
        <v>38.8</v>
      </c>
      <c r="X78" s="63">
        <v>13000000</v>
      </c>
      <c r="Y78" s="63">
        <f>SUM((X78/1000000))</f>
        <v>13</v>
      </c>
    </row>
    <row r="79">
      <c r="A79" s="109" t="s">
        <v>1459</v>
      </c>
      <c r="B79" s="34" t="s">
        <v>96</v>
      </c>
      <c r="C79" s="87">
        <v>56</v>
      </c>
      <c r="D79" s="87">
        <v>78</v>
      </c>
      <c r="E79" s="34" t="s">
        <v>590</v>
      </c>
      <c r="F79" s="87" t="s">
        <v>584</v>
      </c>
      <c r="G79" s="87">
        <v>1591</v>
      </c>
      <c r="H79" s="87">
        <v>6617</v>
      </c>
      <c r="I79" s="102">
        <v>37.77</v>
      </c>
      <c r="J79" s="102">
        <v>2.177</v>
      </c>
      <c r="K79" s="28">
        <f>SUM((I79+J79))</f>
        <v>39.947</v>
      </c>
      <c r="L79" s="128">
        <f>Y79</f>
        <v>11</v>
      </c>
      <c r="M79" s="1">
        <f>SUM((K79/L79))</f>
        <v>3.63154545454545</v>
      </c>
      <c r="N79" s="87">
        <v>10.53</v>
      </c>
      <c r="O79" s="59"/>
      <c r="P79" s="59"/>
      <c r="Q79" s="59"/>
      <c r="R79" s="87"/>
      <c r="S79" s="128">
        <f>U79/1000000</f>
        <v>37.434318</v>
      </c>
      <c r="T79" s="128">
        <v>2.177</v>
      </c>
      <c r="U79" s="43">
        <v>37434318</v>
      </c>
      <c r="V79" s="63"/>
      <c r="W79" s="63">
        <v>37.8</v>
      </c>
      <c r="X79" s="63">
        <v>11000000</v>
      </c>
      <c r="Y79" s="63">
        <f>SUM((X79/1000000))</f>
        <v>11</v>
      </c>
    </row>
    <row r="80">
      <c r="A80" s="109" t="s">
        <v>1460</v>
      </c>
      <c r="B80" s="34" t="s">
        <v>576</v>
      </c>
      <c r="C80" s="87">
        <v>51</v>
      </c>
      <c r="D80" s="87">
        <v>36</v>
      </c>
      <c r="E80" s="34" t="s">
        <v>580</v>
      </c>
      <c r="F80" s="87" t="s">
        <v>584</v>
      </c>
      <c r="G80" s="87">
        <v>2070</v>
      </c>
      <c r="H80" s="87">
        <v>8397</v>
      </c>
      <c r="I80" s="102">
        <v>37.105</v>
      </c>
      <c r="J80" s="102"/>
      <c r="K80" s="28">
        <f>SUM((I80+J80))</f>
        <v>37.105</v>
      </c>
      <c r="L80" s="128">
        <f>Y80</f>
        <v>10</v>
      </c>
      <c r="M80" s="1">
        <f>SUM((K80/L80))</f>
        <v>3.7105</v>
      </c>
      <c r="N80" s="87">
        <v>17.38</v>
      </c>
      <c r="O80" s="59"/>
      <c r="P80" s="59"/>
      <c r="Q80" s="59" t="s">
        <v>1461</v>
      </c>
      <c r="R80" s="87"/>
      <c r="S80" s="128">
        <f>U80/1000000</f>
        <v>37.105289</v>
      </c>
      <c r="T80" s="128">
        <v>0</v>
      </c>
      <c r="U80" s="43">
        <v>37105289</v>
      </c>
      <c r="V80" s="63"/>
      <c r="W80" s="63"/>
      <c r="X80" s="63">
        <v>10000000</v>
      </c>
      <c r="Y80" s="63">
        <f>SUM((X80/1000000))</f>
        <v>10</v>
      </c>
    </row>
    <row r="81">
      <c r="A81" s="109" t="s">
        <v>1462</v>
      </c>
      <c r="B81" s="34" t="s">
        <v>65</v>
      </c>
      <c r="C81" s="87">
        <v>42</v>
      </c>
      <c r="D81" s="87">
        <v>69</v>
      </c>
      <c r="E81" s="34" t="s">
        <v>1416</v>
      </c>
      <c r="F81" s="87" t="s">
        <v>591</v>
      </c>
      <c r="G81" s="87">
        <v>2532</v>
      </c>
      <c r="H81" s="87">
        <v>4985</v>
      </c>
      <c r="I81" s="102">
        <v>36.316</v>
      </c>
      <c r="J81" s="102">
        <v>39.361</v>
      </c>
      <c r="K81" s="28">
        <f>SUM((I81+J81))</f>
        <v>75.677</v>
      </c>
      <c r="L81" s="128">
        <f>Y81</f>
        <v>45</v>
      </c>
      <c r="M81" s="1">
        <f>SUM((K81/L81))</f>
        <v>1.68171111111111</v>
      </c>
      <c r="N81" s="87">
        <v>12.62</v>
      </c>
      <c r="O81" s="59"/>
      <c r="P81" s="59"/>
      <c r="Q81" s="59"/>
      <c r="R81" s="87"/>
      <c r="S81" s="128">
        <f>U81/1000000</f>
        <v>36.09753</v>
      </c>
      <c r="T81" s="128">
        <v>39.36</v>
      </c>
      <c r="U81" s="43">
        <v>36097530</v>
      </c>
      <c r="V81" s="63"/>
      <c r="W81" s="63">
        <v>73.8</v>
      </c>
      <c r="X81" s="63">
        <v>45000000</v>
      </c>
      <c r="Y81" s="63">
        <f>SUM((X81/1000000))</f>
        <v>45</v>
      </c>
    </row>
    <row r="82">
      <c r="A82" s="109" t="s">
        <v>1463</v>
      </c>
      <c r="B82" s="34" t="s">
        <v>576</v>
      </c>
      <c r="C82" s="87">
        <v>62</v>
      </c>
      <c r="D82" s="87">
        <v>84</v>
      </c>
      <c r="E82" s="34" t="s">
        <v>1399</v>
      </c>
      <c r="F82" s="87" t="s">
        <v>584</v>
      </c>
      <c r="G82" s="87">
        <v>1850</v>
      </c>
      <c r="H82" s="87">
        <v>5055</v>
      </c>
      <c r="I82" s="102">
        <v>35.739</v>
      </c>
      <c r="J82" s="102">
        <v>77.28</v>
      </c>
      <c r="K82" s="28">
        <f>SUM((I82+J82))</f>
        <v>113.019</v>
      </c>
      <c r="L82" s="128">
        <f>Y82</f>
        <v>55</v>
      </c>
      <c r="M82" s="1">
        <f>SUM((K82/L82))</f>
        <v>2.05489090909091</v>
      </c>
      <c r="N82" s="87">
        <v>9.4</v>
      </c>
      <c r="O82" s="59"/>
      <c r="P82" s="59"/>
      <c r="Q82" s="59"/>
      <c r="R82" s="87"/>
      <c r="S82" s="128">
        <v>35.73</v>
      </c>
      <c r="T82" s="128">
        <v>77.28</v>
      </c>
      <c r="U82" s="43">
        <v>35694000</v>
      </c>
      <c r="V82" s="63"/>
      <c r="W82" s="63">
        <v>66.9</v>
      </c>
      <c r="X82" s="63">
        <v>55000000</v>
      </c>
      <c r="Y82" s="63">
        <f>SUM((X82/1000000))</f>
        <v>55</v>
      </c>
    </row>
    <row r="83">
      <c r="A83" s="109" t="s">
        <v>1464</v>
      </c>
      <c r="B83" s="34" t="s">
        <v>576</v>
      </c>
      <c r="C83" s="87">
        <v>19</v>
      </c>
      <c r="D83" s="87">
        <v>46</v>
      </c>
      <c r="E83" s="34" t="s">
        <v>1408</v>
      </c>
      <c r="F83" s="87" t="s">
        <v>611</v>
      </c>
      <c r="G83" s="87">
        <v>3452</v>
      </c>
      <c r="H83" s="87">
        <v>4233</v>
      </c>
      <c r="I83" s="102">
        <v>35.161</v>
      </c>
      <c r="J83" s="102">
        <v>33.121</v>
      </c>
      <c r="K83" s="28">
        <f>SUM((I83+J83))</f>
        <v>68.282</v>
      </c>
      <c r="L83" s="128">
        <f>Y83</f>
        <v>8.5</v>
      </c>
      <c r="M83" s="1">
        <f>SUM((K83/L83))</f>
        <v>8.03317647058824</v>
      </c>
      <c r="N83" s="87">
        <v>14.6</v>
      </c>
      <c r="O83" s="59"/>
      <c r="P83" s="59"/>
      <c r="Q83" s="59"/>
      <c r="R83" s="87"/>
      <c r="S83" s="128">
        <f>U83/1000000</f>
        <v>35.161554</v>
      </c>
      <c r="T83" s="128">
        <v>33.121</v>
      </c>
      <c r="U83" s="43">
        <v>35161554</v>
      </c>
      <c r="V83" s="63"/>
      <c r="W83" s="63">
        <v>65.6</v>
      </c>
      <c r="X83" s="63">
        <v>8500000</v>
      </c>
      <c r="Y83" s="63">
        <f>SUM((X83/1000000))</f>
        <v>8.5</v>
      </c>
    </row>
    <row r="84">
      <c r="A84" s="109" t="s">
        <v>1465</v>
      </c>
      <c r="B84" s="34" t="s">
        <v>674</v>
      </c>
      <c r="C84" s="87">
        <v>21</v>
      </c>
      <c r="D84" s="87">
        <v>41</v>
      </c>
      <c r="E84" s="34" t="s">
        <v>1425</v>
      </c>
      <c r="F84" s="87" t="s">
        <v>577</v>
      </c>
      <c r="G84" s="87">
        <v>3121</v>
      </c>
      <c r="H84" s="87">
        <v>4830</v>
      </c>
      <c r="I84" s="102">
        <v>33.479</v>
      </c>
      <c r="J84" s="102">
        <v>10.405</v>
      </c>
      <c r="K84" s="28">
        <f>SUM((I84+J84))</f>
        <v>43.884</v>
      </c>
      <c r="L84" s="128">
        <f>Y84</f>
        <v>2.6</v>
      </c>
      <c r="M84" s="1">
        <f>SUM((K84/L84))</f>
        <v>16.8784615384615</v>
      </c>
      <c r="N84" s="87">
        <v>15.08</v>
      </c>
      <c r="O84" s="59"/>
      <c r="P84" s="59"/>
      <c r="Q84" s="59"/>
      <c r="R84" s="87"/>
      <c r="S84" s="128">
        <f>U84/1000000</f>
        <v>33.479698</v>
      </c>
      <c r="T84" s="128">
        <v>10.405</v>
      </c>
      <c r="U84" s="43">
        <v>33479698</v>
      </c>
      <c r="V84" s="63"/>
      <c r="W84" s="63">
        <v>43.9</v>
      </c>
      <c r="X84" s="63">
        <v>2600000</v>
      </c>
      <c r="Y84" s="63">
        <f>SUM((X84/1000000))</f>
        <v>2.6</v>
      </c>
    </row>
    <row r="85">
      <c r="A85" s="109" t="s">
        <v>1466</v>
      </c>
      <c r="B85" s="34" t="s">
        <v>576</v>
      </c>
      <c r="C85" s="87">
        <v>40</v>
      </c>
      <c r="D85" s="87">
        <v>51</v>
      </c>
      <c r="E85" s="34" t="s">
        <v>1351</v>
      </c>
      <c r="F85" s="87" t="s">
        <v>584</v>
      </c>
      <c r="G85" s="87">
        <v>839</v>
      </c>
      <c r="H85" s="87">
        <v>8148</v>
      </c>
      <c r="I85" s="102">
        <v>33.456</v>
      </c>
      <c r="J85" s="102">
        <v>0.016</v>
      </c>
      <c r="K85" s="28">
        <f>SUM((I85+J85))</f>
        <v>33.472</v>
      </c>
      <c r="L85" s="128">
        <f>Y85</f>
        <v>0.5</v>
      </c>
      <c r="M85" s="1">
        <f>SUM((K85/L85))</f>
        <v>66.944</v>
      </c>
      <c r="N85" s="87">
        <v>6.84</v>
      </c>
      <c r="O85" s="59"/>
      <c r="P85" s="59"/>
      <c r="Q85" s="59" t="s">
        <v>1467</v>
      </c>
      <c r="R85" s="87"/>
      <c r="S85" s="128">
        <v>33.45</v>
      </c>
      <c r="T85" s="128">
        <v>0.017</v>
      </c>
      <c r="U85" s="43">
        <v>33149106</v>
      </c>
      <c r="V85" s="63"/>
      <c r="W85" s="63"/>
      <c r="X85" s="63">
        <v>500000</v>
      </c>
      <c r="Y85" s="63">
        <f>SUM((X85/1000000))</f>
        <v>0.5</v>
      </c>
    </row>
    <row r="86">
      <c r="A86" s="109" t="s">
        <v>1468</v>
      </c>
      <c r="B86" s="34" t="s">
        <v>121</v>
      </c>
      <c r="C86" s="87">
        <v>26</v>
      </c>
      <c r="D86" s="87">
        <v>49</v>
      </c>
      <c r="E86" s="34" t="s">
        <v>577</v>
      </c>
      <c r="F86" s="87" t="s">
        <v>577</v>
      </c>
      <c r="G86" s="87">
        <v>3056</v>
      </c>
      <c r="H86" s="87">
        <v>3373</v>
      </c>
      <c r="I86" s="102">
        <v>32.862</v>
      </c>
      <c r="J86" s="102">
        <v>16.828</v>
      </c>
      <c r="K86" s="28">
        <f>SUM((I86+J86))</f>
        <v>49.69</v>
      </c>
      <c r="L86" s="128">
        <f>Y86</f>
        <v>40</v>
      </c>
      <c r="M86" s="1">
        <f>SUM((K86/L86))</f>
        <v>1.24225</v>
      </c>
      <c r="N86" s="87">
        <v>10.3</v>
      </c>
      <c r="O86" s="59"/>
      <c r="P86" s="59"/>
      <c r="Q86" s="59"/>
      <c r="R86" s="87"/>
      <c r="S86" s="128">
        <f>U86/1000000</f>
        <v>32.862104</v>
      </c>
      <c r="T86" s="128">
        <v>16.82</v>
      </c>
      <c r="U86" s="43">
        <v>32862104</v>
      </c>
      <c r="V86" s="63"/>
      <c r="W86" s="63">
        <v>49.7</v>
      </c>
      <c r="X86" s="63">
        <v>40000000</v>
      </c>
      <c r="Y86" s="63">
        <f>SUM((X86/1000000))</f>
        <v>40</v>
      </c>
    </row>
    <row r="87">
      <c r="A87" s="109" t="s">
        <v>1469</v>
      </c>
      <c r="B87" s="34" t="s">
        <v>121</v>
      </c>
      <c r="C87" s="87">
        <v>14</v>
      </c>
      <c r="D87" s="87">
        <v>38</v>
      </c>
      <c r="E87" s="34" t="s">
        <v>577</v>
      </c>
      <c r="F87" s="87" t="s">
        <v>577</v>
      </c>
      <c r="G87" s="87">
        <v>3012</v>
      </c>
      <c r="H87" s="87">
        <v>4617</v>
      </c>
      <c r="I87" s="102">
        <v>32.235</v>
      </c>
      <c r="J87" s="102">
        <v>8.627</v>
      </c>
      <c r="K87" s="28">
        <f>SUM((I87+J87))</f>
        <v>40.862</v>
      </c>
      <c r="L87" s="128">
        <f>Y87</f>
        <v>62</v>
      </c>
      <c r="M87" s="1">
        <f>SUM((K87/L87))</f>
        <v>0.659064516129032</v>
      </c>
      <c r="N87" s="87">
        <v>13.91</v>
      </c>
      <c r="O87" s="59"/>
      <c r="P87" s="59"/>
      <c r="Q87" s="59"/>
      <c r="R87" s="87"/>
      <c r="S87" s="128">
        <f>U87/1000000</f>
        <v>32.200122</v>
      </c>
      <c r="T87" s="128">
        <v>8.627</v>
      </c>
      <c r="U87" s="43">
        <v>32200122</v>
      </c>
      <c r="V87" s="63"/>
      <c r="W87" s="63">
        <v>40.8</v>
      </c>
      <c r="X87" s="63">
        <v>62000000</v>
      </c>
      <c r="Y87" s="63">
        <f>SUM((X87/1000000))</f>
        <v>62</v>
      </c>
    </row>
    <row r="88">
      <c r="A88" s="109" t="s">
        <v>1470</v>
      </c>
      <c r="B88" s="34" t="s">
        <v>65</v>
      </c>
      <c r="C88" s="87">
        <v>71</v>
      </c>
      <c r="D88" s="87">
        <v>72</v>
      </c>
      <c r="E88" s="34" t="s">
        <v>580</v>
      </c>
      <c r="F88" s="87" t="s">
        <v>577</v>
      </c>
      <c r="G88" s="87">
        <v>2204</v>
      </c>
      <c r="H88" s="87">
        <v>4430</v>
      </c>
      <c r="I88" s="102">
        <v>32.241</v>
      </c>
      <c r="J88" s="102">
        <v>23.206</v>
      </c>
      <c r="K88" s="28">
        <f>SUM((I88+J88))</f>
        <v>55.447</v>
      </c>
      <c r="L88" s="128">
        <f>Y88</f>
        <v>7</v>
      </c>
      <c r="M88" s="1">
        <f>SUM((K88/L88))</f>
        <v>7.921</v>
      </c>
      <c r="N88" s="87">
        <v>9.76</v>
      </c>
      <c r="O88" s="59"/>
      <c r="P88" s="59"/>
      <c r="Q88" s="59"/>
      <c r="R88" s="87"/>
      <c r="S88" s="128">
        <f>U88/1000000</f>
        <v>32.01312</v>
      </c>
      <c r="T88" s="128">
        <v>23.2</v>
      </c>
      <c r="U88" s="43">
        <v>32013120</v>
      </c>
      <c r="V88" s="63"/>
      <c r="W88" s="63">
        <v>55</v>
      </c>
      <c r="X88" s="63">
        <v>7000000</v>
      </c>
      <c r="Y88" s="63">
        <f>SUM((X88/1000000))</f>
        <v>7</v>
      </c>
    </row>
    <row r="89">
      <c r="A89" s="109" t="s">
        <v>1471</v>
      </c>
      <c r="B89" s="34" t="s">
        <v>65</v>
      </c>
      <c r="C89" s="87">
        <v>94</v>
      </c>
      <c r="D89" s="87">
        <v>88</v>
      </c>
      <c r="E89" s="34" t="s">
        <v>1399</v>
      </c>
      <c r="F89" s="87" t="s">
        <v>939</v>
      </c>
      <c r="G89" s="87">
        <v>36</v>
      </c>
      <c r="H89" s="87">
        <v>40385</v>
      </c>
      <c r="I89" s="102">
        <v>31.841</v>
      </c>
      <c r="J89" s="102">
        <v>22.745</v>
      </c>
      <c r="K89" s="28">
        <f>SUM((I89+J89))</f>
        <v>54.586</v>
      </c>
      <c r="L89" s="128">
        <f>Y89</f>
        <v>20</v>
      </c>
      <c r="M89" s="1">
        <f>SUM((K89/L89))</f>
        <v>2.7293</v>
      </c>
      <c r="N89" s="87">
        <v>1.5</v>
      </c>
      <c r="O89" s="59" t="s">
        <v>1472</v>
      </c>
      <c r="P89" s="59"/>
      <c r="Q89" s="59" t="s">
        <v>1473</v>
      </c>
      <c r="R89" s="87"/>
      <c r="S89" s="128">
        <v>31.84</v>
      </c>
      <c r="T89" s="128">
        <v>18.32</v>
      </c>
      <c r="U89" s="43">
        <v>17124000</v>
      </c>
      <c r="V89" s="63"/>
      <c r="W89" s="63"/>
      <c r="X89" s="63">
        <v>20000000</v>
      </c>
      <c r="Y89" s="63">
        <f>SUM((X89/1000000))</f>
        <v>20</v>
      </c>
    </row>
    <row r="90">
      <c r="A90" s="109" t="s">
        <v>1474</v>
      </c>
      <c r="B90" s="34" t="s">
        <v>576</v>
      </c>
      <c r="C90" s="87">
        <v>36</v>
      </c>
      <c r="D90" s="87">
        <v>58</v>
      </c>
      <c r="E90" s="34" t="s">
        <v>1416</v>
      </c>
      <c r="F90" s="87" t="s">
        <v>591</v>
      </c>
      <c r="G90" s="87">
        <v>2626</v>
      </c>
      <c r="H90" s="87">
        <v>4594</v>
      </c>
      <c r="I90" s="102">
        <v>31.715</v>
      </c>
      <c r="J90" s="102">
        <v>77.264</v>
      </c>
      <c r="K90" s="28">
        <f>SUM((I90+J90))</f>
        <v>108.979</v>
      </c>
      <c r="L90" s="128">
        <f>Y90</f>
        <v>30</v>
      </c>
      <c r="M90" s="1">
        <f>SUM((K90/L90))</f>
        <v>3.63263333333333</v>
      </c>
      <c r="N90" s="87">
        <v>12.06</v>
      </c>
      <c r="O90" s="59"/>
      <c r="P90" s="59"/>
      <c r="Q90" s="59"/>
      <c r="R90" s="87"/>
      <c r="S90" s="128">
        <f>U90/1000000</f>
        <v>31.715062</v>
      </c>
      <c r="T90" s="128">
        <v>77.264</v>
      </c>
      <c r="U90" s="43">
        <v>31715062</v>
      </c>
      <c r="V90" s="63"/>
      <c r="W90" s="63">
        <v>60.9</v>
      </c>
      <c r="X90" s="63">
        <v>30000000</v>
      </c>
      <c r="Y90" s="63">
        <f>SUM((X90/1000000))</f>
        <v>30</v>
      </c>
    </row>
    <row r="91">
      <c r="A91" s="109" t="s">
        <v>1475</v>
      </c>
      <c r="B91" s="34" t="s">
        <v>78</v>
      </c>
      <c r="C91" s="87">
        <v>59</v>
      </c>
      <c r="D91" s="87">
        <v>46</v>
      </c>
      <c r="E91" s="34" t="s">
        <v>602</v>
      </c>
      <c r="F91" s="87" t="s">
        <v>603</v>
      </c>
      <c r="G91" s="87">
        <v>2461</v>
      </c>
      <c r="H91" s="87">
        <v>5775</v>
      </c>
      <c r="I91" s="102">
        <v>31.691</v>
      </c>
      <c r="J91" s="102">
        <v>9.628</v>
      </c>
      <c r="K91" s="28">
        <f>SUM((I91+J91))</f>
        <v>41.319</v>
      </c>
      <c r="L91" s="128">
        <f>Y91</f>
        <v>12</v>
      </c>
      <c r="M91" s="1">
        <f>SUM((K91/L91))</f>
        <v>3.44325</v>
      </c>
      <c r="N91" s="87">
        <v>14.2</v>
      </c>
      <c r="O91" s="59"/>
      <c r="P91" s="59"/>
      <c r="Q91" s="59" t="s">
        <v>1476</v>
      </c>
      <c r="R91" s="87"/>
      <c r="S91" s="128">
        <f>U91/1000000</f>
        <v>31.691811</v>
      </c>
      <c r="T91" s="128">
        <v>9.62</v>
      </c>
      <c r="U91" s="43">
        <v>31691811</v>
      </c>
      <c r="V91" s="63"/>
      <c r="W91" s="63">
        <v>37.2</v>
      </c>
      <c r="X91" s="63">
        <v>12000000</v>
      </c>
      <c r="Y91" s="63">
        <f>SUM((X91/1000000))</f>
        <v>12</v>
      </c>
    </row>
    <row r="92">
      <c r="A92" s="109" t="s">
        <v>1477</v>
      </c>
      <c r="B92" s="34" t="s">
        <v>78</v>
      </c>
      <c r="C92" s="87">
        <v>73</v>
      </c>
      <c r="D92" s="87">
        <v>67</v>
      </c>
      <c r="E92" s="34" t="s">
        <v>583</v>
      </c>
      <c r="F92" s="87" t="s">
        <v>577</v>
      </c>
      <c r="G92" s="87">
        <v>2421</v>
      </c>
      <c r="H92" s="87">
        <v>4672</v>
      </c>
      <c r="I92" s="102">
        <v>31.487</v>
      </c>
      <c r="J92" s="102">
        <v>2.018</v>
      </c>
      <c r="K92" s="28">
        <f>SUM((I92+J92))</f>
        <v>33.505</v>
      </c>
      <c r="L92" s="128">
        <f>Y92</f>
        <v>10</v>
      </c>
      <c r="M92" s="1">
        <f>SUM((K92/L92))</f>
        <v>3.3505</v>
      </c>
      <c r="N92" s="87">
        <v>11.31</v>
      </c>
      <c r="O92" s="59"/>
      <c r="P92" s="59"/>
      <c r="Q92" s="59"/>
      <c r="R92" s="87"/>
      <c r="S92" s="128">
        <f>U92/1000000</f>
        <v>31.487293</v>
      </c>
      <c r="T92" s="128">
        <v>2.04</v>
      </c>
      <c r="U92" s="43">
        <v>31487293</v>
      </c>
      <c r="V92" s="63"/>
      <c r="W92" s="63">
        <v>31.7</v>
      </c>
      <c r="X92" s="63">
        <v>10000000</v>
      </c>
      <c r="Y92" s="63">
        <f>SUM((X92/1000000))</f>
        <v>10</v>
      </c>
    </row>
    <row r="93">
      <c r="A93" s="109" t="s">
        <v>1478</v>
      </c>
      <c r="B93" s="34" t="s">
        <v>107</v>
      </c>
      <c r="C93" s="87">
        <v>22</v>
      </c>
      <c r="D93" s="87">
        <v>51</v>
      </c>
      <c r="E93" s="34" t="s">
        <v>606</v>
      </c>
      <c r="F93" s="87" t="s">
        <v>603</v>
      </c>
      <c r="G93" s="87">
        <v>2436</v>
      </c>
      <c r="H93" s="87">
        <v>5101</v>
      </c>
      <c r="I93" s="102">
        <v>31.418</v>
      </c>
      <c r="J93" s="102">
        <v>25.545</v>
      </c>
      <c r="K93" s="28">
        <f>SUM((I93+J93))</f>
        <v>56.963</v>
      </c>
      <c r="L93" s="128">
        <f>Y93</f>
        <v>12</v>
      </c>
      <c r="M93" s="1">
        <f>SUM((K93/L93))</f>
        <v>4.74691666666667</v>
      </c>
      <c r="N93" s="87">
        <v>12.4</v>
      </c>
      <c r="O93" s="59"/>
      <c r="P93" s="59"/>
      <c r="Q93" s="59"/>
      <c r="R93" s="87"/>
      <c r="S93" s="128">
        <f>U93/1000000</f>
        <v>31.418697</v>
      </c>
      <c r="T93" s="128">
        <v>25.545</v>
      </c>
      <c r="U93" s="43">
        <v>31418697</v>
      </c>
      <c r="V93" s="63"/>
      <c r="W93" s="63">
        <v>56.8</v>
      </c>
      <c r="X93" s="63">
        <v>12000000</v>
      </c>
      <c r="Y93" s="63">
        <f>SUM((X93/1000000))</f>
        <v>12</v>
      </c>
    </row>
    <row r="94">
      <c r="A94" s="109" t="s">
        <v>1479</v>
      </c>
      <c r="B94" s="34" t="s">
        <v>760</v>
      </c>
      <c r="C94" s="87">
        <v>64</v>
      </c>
      <c r="D94" s="87">
        <v>70</v>
      </c>
      <c r="E94" s="34" t="s">
        <v>583</v>
      </c>
      <c r="F94" s="87" t="s">
        <v>621</v>
      </c>
      <c r="G94" s="87">
        <v>3735</v>
      </c>
      <c r="H94" s="87">
        <v>3680</v>
      </c>
      <c r="I94" s="102">
        <v>31.457</v>
      </c>
      <c r="J94" s="102">
        <v>10.647</v>
      </c>
      <c r="K94" s="28">
        <f>SUM((I94+J94))</f>
        <v>42.104</v>
      </c>
      <c r="L94" s="128">
        <f>Y94</f>
        <v>24</v>
      </c>
      <c r="M94" s="1">
        <f>SUM((K94/L94))</f>
        <v>1.75433333333333</v>
      </c>
      <c r="N94" s="87">
        <v>10.07</v>
      </c>
      <c r="O94" s="59"/>
      <c r="P94" s="59"/>
      <c r="Q94" s="59" t="s">
        <v>1480</v>
      </c>
      <c r="R94" s="87"/>
      <c r="S94" s="128">
        <f>U94/1000000</f>
        <v>31.301</v>
      </c>
      <c r="T94" s="128">
        <v>10.64</v>
      </c>
      <c r="U94" s="43">
        <v>31301000</v>
      </c>
      <c r="V94" s="63"/>
      <c r="W94" s="63">
        <v>36.6</v>
      </c>
      <c r="X94" s="63">
        <v>24000000</v>
      </c>
      <c r="Y94" s="63">
        <f>SUM((X94/1000000))</f>
        <v>24</v>
      </c>
    </row>
    <row r="95">
      <c r="A95" s="109" t="s">
        <v>1481</v>
      </c>
      <c r="B95" s="34" t="s">
        <v>65</v>
      </c>
      <c r="C95" s="87">
        <v>52</v>
      </c>
      <c r="D95" s="87">
        <v>41</v>
      </c>
      <c r="E95" s="34" t="s">
        <v>627</v>
      </c>
      <c r="F95" s="87" t="s">
        <v>577</v>
      </c>
      <c r="G95" s="87">
        <v>2769</v>
      </c>
      <c r="H95" s="87">
        <v>4580</v>
      </c>
      <c r="I95" s="102">
        <v>31.373</v>
      </c>
      <c r="J95" s="102">
        <v>9.925</v>
      </c>
      <c r="K95" s="28">
        <f>SUM((I95+J95))</f>
        <v>41.298</v>
      </c>
      <c r="L95" s="128">
        <f>Y95</f>
        <v>58</v>
      </c>
      <c r="M95" s="1">
        <f>SUM((K95/L95))</f>
        <v>0.712034482758621</v>
      </c>
      <c r="N95" s="87">
        <v>12.7</v>
      </c>
      <c r="O95" s="59"/>
      <c r="P95" s="59"/>
      <c r="Q95" s="59"/>
      <c r="R95" s="87"/>
      <c r="S95" s="128">
        <f>U95/1000000</f>
        <v>31.230175</v>
      </c>
      <c r="T95" s="128">
        <v>9.925</v>
      </c>
      <c r="U95" s="43">
        <v>31230175</v>
      </c>
      <c r="V95" s="63"/>
      <c r="W95" s="63">
        <v>41</v>
      </c>
      <c r="X95" s="63">
        <v>58000000</v>
      </c>
      <c r="Y95" s="63">
        <f>SUM((X95/1000000))</f>
        <v>58</v>
      </c>
    </row>
    <row r="96">
      <c r="A96" s="109" t="s">
        <v>1482</v>
      </c>
      <c r="B96" s="34" t="s">
        <v>576</v>
      </c>
      <c r="C96" s="87">
        <v>14</v>
      </c>
      <c r="D96" s="87">
        <v>49</v>
      </c>
      <c r="E96" s="34" t="s">
        <v>1483</v>
      </c>
      <c r="F96" s="87" t="s">
        <v>603</v>
      </c>
      <c r="G96" s="87">
        <v>2664</v>
      </c>
      <c r="H96" s="87">
        <v>4190</v>
      </c>
      <c r="I96" s="102">
        <v>30.691</v>
      </c>
      <c r="J96" s="102">
        <v>46.797</v>
      </c>
      <c r="K96" s="28">
        <f>SUM((I96+J96))</f>
        <v>77.488</v>
      </c>
      <c r="L96" s="128">
        <f>Y96</f>
        <v>35</v>
      </c>
      <c r="M96" s="1">
        <f>SUM((K96/L96))</f>
        <v>2.21394285714286</v>
      </c>
      <c r="N96" s="87">
        <v>11.2</v>
      </c>
      <c r="O96" s="59"/>
      <c r="P96" s="59"/>
      <c r="Q96" s="59"/>
      <c r="R96" s="87"/>
      <c r="S96" s="128">
        <f>U96/1000000</f>
        <v>30.691439</v>
      </c>
      <c r="T96" s="128">
        <v>46.797</v>
      </c>
      <c r="U96" s="43">
        <v>30691439</v>
      </c>
      <c r="V96" s="63"/>
      <c r="W96" s="63">
        <v>73.4</v>
      </c>
      <c r="X96" s="63">
        <v>35000000</v>
      </c>
      <c r="Y96" s="63">
        <f>SUM((X96/1000000))</f>
        <v>35</v>
      </c>
    </row>
    <row r="97">
      <c r="A97" s="109" t="s">
        <v>1484</v>
      </c>
      <c r="B97" s="34" t="s">
        <v>1485</v>
      </c>
      <c r="C97" s="87">
        <v>36</v>
      </c>
      <c r="D97" s="87">
        <v>37</v>
      </c>
      <c r="E97" s="34" t="s">
        <v>683</v>
      </c>
      <c r="F97" s="87" t="s">
        <v>611</v>
      </c>
      <c r="G97" s="87">
        <v>2511</v>
      </c>
      <c r="H97" s="87">
        <v>2860</v>
      </c>
      <c r="I97" s="102">
        <v>30.105</v>
      </c>
      <c r="J97" s="102">
        <v>34.728</v>
      </c>
      <c r="K97" s="28">
        <f>SUM((I97+J97))</f>
        <v>64.833</v>
      </c>
      <c r="L97" s="128">
        <f>Y97</f>
        <v>37</v>
      </c>
      <c r="M97" s="1">
        <f>SUM((K97/L97))</f>
        <v>1.75224324324324</v>
      </c>
      <c r="N97" s="87">
        <v>7.18</v>
      </c>
      <c r="O97" s="59"/>
      <c r="P97" s="59"/>
      <c r="Q97" s="59" t="s">
        <v>1486</v>
      </c>
      <c r="R97" s="87"/>
      <c r="S97" s="128">
        <f>U97/1000000</f>
        <v>30.105968</v>
      </c>
      <c r="T97" s="128">
        <v>34.728</v>
      </c>
      <c r="U97" s="43">
        <v>30105968</v>
      </c>
      <c r="V97" s="63"/>
      <c r="W97" s="63">
        <v>63.8</v>
      </c>
      <c r="X97" s="63">
        <v>37000000</v>
      </c>
      <c r="Y97" s="63">
        <f>SUM((X97/1000000))</f>
        <v>37</v>
      </c>
    </row>
    <row r="98">
      <c r="A98" s="109" t="s">
        <v>1487</v>
      </c>
      <c r="B98" s="34" t="s">
        <v>576</v>
      </c>
      <c r="C98" s="87">
        <v>78</v>
      </c>
      <c r="D98" s="87">
        <v>74</v>
      </c>
      <c r="E98" s="34" t="s">
        <v>643</v>
      </c>
      <c r="F98" s="87" t="s">
        <v>647</v>
      </c>
      <c r="G98" s="87">
        <v>1603</v>
      </c>
      <c r="H98" s="87">
        <v>3702</v>
      </c>
      <c r="I98" s="102">
        <v>30.06</v>
      </c>
      <c r="J98" s="102">
        <v>34.762</v>
      </c>
      <c r="K98" s="28">
        <f>SUM((I98+J98))</f>
        <v>64.822</v>
      </c>
      <c r="L98" s="128">
        <f>Y98</f>
        <v>20</v>
      </c>
      <c r="M98" s="1">
        <f>SUM((K98/L98))</f>
        <v>3.2411</v>
      </c>
      <c r="N98" s="87">
        <v>5.94</v>
      </c>
      <c r="O98" s="59"/>
      <c r="P98" s="59"/>
      <c r="Q98" s="59"/>
      <c r="R98" s="87"/>
      <c r="S98" s="128">
        <f>U98/1000000</f>
        <v>30.06066</v>
      </c>
      <c r="T98" s="128">
        <v>34.762</v>
      </c>
      <c r="U98" s="43">
        <v>30060660</v>
      </c>
      <c r="V98" s="63"/>
      <c r="W98" s="63">
        <v>63.8</v>
      </c>
      <c r="X98" s="63">
        <v>20000000</v>
      </c>
      <c r="Y98" s="63">
        <f>SUM((X98/1000000))</f>
        <v>20</v>
      </c>
    </row>
    <row r="99">
      <c r="A99" s="109" t="s">
        <v>1488</v>
      </c>
      <c r="B99" s="34" t="s">
        <v>576</v>
      </c>
      <c r="C99" s="87">
        <v>14</v>
      </c>
      <c r="D99" s="87">
        <v>56</v>
      </c>
      <c r="E99" s="34" t="s">
        <v>1489</v>
      </c>
      <c r="F99" s="87" t="s">
        <v>647</v>
      </c>
      <c r="G99" s="87">
        <v>2368</v>
      </c>
      <c r="H99" s="87">
        <v>4795</v>
      </c>
      <c r="I99" s="102">
        <v>28.687</v>
      </c>
      <c r="J99" s="102">
        <v>23.971</v>
      </c>
      <c r="K99" s="28">
        <f>SUM((I99+J99))</f>
        <v>52.658</v>
      </c>
      <c r="L99" s="128">
        <f>Y99</f>
        <v>35</v>
      </c>
      <c r="M99" s="1">
        <f>SUM((K99/L99))</f>
        <v>1.50451428571429</v>
      </c>
      <c r="N99" s="87">
        <v>11.4</v>
      </c>
      <c r="O99" s="59"/>
      <c r="P99" s="59"/>
      <c r="Q99" s="59"/>
      <c r="R99" s="87"/>
      <c r="S99" s="128">
        <f>U99/1000000</f>
        <v>28.687835</v>
      </c>
      <c r="T99" s="128">
        <v>23.971</v>
      </c>
      <c r="U99" s="43">
        <v>28687835</v>
      </c>
      <c r="V99" s="63"/>
      <c r="W99" s="63">
        <v>52.5</v>
      </c>
      <c r="X99" s="63">
        <v>35000000</v>
      </c>
      <c r="Y99" s="63">
        <f>SUM((X99/1000000))</f>
        <v>35</v>
      </c>
    </row>
    <row r="100">
      <c r="A100" s="109" t="s">
        <v>1490</v>
      </c>
      <c r="B100" s="34" t="s">
        <v>674</v>
      </c>
      <c r="C100" s="87">
        <v>13</v>
      </c>
      <c r="D100" s="87">
        <v>41</v>
      </c>
      <c r="E100" s="34" t="s">
        <v>683</v>
      </c>
      <c r="F100" s="87" t="s">
        <v>584</v>
      </c>
      <c r="G100" s="87">
        <v>2962</v>
      </c>
      <c r="H100" s="87">
        <v>3415</v>
      </c>
      <c r="I100" s="102">
        <v>26.902</v>
      </c>
      <c r="J100" s="102">
        <v>23.105</v>
      </c>
      <c r="K100" s="28">
        <f>SUM((I100+J100))</f>
        <v>50.007</v>
      </c>
      <c r="L100" s="128">
        <f>Y100</f>
        <v>16</v>
      </c>
      <c r="M100" s="1">
        <f>SUM((K100/L100))</f>
        <v>3.1254375</v>
      </c>
      <c r="N100" s="87">
        <v>10.12</v>
      </c>
      <c r="O100" s="59"/>
      <c r="P100" s="59"/>
      <c r="Q100" s="59"/>
      <c r="R100" s="87"/>
      <c r="S100" s="128">
        <f>U100/1000000</f>
        <v>26.902075</v>
      </c>
      <c r="T100" s="128">
        <v>23.105</v>
      </c>
      <c r="U100" s="43">
        <v>26902075</v>
      </c>
      <c r="V100" s="63"/>
      <c r="W100" s="63">
        <v>46.1</v>
      </c>
      <c r="X100" s="63">
        <v>16000000</v>
      </c>
      <c r="Y100" s="63">
        <f>SUM((X100/1000000))</f>
        <v>16</v>
      </c>
    </row>
    <row r="101">
      <c r="A101" s="109" t="s">
        <v>1491</v>
      </c>
      <c r="B101" s="34" t="s">
        <v>674</v>
      </c>
      <c r="C101" s="87">
        <v>0</v>
      </c>
      <c r="D101" s="87">
        <v>36</v>
      </c>
      <c r="E101" s="34" t="s">
        <v>602</v>
      </c>
      <c r="F101" s="87" t="s">
        <v>603</v>
      </c>
      <c r="G101" s="87">
        <v>2240</v>
      </c>
      <c r="H101" s="87">
        <v>5585</v>
      </c>
      <c r="I101" s="102">
        <v>26.89</v>
      </c>
      <c r="J101" s="102">
        <v>18.957</v>
      </c>
      <c r="K101" s="28">
        <f>SUM((I101+J101))</f>
        <v>45.847</v>
      </c>
      <c r="L101" s="128">
        <f>Y101</f>
        <v>20</v>
      </c>
      <c r="M101" s="1">
        <f>SUM((K101/L101))</f>
        <v>2.29235</v>
      </c>
      <c r="N101" s="87">
        <v>12.5</v>
      </c>
      <c r="O101" s="59"/>
      <c r="P101" s="59"/>
      <c r="Q101" s="59"/>
      <c r="R101" s="87"/>
      <c r="S101" s="128">
        <f>U101/1000000</f>
        <v>26.890041</v>
      </c>
      <c r="T101" s="128">
        <v>17.62</v>
      </c>
      <c r="U101" s="43">
        <v>26890041</v>
      </c>
      <c r="V101" s="63"/>
      <c r="W101" s="63">
        <v>44.5</v>
      </c>
      <c r="X101" s="63">
        <v>20000000</v>
      </c>
      <c r="Y101" s="63">
        <f>SUM((X101/1000000))</f>
        <v>20</v>
      </c>
    </row>
    <row r="102">
      <c r="A102" s="109" t="s">
        <v>1492</v>
      </c>
      <c r="B102" s="34" t="s">
        <v>576</v>
      </c>
      <c r="C102" s="87">
        <v>41</v>
      </c>
      <c r="D102" s="87">
        <v>65</v>
      </c>
      <c r="E102" s="42" t="s">
        <v>1493</v>
      </c>
      <c r="F102" s="87" t="s">
        <v>584</v>
      </c>
      <c r="G102" s="87">
        <v>1166</v>
      </c>
      <c r="H102" s="87">
        <v>7035</v>
      </c>
      <c r="I102" s="102">
        <v>26.814</v>
      </c>
      <c r="J102" s="102">
        <v>50.898</v>
      </c>
      <c r="K102" s="28">
        <f>SUM((I102+J102))</f>
        <v>77.712</v>
      </c>
      <c r="L102" s="128">
        <f>Y102</f>
        <v>40</v>
      </c>
      <c r="M102" s="1">
        <f>SUM((K102/L102))</f>
        <v>1.9428</v>
      </c>
      <c r="N102" s="87">
        <v>8.2</v>
      </c>
      <c r="O102" s="59"/>
      <c r="P102" s="59"/>
      <c r="Q102" s="59"/>
      <c r="R102" s="87"/>
      <c r="S102" s="128">
        <f>U102/1000000</f>
        <v>26.814957</v>
      </c>
      <c r="T102" s="128">
        <v>50.898</v>
      </c>
      <c r="U102" s="43">
        <v>26814957</v>
      </c>
      <c r="V102" s="63"/>
      <c r="W102" s="63">
        <v>77.2</v>
      </c>
      <c r="X102" s="63">
        <v>40000000</v>
      </c>
      <c r="Y102" s="63">
        <f>SUM((X102/1000000))</f>
        <v>40</v>
      </c>
    </row>
    <row r="103">
      <c r="A103" s="109" t="s">
        <v>1494</v>
      </c>
      <c r="B103" s="34" t="s">
        <v>96</v>
      </c>
      <c r="C103" s="87">
        <v>37</v>
      </c>
      <c r="D103" s="87">
        <v>62</v>
      </c>
      <c r="E103" s="34" t="s">
        <v>646</v>
      </c>
      <c r="F103" s="87" t="s">
        <v>591</v>
      </c>
      <c r="G103" s="87">
        <v>2467</v>
      </c>
      <c r="H103" s="87">
        <v>5054</v>
      </c>
      <c r="I103" s="102">
        <v>26.418</v>
      </c>
      <c r="J103" s="102">
        <v>39.154</v>
      </c>
      <c r="K103" s="28">
        <f>SUM((I103+J103))</f>
        <v>65.572</v>
      </c>
      <c r="L103" s="128">
        <f>Y103</f>
        <v>20</v>
      </c>
      <c r="M103" s="1">
        <f>SUM((K103/L103))</f>
        <v>3.2786</v>
      </c>
      <c r="N103" s="87">
        <v>12.5</v>
      </c>
      <c r="O103" s="59"/>
      <c r="P103" s="59"/>
      <c r="Q103" s="59"/>
      <c r="R103" s="87"/>
      <c r="S103" s="128">
        <f>U103/1000000</f>
        <v>26.418667</v>
      </c>
      <c r="T103" s="128">
        <v>39.154</v>
      </c>
      <c r="U103" s="43">
        <v>26418667</v>
      </c>
      <c r="V103" s="63"/>
      <c r="W103" s="63">
        <v>63.6</v>
      </c>
      <c r="X103" s="63">
        <v>20000000</v>
      </c>
      <c r="Y103" s="63">
        <f>SUM((X103/1000000))</f>
        <v>20</v>
      </c>
    </row>
    <row r="104">
      <c r="A104" s="109" t="s">
        <v>1495</v>
      </c>
      <c r="B104" s="34" t="s">
        <v>96</v>
      </c>
      <c r="C104" s="87">
        <v>7</v>
      </c>
      <c r="D104" s="87">
        <v>40</v>
      </c>
      <c r="E104" s="34" t="s">
        <v>602</v>
      </c>
      <c r="F104" s="87" t="s">
        <v>603</v>
      </c>
      <c r="G104" s="87">
        <v>2753</v>
      </c>
      <c r="H104" s="87">
        <v>3794</v>
      </c>
      <c r="I104" s="102">
        <v>25.928</v>
      </c>
      <c r="J104" s="102">
        <v>21.95</v>
      </c>
      <c r="K104" s="28">
        <f>SUM((I104+J104))</f>
        <v>47.878</v>
      </c>
      <c r="L104" s="128">
        <v>8</v>
      </c>
      <c r="M104" s="1">
        <f>SUM((K104/L104))</f>
        <v>5.98475</v>
      </c>
      <c r="N104" s="87">
        <v>10.5</v>
      </c>
      <c r="O104" s="59"/>
      <c r="P104" s="59"/>
      <c r="Q104" s="59" t="s">
        <v>1496</v>
      </c>
      <c r="R104" s="87"/>
      <c r="S104" s="128">
        <f>U104/1000000</f>
        <v>25.92855</v>
      </c>
      <c r="T104" s="128">
        <v>21.95</v>
      </c>
      <c r="U104" s="43">
        <v>25928550</v>
      </c>
      <c r="V104" s="63"/>
      <c r="W104" s="63">
        <v>47.8</v>
      </c>
      <c r="X104" s="63"/>
      <c r="Y104" s="63">
        <f>SUM((X104/1000000))</f>
        <v>0</v>
      </c>
    </row>
    <row r="105">
      <c r="A105" s="109" t="s">
        <v>1497</v>
      </c>
      <c r="B105" s="34" t="s">
        <v>760</v>
      </c>
      <c r="C105" s="87">
        <v>15</v>
      </c>
      <c r="D105" s="87">
        <v>36</v>
      </c>
      <c r="E105" s="34" t="s">
        <v>577</v>
      </c>
      <c r="F105" s="87" t="s">
        <v>577</v>
      </c>
      <c r="G105" s="87">
        <v>2960</v>
      </c>
      <c r="H105" s="87">
        <v>3212</v>
      </c>
      <c r="I105" s="102">
        <v>25.881</v>
      </c>
      <c r="J105" s="102">
        <v>45.356</v>
      </c>
      <c r="K105" s="28">
        <f>SUM((I105+J105))</f>
        <v>71.237</v>
      </c>
      <c r="L105" s="128">
        <f>Y105</f>
        <v>65</v>
      </c>
      <c r="M105" s="1">
        <f>SUM((K105/L105))</f>
        <v>1.09595384615385</v>
      </c>
      <c r="N105" s="87">
        <v>9.51</v>
      </c>
      <c r="O105" s="59"/>
      <c r="P105" s="59"/>
      <c r="Q105" s="59"/>
      <c r="R105" s="87"/>
      <c r="S105" s="128">
        <f>U105/1000000</f>
        <v>25.874034</v>
      </c>
      <c r="T105" s="128">
        <v>45.346</v>
      </c>
      <c r="U105" s="43">
        <v>25874034</v>
      </c>
      <c r="V105" s="63"/>
      <c r="W105" s="63">
        <v>71.1</v>
      </c>
      <c r="X105" s="63">
        <v>65000000</v>
      </c>
      <c r="Y105" s="63">
        <f>SUM((X105/1000000))</f>
        <v>65</v>
      </c>
    </row>
    <row r="106">
      <c r="A106" s="109" t="s">
        <v>1498</v>
      </c>
      <c r="B106" s="34" t="s">
        <v>107</v>
      </c>
      <c r="C106" s="87">
        <v>60</v>
      </c>
      <c r="D106" s="87">
        <v>42</v>
      </c>
      <c r="E106" s="34" t="s">
        <v>1376</v>
      </c>
      <c r="F106" s="87" t="s">
        <v>584</v>
      </c>
      <c r="G106" s="87">
        <v>2030</v>
      </c>
      <c r="H106" s="87">
        <v>5175</v>
      </c>
      <c r="I106" s="102">
        <v>25.534</v>
      </c>
      <c r="J106" s="102">
        <v>3.971</v>
      </c>
      <c r="K106" s="28">
        <f>SUM((I106+J106))</f>
        <v>29.505</v>
      </c>
      <c r="L106" s="128">
        <f>Y106</f>
        <v>25.1</v>
      </c>
      <c r="M106" s="1">
        <f>SUM((K106/L106))</f>
        <v>1.17549800796813</v>
      </c>
      <c r="N106" s="87">
        <v>10.5</v>
      </c>
      <c r="O106" s="59"/>
      <c r="P106" s="59"/>
      <c r="Q106" s="59" t="s">
        <v>1499</v>
      </c>
      <c r="R106" s="87"/>
      <c r="S106" s="128">
        <f>U106/1000000</f>
        <v>25.534493</v>
      </c>
      <c r="T106" s="128">
        <v>3.97</v>
      </c>
      <c r="U106" s="43">
        <v>25534493</v>
      </c>
      <c r="V106" s="63"/>
      <c r="W106" s="63">
        <v>29</v>
      </c>
      <c r="X106" s="63">
        <v>25100000</v>
      </c>
      <c r="Y106" s="63">
        <f>SUM((X106/1000000))</f>
        <v>25.1</v>
      </c>
    </row>
    <row r="107">
      <c r="A107" s="109" t="s">
        <v>1500</v>
      </c>
      <c r="B107" s="34" t="s">
        <v>962</v>
      </c>
      <c r="C107" s="87">
        <v>23</v>
      </c>
      <c r="D107" s="87">
        <v>37</v>
      </c>
      <c r="E107" s="34" t="s">
        <v>627</v>
      </c>
      <c r="F107" s="87" t="s">
        <v>591</v>
      </c>
      <c r="G107" s="87">
        <v>2729</v>
      </c>
      <c r="H107" s="87">
        <v>3152</v>
      </c>
      <c r="I107" s="102">
        <v>24.85</v>
      </c>
      <c r="J107" s="102">
        <v>16.776</v>
      </c>
      <c r="K107" s="28">
        <f>SUM((I107+J107))</f>
        <v>41.626</v>
      </c>
      <c r="L107" s="128">
        <f>Y107</f>
        <v>21</v>
      </c>
      <c r="M107" s="1">
        <f>SUM((K107/L107))</f>
        <v>1.98219047619048</v>
      </c>
      <c r="N107" s="87">
        <v>8.6</v>
      </c>
      <c r="O107" s="59"/>
      <c r="P107" s="59"/>
      <c r="Q107" s="59"/>
      <c r="R107" s="87"/>
      <c r="S107" s="128">
        <f>U107/1000000</f>
        <v>24.850922</v>
      </c>
      <c r="T107" s="128">
        <v>16.776</v>
      </c>
      <c r="U107" s="43">
        <v>24850922</v>
      </c>
      <c r="V107" s="63"/>
      <c r="W107" s="63">
        <v>41.6</v>
      </c>
      <c r="X107" s="63">
        <v>21000000</v>
      </c>
      <c r="Y107" s="63">
        <f>SUM((X107/1000000))</f>
        <v>21</v>
      </c>
    </row>
    <row r="108">
      <c r="A108" s="109" t="s">
        <v>1501</v>
      </c>
      <c r="B108" s="34" t="s">
        <v>1034</v>
      </c>
      <c r="C108" s="87">
        <v>55</v>
      </c>
      <c r="D108" s="87">
        <v>66</v>
      </c>
      <c r="E108" s="34" t="s">
        <v>749</v>
      </c>
      <c r="F108" s="87" t="s">
        <v>647</v>
      </c>
      <c r="G108" s="87">
        <v>2054</v>
      </c>
      <c r="H108" s="87">
        <v>3831</v>
      </c>
      <c r="I108" s="102">
        <v>23.53</v>
      </c>
      <c r="J108" s="102">
        <v>4.133</v>
      </c>
      <c r="K108" s="28">
        <f>SUM((I108+J108))</f>
        <v>27.663</v>
      </c>
      <c r="L108" s="128">
        <f>Y108</f>
        <v>22</v>
      </c>
      <c r="M108" s="1">
        <f>SUM((K108/L108))</f>
        <v>1.25740909090909</v>
      </c>
      <c r="N108" s="87">
        <v>7.9</v>
      </c>
      <c r="O108" s="59"/>
      <c r="P108" s="59"/>
      <c r="Q108" s="59"/>
      <c r="R108" s="87"/>
      <c r="S108" s="128">
        <f>U108/1000000</f>
        <v>23.530831</v>
      </c>
      <c r="T108" s="128">
        <v>4.133</v>
      </c>
      <c r="U108" s="43">
        <v>23530831</v>
      </c>
      <c r="V108" s="63"/>
      <c r="W108" s="63">
        <v>25.3</v>
      </c>
      <c r="X108" s="63">
        <v>22000000</v>
      </c>
      <c r="Y108" s="63">
        <f>SUM((X108/1000000))</f>
        <v>22</v>
      </c>
    </row>
    <row r="109">
      <c r="A109" s="109" t="s">
        <v>1502</v>
      </c>
      <c r="B109" s="34" t="s">
        <v>760</v>
      </c>
      <c r="C109" s="87">
        <v>82</v>
      </c>
      <c r="D109" s="87">
        <v>73</v>
      </c>
      <c r="E109" s="34" t="s">
        <v>1503</v>
      </c>
      <c r="F109" s="87" t="s">
        <v>621</v>
      </c>
      <c r="G109" s="87">
        <v>692</v>
      </c>
      <c r="H109" s="87">
        <v>5427</v>
      </c>
      <c r="I109" s="102">
        <v>23.216</v>
      </c>
      <c r="J109" s="102">
        <v>73.192</v>
      </c>
      <c r="K109" s="28">
        <f>SUM((I109+J109))</f>
        <v>96.408</v>
      </c>
      <c r="L109" s="128">
        <f>Y109</f>
        <v>16</v>
      </c>
      <c r="M109" s="1">
        <f>SUM((K109/L109))</f>
        <v>6.025499999999999</v>
      </c>
      <c r="N109" s="87">
        <v>3.76</v>
      </c>
      <c r="O109" s="59"/>
      <c r="P109" s="59"/>
      <c r="Q109" s="59" t="s">
        <v>1504</v>
      </c>
      <c r="R109" s="87"/>
      <c r="S109" s="128">
        <f>U109/1000000</f>
        <v>22.835</v>
      </c>
      <c r="T109" s="128">
        <v>73.19</v>
      </c>
      <c r="U109" s="43">
        <v>22835000</v>
      </c>
      <c r="V109" s="63"/>
      <c r="W109" s="63">
        <v>77.2</v>
      </c>
      <c r="X109" s="63">
        <v>16000000</v>
      </c>
      <c r="Y109" s="63">
        <f>SUM((X109/1000000))</f>
        <v>16</v>
      </c>
    </row>
    <row r="110">
      <c r="A110" s="109" t="s">
        <v>1505</v>
      </c>
      <c r="B110" s="34" t="s">
        <v>96</v>
      </c>
      <c r="C110" s="87">
        <v>7</v>
      </c>
      <c r="D110" s="87">
        <v>32</v>
      </c>
      <c r="E110" s="34" t="s">
        <v>1399</v>
      </c>
      <c r="F110" s="87" t="s">
        <v>591</v>
      </c>
      <c r="G110" s="87">
        <v>3390</v>
      </c>
      <c r="H110" s="87">
        <v>2798</v>
      </c>
      <c r="I110" s="102">
        <v>22.532</v>
      </c>
      <c r="J110" s="102">
        <v>49.576</v>
      </c>
      <c r="K110" s="28">
        <f>SUM((I110+J110))</f>
        <v>72.108</v>
      </c>
      <c r="L110" s="128">
        <f>Y110</f>
        <v>45</v>
      </c>
      <c r="M110" s="1">
        <f>SUM((K110/L110))</f>
        <v>1.6024</v>
      </c>
      <c r="N110" s="87">
        <v>9.5</v>
      </c>
      <c r="O110" s="59"/>
      <c r="P110" s="59"/>
      <c r="Q110" s="59"/>
      <c r="R110" s="87"/>
      <c r="S110" s="128">
        <f>U110/1000000</f>
        <v>22.531698</v>
      </c>
      <c r="T110" s="128">
        <v>47.68</v>
      </c>
      <c r="U110" s="43">
        <v>22531698</v>
      </c>
      <c r="V110" s="63"/>
      <c r="W110" s="63">
        <v>70.6</v>
      </c>
      <c r="X110" s="63">
        <v>45000000</v>
      </c>
      <c r="Y110" s="63">
        <f>SUM((X110/1000000))</f>
        <v>45</v>
      </c>
    </row>
    <row r="111">
      <c r="A111" s="109" t="s">
        <v>1506</v>
      </c>
      <c r="B111" s="34" t="s">
        <v>96</v>
      </c>
      <c r="C111" s="87">
        <v>32</v>
      </c>
      <c r="D111" s="87">
        <v>34</v>
      </c>
      <c r="E111" s="34" t="s">
        <v>1483</v>
      </c>
      <c r="F111" s="87" t="s">
        <v>647</v>
      </c>
      <c r="G111" s="87">
        <v>3185</v>
      </c>
      <c r="H111" s="87">
        <v>3147</v>
      </c>
      <c r="I111" s="102">
        <v>20.982</v>
      </c>
      <c r="J111" s="102">
        <v>47.386</v>
      </c>
      <c r="K111" s="28">
        <f>SUM((I111+J111))</f>
        <v>68.368</v>
      </c>
      <c r="L111" s="128">
        <f>Y111</f>
        <v>35</v>
      </c>
      <c r="M111" s="1">
        <f>SUM((K111/L111))</f>
        <v>1.95337142857143</v>
      </c>
      <c r="N111" s="87">
        <v>10.1</v>
      </c>
      <c r="O111" s="59"/>
      <c r="P111" s="59"/>
      <c r="Q111" s="59"/>
      <c r="R111" s="87"/>
      <c r="S111" s="128">
        <f>U111/1000000</f>
        <v>20.982478</v>
      </c>
      <c r="T111" s="128">
        <v>47.386</v>
      </c>
      <c r="U111" s="43">
        <v>20982478</v>
      </c>
      <c r="V111" s="63"/>
      <c r="W111" s="63">
        <v>68.3</v>
      </c>
      <c r="X111" s="63">
        <v>35000000</v>
      </c>
      <c r="Y111" s="63">
        <f>SUM((X111/1000000))</f>
        <v>35</v>
      </c>
    </row>
    <row r="112">
      <c r="A112" s="109" t="s">
        <v>1507</v>
      </c>
      <c r="B112" s="34" t="s">
        <v>576</v>
      </c>
      <c r="C112" s="87">
        <v>22</v>
      </c>
      <c r="D112" s="87">
        <v>51</v>
      </c>
      <c r="E112" s="34" t="s">
        <v>577</v>
      </c>
      <c r="F112" s="87" t="s">
        <v>577</v>
      </c>
      <c r="G112" s="87">
        <v>2470</v>
      </c>
      <c r="H112" s="87">
        <v>3132</v>
      </c>
      <c r="I112" s="102">
        <v>20.668</v>
      </c>
      <c r="J112" s="102">
        <v>5.743</v>
      </c>
      <c r="K112" s="28">
        <f>SUM((I112+J112))</f>
        <v>26.411</v>
      </c>
      <c r="L112" s="128">
        <f>Y112</f>
        <v>22</v>
      </c>
      <c r="M112" s="1">
        <f>SUM((K112/L112))</f>
        <v>1.2005</v>
      </c>
      <c r="N112" s="87">
        <v>7.74</v>
      </c>
      <c r="O112" s="59"/>
      <c r="P112" s="59"/>
      <c r="Q112" s="59"/>
      <c r="R112" s="87"/>
      <c r="S112" s="128">
        <f>U112/1000000</f>
        <v>20.668843</v>
      </c>
      <c r="T112" s="128">
        <v>5.743</v>
      </c>
      <c r="U112" s="43">
        <v>20668843</v>
      </c>
      <c r="V112" s="63"/>
      <c r="W112" s="63">
        <v>26.1</v>
      </c>
      <c r="X112" s="63">
        <v>22000000</v>
      </c>
      <c r="Y112" s="63">
        <f>SUM((X112/1000000))</f>
        <v>22</v>
      </c>
    </row>
    <row r="113">
      <c r="A113" s="109" t="s">
        <v>1508</v>
      </c>
      <c r="B113" s="34" t="s">
        <v>674</v>
      </c>
      <c r="C113" s="87">
        <v>77</v>
      </c>
      <c r="D113" s="87">
        <v>55</v>
      </c>
      <c r="E113" s="34" t="s">
        <v>666</v>
      </c>
      <c r="F113" s="87" t="s">
        <v>591</v>
      </c>
      <c r="G113" s="87">
        <v>1045</v>
      </c>
      <c r="H113" s="87">
        <v>4833</v>
      </c>
      <c r="I113" s="102">
        <v>20.211</v>
      </c>
      <c r="J113" s="102">
        <v>7.454</v>
      </c>
      <c r="K113" s="28">
        <f>SUM((I113+J113))</f>
        <v>27.665</v>
      </c>
      <c r="L113" s="128">
        <f>Y113</f>
        <v>20</v>
      </c>
      <c r="M113" s="1">
        <f>SUM((K113/L113))</f>
        <v>1.38325</v>
      </c>
      <c r="N113" s="87">
        <v>5</v>
      </c>
      <c r="O113" s="59"/>
      <c r="P113" s="59"/>
      <c r="Q113" s="59"/>
      <c r="R113" s="87"/>
      <c r="S113" s="128">
        <f>U113/1000000</f>
        <v>20.070952</v>
      </c>
      <c r="T113" s="128">
        <v>7.52</v>
      </c>
      <c r="U113" s="43">
        <v>20070952</v>
      </c>
      <c r="V113" s="63"/>
      <c r="W113" s="63">
        <v>25.9</v>
      </c>
      <c r="X113" s="63">
        <v>20000000</v>
      </c>
      <c r="Y113" s="63">
        <f>SUM((X113/1000000))</f>
        <v>20</v>
      </c>
    </row>
    <row r="114">
      <c r="A114" s="109" t="s">
        <v>1509</v>
      </c>
      <c r="B114" s="34" t="s">
        <v>576</v>
      </c>
      <c r="C114" s="87">
        <v>36</v>
      </c>
      <c r="D114" s="87">
        <v>42</v>
      </c>
      <c r="E114" s="34" t="s">
        <v>598</v>
      </c>
      <c r="F114" s="87" t="s">
        <v>611</v>
      </c>
      <c r="G114" s="87">
        <v>2339</v>
      </c>
      <c r="H114" s="87"/>
      <c r="I114" s="102">
        <v>19.528</v>
      </c>
      <c r="J114" s="102">
        <v>11.218</v>
      </c>
      <c r="K114" s="28">
        <f>SUM((I114+J114))</f>
        <v>30.746</v>
      </c>
      <c r="L114" s="128">
        <f>Y114</f>
        <v>30</v>
      </c>
      <c r="M114" s="1">
        <f>SUM((K114/L114))</f>
        <v>1.02486666666667</v>
      </c>
      <c r="N114" s="87">
        <v>7.8</v>
      </c>
      <c r="O114" s="59"/>
      <c r="P114" s="59"/>
      <c r="Q114" s="59"/>
      <c r="R114" s="87"/>
      <c r="S114" s="128">
        <f>U114/1000000</f>
        <v>19.444296</v>
      </c>
      <c r="T114" s="128">
        <v>11.218</v>
      </c>
      <c r="U114" s="43">
        <v>19444296</v>
      </c>
      <c r="V114" s="63"/>
      <c r="W114" s="63">
        <v>27.6</v>
      </c>
      <c r="X114" s="63">
        <v>30000000</v>
      </c>
      <c r="Y114" s="63">
        <f>SUM((X114/1000000))</f>
        <v>30</v>
      </c>
    </row>
    <row r="115">
      <c r="A115" s="109" t="s">
        <v>1510</v>
      </c>
      <c r="B115" s="34" t="s">
        <v>107</v>
      </c>
      <c r="C115" s="87">
        <v>14</v>
      </c>
      <c r="D115" s="87">
        <v>51</v>
      </c>
      <c r="E115" s="34" t="s">
        <v>577</v>
      </c>
      <c r="F115" s="87" t="s">
        <v>577</v>
      </c>
      <c r="G115" s="87">
        <v>2604</v>
      </c>
      <c r="H115" s="87">
        <v>3174</v>
      </c>
      <c r="I115" s="102">
        <v>19.219</v>
      </c>
      <c r="J115" s="102">
        <v>22.403</v>
      </c>
      <c r="K115" s="28">
        <f>SUM((I115+J115))</f>
        <v>41.622</v>
      </c>
      <c r="L115" s="128">
        <f>Y115</f>
        <v>20</v>
      </c>
      <c r="M115" s="1">
        <f>SUM((K115/L115))</f>
        <v>2.0811</v>
      </c>
      <c r="N115" s="87">
        <v>8.27</v>
      </c>
      <c r="O115" s="59"/>
      <c r="P115" s="59"/>
      <c r="Q115" s="59"/>
      <c r="R115" s="87"/>
      <c r="S115" s="128">
        <f>U115/1000000</f>
        <v>19.21925</v>
      </c>
      <c r="T115" s="128">
        <v>22.403</v>
      </c>
      <c r="U115" s="43">
        <v>19219250</v>
      </c>
      <c r="V115" s="63"/>
      <c r="W115" s="63">
        <v>36.2</v>
      </c>
      <c r="X115" s="63">
        <v>20000000</v>
      </c>
      <c r="Y115" s="63">
        <f>SUM((X115/1000000))</f>
        <v>20</v>
      </c>
    </row>
    <row r="116">
      <c r="A116" s="109" t="s">
        <v>1511</v>
      </c>
      <c r="B116" s="87" t="s">
        <v>576</v>
      </c>
      <c r="C116" s="87">
        <v>78</v>
      </c>
      <c r="D116" s="87">
        <v>75</v>
      </c>
      <c r="E116" s="87" t="s">
        <v>1489</v>
      </c>
      <c r="F116" s="87" t="s">
        <v>584</v>
      </c>
      <c r="G116" s="87">
        <v>1267</v>
      </c>
      <c r="H116" s="87">
        <v>4214</v>
      </c>
      <c r="I116" s="102">
        <v>33.446</v>
      </c>
      <c r="J116" s="102">
        <v>17.46</v>
      </c>
      <c r="K116" s="28">
        <f>SUM((I116+J116))</f>
        <v>50.906</v>
      </c>
      <c r="L116" s="28">
        <f>Y116</f>
        <v>25</v>
      </c>
      <c r="M116" s="1">
        <f>SUM((K116/L116))</f>
        <v>2.03624</v>
      </c>
      <c r="N116" s="87">
        <v>5.3</v>
      </c>
      <c r="O116" s="87"/>
      <c r="P116" s="87"/>
      <c r="Q116" s="87"/>
      <c r="R116" s="87"/>
      <c r="S116" s="28">
        <f>U116/1000000</f>
        <v>18.73</v>
      </c>
      <c r="T116" s="28">
        <v>17.46</v>
      </c>
      <c r="U116" s="87">
        <v>18730000</v>
      </c>
      <c r="V116" s="87"/>
      <c r="W116" s="87">
        <v>18.7</v>
      </c>
      <c r="X116" s="87">
        <v>25000000</v>
      </c>
      <c r="Y116" s="87">
        <f>SUM((X116/1000000))</f>
        <v>25</v>
      </c>
    </row>
    <row r="117">
      <c r="A117" s="109" t="s">
        <v>1512</v>
      </c>
      <c r="B117" s="34" t="s">
        <v>107</v>
      </c>
      <c r="C117" s="87">
        <v>14</v>
      </c>
      <c r="D117" s="87">
        <v>29</v>
      </c>
      <c r="E117" s="34" t="s">
        <v>1376</v>
      </c>
      <c r="F117" s="87" t="s">
        <v>591</v>
      </c>
      <c r="G117" s="87">
        <v>2509</v>
      </c>
      <c r="H117" s="87">
        <v>2576</v>
      </c>
      <c r="I117" s="102">
        <v>19.806</v>
      </c>
      <c r="J117" s="102">
        <v>19.225</v>
      </c>
      <c r="K117" s="28">
        <f>SUM((I117+J117))</f>
        <v>39.031</v>
      </c>
      <c r="L117" s="128">
        <f>Y117</f>
        <v>6</v>
      </c>
      <c r="M117" s="1">
        <f>SUM((K117/L117))</f>
        <v>6.50516666666667</v>
      </c>
      <c r="N117" s="87">
        <v>6.5</v>
      </c>
      <c r="O117" s="59"/>
      <c r="P117" s="59"/>
      <c r="Q117" s="59"/>
      <c r="R117" s="87"/>
      <c r="S117" s="128">
        <f>U117/1000000</f>
        <v>17.754</v>
      </c>
      <c r="T117" s="128">
        <v>19.225</v>
      </c>
      <c r="U117" s="43">
        <v>17754000</v>
      </c>
      <c r="V117" s="63"/>
      <c r="W117" s="63">
        <v>21.5</v>
      </c>
      <c r="X117" s="63">
        <v>6000000</v>
      </c>
      <c r="Y117" s="63">
        <f>SUM((X117/1000000))</f>
        <v>6</v>
      </c>
    </row>
    <row r="118">
      <c r="A118" s="109" t="s">
        <v>1513</v>
      </c>
      <c r="B118" s="34" t="s">
        <v>674</v>
      </c>
      <c r="C118" s="87">
        <v>78</v>
      </c>
      <c r="D118" s="87">
        <v>26</v>
      </c>
      <c r="E118" s="34" t="s">
        <v>1489</v>
      </c>
      <c r="F118" s="87" t="s">
        <v>584</v>
      </c>
      <c r="G118" s="87"/>
      <c r="H118" s="87"/>
      <c r="I118" s="102">
        <v>17.657</v>
      </c>
      <c r="J118" s="102"/>
      <c r="K118" s="28">
        <f>SUM((I118+J118))</f>
        <v>17.657</v>
      </c>
      <c r="L118" s="128">
        <f>Y118</f>
        <v>10</v>
      </c>
      <c r="M118" s="1">
        <f>SUM((K118/L118))</f>
        <v>1.7657</v>
      </c>
      <c r="N118" s="87">
        <v>3.3</v>
      </c>
      <c r="O118" s="59"/>
      <c r="P118" s="59"/>
      <c r="Q118" s="59"/>
      <c r="R118" s="87"/>
      <c r="S118" s="128">
        <f>U118/1000000</f>
        <v>17.657973</v>
      </c>
      <c r="T118" s="128" t="s">
        <v>382</v>
      </c>
      <c r="U118" s="43">
        <v>17657973</v>
      </c>
      <c r="V118" s="63"/>
      <c r="W118" s="63">
        <v>17.7</v>
      </c>
      <c r="X118" s="63">
        <v>10000000</v>
      </c>
      <c r="Y118" s="63">
        <f>SUM((X118/1000000))</f>
        <v>10</v>
      </c>
    </row>
    <row r="119">
      <c r="A119" s="109" t="s">
        <v>1514</v>
      </c>
      <c r="B119" s="34" t="s">
        <v>121</v>
      </c>
      <c r="C119" s="87">
        <v>46</v>
      </c>
      <c r="D119" s="87">
        <v>32</v>
      </c>
      <c r="E119" s="34" t="s">
        <v>1359</v>
      </c>
      <c r="F119" s="87" t="s">
        <v>603</v>
      </c>
      <c r="G119" s="87">
        <v>2812</v>
      </c>
      <c r="H119" s="87">
        <v>2846</v>
      </c>
      <c r="I119" s="102">
        <v>17.432</v>
      </c>
      <c r="J119" s="102">
        <v>5.295</v>
      </c>
      <c r="K119" s="28">
        <f>SUM((I119+J119))</f>
        <v>22.727</v>
      </c>
      <c r="L119" s="128">
        <f>Y119</f>
        <v>25</v>
      </c>
      <c r="M119" s="1">
        <f>SUM((K119/L119))</f>
        <v>0.90908</v>
      </c>
      <c r="N119" s="87">
        <v>8</v>
      </c>
      <c r="O119" s="59"/>
      <c r="P119" s="59"/>
      <c r="Q119" s="59"/>
      <c r="R119" s="87"/>
      <c r="S119" s="128">
        <f>U119/1000000</f>
        <v>17.432844</v>
      </c>
      <c r="T119" s="128">
        <v>5.295</v>
      </c>
      <c r="U119" s="43">
        <v>17432844</v>
      </c>
      <c r="V119" s="63"/>
      <c r="W119" s="63">
        <v>22.6</v>
      </c>
      <c r="X119" s="63">
        <v>25000000</v>
      </c>
      <c r="Y119" s="63">
        <f>SUM((X119/1000000))</f>
        <v>25</v>
      </c>
    </row>
    <row r="120">
      <c r="A120" s="109" t="s">
        <v>1515</v>
      </c>
      <c r="B120" s="34" t="s">
        <v>78</v>
      </c>
      <c r="C120" s="87">
        <v>5</v>
      </c>
      <c r="D120" s="87">
        <v>51</v>
      </c>
      <c r="E120" s="34" t="s">
        <v>646</v>
      </c>
      <c r="F120" s="87" t="s">
        <v>584</v>
      </c>
      <c r="G120" s="87">
        <v>2168</v>
      </c>
      <c r="H120" s="87">
        <v>3209</v>
      </c>
      <c r="I120" s="102">
        <v>17.213</v>
      </c>
      <c r="J120" s="102">
        <v>15.379</v>
      </c>
      <c r="K120" s="28">
        <f>SUM((I120+J120))</f>
        <v>32.592</v>
      </c>
      <c r="L120" s="128">
        <f>Y120</f>
        <v>30</v>
      </c>
      <c r="M120" s="1">
        <f>SUM((K120/L120))</f>
        <v>1.0864</v>
      </c>
      <c r="N120" s="87">
        <v>7</v>
      </c>
      <c r="O120" s="59"/>
      <c r="P120" s="59"/>
      <c r="Q120" s="59"/>
      <c r="R120" s="87"/>
      <c r="S120" s="128">
        <v>17.21</v>
      </c>
      <c r="T120" s="128">
        <v>15.37</v>
      </c>
      <c r="U120" s="43">
        <v>16930884</v>
      </c>
      <c r="V120" s="63">
        <v>15379918</v>
      </c>
      <c r="W120" s="63">
        <f>sum(U120:V120)</f>
        <v>32310802</v>
      </c>
      <c r="X120" s="63">
        <v>30000000</v>
      </c>
      <c r="Y120" s="63">
        <f>SUM((X120/1000000))</f>
        <v>30</v>
      </c>
    </row>
    <row r="121">
      <c r="A121" s="109" t="s">
        <v>1516</v>
      </c>
      <c r="B121" s="34" t="s">
        <v>630</v>
      </c>
      <c r="C121" s="87">
        <v>36</v>
      </c>
      <c r="D121" s="87">
        <v>44</v>
      </c>
      <c r="E121" s="34" t="s">
        <v>1419</v>
      </c>
      <c r="F121" s="87" t="s">
        <v>577</v>
      </c>
      <c r="G121" s="87">
        <v>2213</v>
      </c>
      <c r="H121" s="87">
        <v>2815</v>
      </c>
      <c r="I121" s="102">
        <v>16.289</v>
      </c>
      <c r="J121" s="102">
        <v>1.344</v>
      </c>
      <c r="K121" s="28">
        <f>SUM((I121+J121))</f>
        <v>17.633</v>
      </c>
      <c r="L121" s="128">
        <f>Y121</f>
        <v>20</v>
      </c>
      <c r="M121" s="1">
        <f>SUM((K121/L121))</f>
        <v>0.88165</v>
      </c>
      <c r="N121" s="87">
        <v>6.23</v>
      </c>
      <c r="O121" s="59"/>
      <c r="P121" s="59"/>
      <c r="Q121" s="59"/>
      <c r="R121" s="87"/>
      <c r="S121" s="128">
        <f>U121/1000000</f>
        <v>16.289867</v>
      </c>
      <c r="T121" s="128">
        <v>1.344</v>
      </c>
      <c r="U121" s="43">
        <v>16289867</v>
      </c>
      <c r="V121" s="63"/>
      <c r="W121" s="63">
        <v>33.4</v>
      </c>
      <c r="X121" s="63">
        <v>20000000</v>
      </c>
      <c r="Y121" s="63">
        <f>SUM((X121/1000000))</f>
        <v>20</v>
      </c>
    </row>
    <row r="122">
      <c r="A122" s="109" t="s">
        <v>1517</v>
      </c>
      <c r="B122" s="34" t="s">
        <v>674</v>
      </c>
      <c r="C122" s="87">
        <v>34</v>
      </c>
      <c r="D122" s="87">
        <v>54</v>
      </c>
      <c r="E122" s="34" t="s">
        <v>598</v>
      </c>
      <c r="F122" s="87" t="s">
        <v>956</v>
      </c>
      <c r="G122" s="87">
        <v>2585</v>
      </c>
      <c r="H122" s="87">
        <v>2423</v>
      </c>
      <c r="I122" s="102">
        <v>15.74</v>
      </c>
      <c r="J122" s="102">
        <v>15.407</v>
      </c>
      <c r="K122" s="28">
        <f>SUM((I122+J122))</f>
        <v>31.147</v>
      </c>
      <c r="L122" s="128">
        <f>Y122</f>
        <v>30</v>
      </c>
      <c r="M122" s="1">
        <f>SUM((K122/L122))</f>
        <v>1.03823333333333</v>
      </c>
      <c r="N122" s="87">
        <v>6.26</v>
      </c>
      <c r="O122" s="59"/>
      <c r="P122" s="59"/>
      <c r="Q122" s="59"/>
      <c r="R122" s="87"/>
      <c r="S122" s="128">
        <f>U122/1000000</f>
        <v>15.740721</v>
      </c>
      <c r="T122" s="128">
        <v>15.407</v>
      </c>
      <c r="U122" s="43">
        <v>15740721</v>
      </c>
      <c r="V122" s="63"/>
      <c r="W122" s="63">
        <v>23.8</v>
      </c>
      <c r="X122" s="63">
        <v>30000000</v>
      </c>
      <c r="Y122" s="63">
        <f>SUM((X122/1000000))</f>
        <v>30</v>
      </c>
    </row>
    <row r="123">
      <c r="A123" s="109" t="s">
        <v>1518</v>
      </c>
      <c r="B123" s="34" t="s">
        <v>107</v>
      </c>
      <c r="C123" s="87">
        <v>9</v>
      </c>
      <c r="D123" s="87">
        <v>33</v>
      </c>
      <c r="E123" s="34" t="s">
        <v>1384</v>
      </c>
      <c r="F123" s="87" t="s">
        <v>591</v>
      </c>
      <c r="G123" s="87">
        <v>2650</v>
      </c>
      <c r="H123" s="87">
        <v>2937</v>
      </c>
      <c r="I123" s="102">
        <v>15.298</v>
      </c>
      <c r="J123" s="102">
        <v>27.189</v>
      </c>
      <c r="K123" s="28">
        <f>SUM((I123+J123))</f>
        <v>42.487</v>
      </c>
      <c r="L123" s="128">
        <f>Y123</f>
        <v>45</v>
      </c>
      <c r="M123" s="1">
        <f>SUM((K123/L123))</f>
        <v>0.944155555555556</v>
      </c>
      <c r="N123" s="87">
        <v>7.8</v>
      </c>
      <c r="O123" s="59"/>
      <c r="P123" s="59"/>
      <c r="Q123" s="59"/>
      <c r="R123" s="87"/>
      <c r="S123" s="128">
        <f>U123/1000000</f>
        <v>15.298133</v>
      </c>
      <c r="T123" s="128">
        <v>31.3</v>
      </c>
      <c r="U123" s="43">
        <v>15298133</v>
      </c>
      <c r="V123" s="63"/>
      <c r="W123" s="63">
        <v>39.4</v>
      </c>
      <c r="X123" s="63">
        <v>45000000</v>
      </c>
      <c r="Y123" s="63">
        <f>SUM((X123/1000000))</f>
        <v>45</v>
      </c>
    </row>
    <row r="124">
      <c r="A124" s="109" t="s">
        <v>1519</v>
      </c>
      <c r="B124" s="34" t="s">
        <v>107</v>
      </c>
      <c r="C124" s="87">
        <v>2</v>
      </c>
      <c r="D124" s="87">
        <v>28</v>
      </c>
      <c r="E124" s="34" t="s">
        <v>666</v>
      </c>
      <c r="F124" s="87" t="s">
        <v>577</v>
      </c>
      <c r="G124" s="87">
        <v>2642</v>
      </c>
      <c r="H124" s="87">
        <v>2209</v>
      </c>
      <c r="I124" s="102">
        <v>14.19</v>
      </c>
      <c r="J124" s="102">
        <v>20.625</v>
      </c>
      <c r="K124" s="28">
        <f>SUM((I124+J124))</f>
        <v>34.815</v>
      </c>
      <c r="L124" s="128">
        <f>Y124</f>
        <v>20</v>
      </c>
      <c r="M124" s="1">
        <f>SUM((K124/L124))</f>
        <v>1.74075</v>
      </c>
      <c r="N124" s="87">
        <v>5.8</v>
      </c>
      <c r="O124" s="59"/>
      <c r="P124" s="59"/>
      <c r="Q124" s="59"/>
      <c r="R124" s="87"/>
      <c r="S124" s="128">
        <f>U124/1000000</f>
        <v>14.190901</v>
      </c>
      <c r="T124" s="128">
        <v>20.62</v>
      </c>
      <c r="U124" s="43">
        <v>14190901</v>
      </c>
      <c r="V124" s="63"/>
      <c r="W124" s="63">
        <v>34.5</v>
      </c>
      <c r="X124" s="63">
        <v>20000000</v>
      </c>
      <c r="Y124" s="63">
        <f>SUM((X124/1000000))</f>
        <v>20</v>
      </c>
    </row>
    <row r="125">
      <c r="A125" s="109" t="s">
        <v>1520</v>
      </c>
      <c r="B125" s="34" t="s">
        <v>121</v>
      </c>
      <c r="C125" s="87">
        <v>60</v>
      </c>
      <c r="D125" s="87">
        <v>68</v>
      </c>
      <c r="E125" s="34" t="s">
        <v>583</v>
      </c>
      <c r="F125" s="87" t="s">
        <v>584</v>
      </c>
      <c r="G125" s="87"/>
      <c r="H125" s="87"/>
      <c r="I125" s="102">
        <v>13.848</v>
      </c>
      <c r="J125" s="102">
        <v>29.457</v>
      </c>
      <c r="K125" s="28">
        <f>SUM((I125+J125))</f>
        <v>43.305</v>
      </c>
      <c r="L125" s="128">
        <f>Y125</f>
        <v>13.5</v>
      </c>
      <c r="M125" s="1">
        <f>SUM((K125/L125))</f>
        <v>3.20777777777778</v>
      </c>
      <c r="N125" s="87">
        <v>3.3</v>
      </c>
      <c r="O125" s="59"/>
      <c r="P125" s="59"/>
      <c r="Q125" s="59"/>
      <c r="R125" s="87"/>
      <c r="S125" s="128">
        <f>U125/1000000</f>
        <v>13.848978</v>
      </c>
      <c r="T125" s="128">
        <v>29.457</v>
      </c>
      <c r="U125" s="43">
        <v>13848978</v>
      </c>
      <c r="V125" s="63"/>
      <c r="W125" s="63">
        <v>34.3</v>
      </c>
      <c r="X125" s="63">
        <v>13500000</v>
      </c>
      <c r="Y125" s="63">
        <f>SUM((X125/1000000))</f>
        <v>13.5</v>
      </c>
    </row>
    <row r="126">
      <c r="A126" s="109" t="s">
        <v>1521</v>
      </c>
      <c r="B126" s="34" t="s">
        <v>576</v>
      </c>
      <c r="C126" s="87">
        <v>3</v>
      </c>
      <c r="D126" s="87">
        <v>22</v>
      </c>
      <c r="E126" s="34" t="s">
        <v>1408</v>
      </c>
      <c r="F126" s="87" t="s">
        <v>603</v>
      </c>
      <c r="G126" s="87">
        <v>2652</v>
      </c>
      <c r="H126" s="87">
        <v>2045</v>
      </c>
      <c r="I126" s="102">
        <v>13.559</v>
      </c>
      <c r="J126" s="102">
        <v>1.858</v>
      </c>
      <c r="K126" s="28">
        <f>SUM((I126+J126))</f>
        <v>15.417</v>
      </c>
      <c r="L126" s="128">
        <f>Y126</f>
        <v>5</v>
      </c>
      <c r="M126" s="1">
        <f>SUM((K126/L126))</f>
        <v>3.0834</v>
      </c>
      <c r="N126" s="87">
        <v>5.4</v>
      </c>
      <c r="O126" s="59"/>
      <c r="P126" s="59"/>
      <c r="Q126" s="59"/>
      <c r="R126" s="87"/>
      <c r="S126" s="128">
        <v>13.56</v>
      </c>
      <c r="T126" s="128">
        <v>1.33</v>
      </c>
      <c r="U126" s="43">
        <v>13477895</v>
      </c>
      <c r="V126" s="63"/>
      <c r="W126" s="63"/>
      <c r="X126" s="63">
        <v>5000000</v>
      </c>
      <c r="Y126" s="63">
        <f>SUM((X126/1000000))</f>
        <v>5</v>
      </c>
    </row>
    <row r="127">
      <c r="A127" s="109" t="s">
        <v>1522</v>
      </c>
      <c r="B127" s="34" t="s">
        <v>121</v>
      </c>
      <c r="C127" s="87">
        <v>85</v>
      </c>
      <c r="D127" s="87">
        <v>60</v>
      </c>
      <c r="E127" s="34" t="s">
        <v>1523</v>
      </c>
      <c r="F127" s="87" t="s">
        <v>577</v>
      </c>
      <c r="G127" s="87">
        <v>1505</v>
      </c>
      <c r="H127" s="87">
        <v>3330</v>
      </c>
      <c r="I127" s="102">
        <v>13.367</v>
      </c>
      <c r="J127" s="102">
        <v>13.706</v>
      </c>
      <c r="K127" s="28">
        <f>SUM((I127+J127))</f>
        <v>27.073</v>
      </c>
      <c r="L127" s="128">
        <f>Y127</f>
        <v>20</v>
      </c>
      <c r="M127" s="1">
        <f>SUM((K127/L127))</f>
        <v>1.35365</v>
      </c>
      <c r="N127" s="87">
        <v>5.01</v>
      </c>
      <c r="O127" s="59"/>
      <c r="P127" s="59"/>
      <c r="Q127" s="59"/>
      <c r="R127" s="87"/>
      <c r="S127" s="128">
        <f>U127/1000000</f>
        <v>13.252641</v>
      </c>
      <c r="T127" s="128">
        <v>13.706868</v>
      </c>
      <c r="U127" s="43">
        <v>13252641</v>
      </c>
      <c r="V127" s="63"/>
      <c r="W127" s="63">
        <v>24</v>
      </c>
      <c r="X127" s="63">
        <v>20000000</v>
      </c>
      <c r="Y127" s="63">
        <f>SUM((X127/1000000))</f>
        <v>20</v>
      </c>
    </row>
    <row r="128">
      <c r="A128" s="109" t="s">
        <v>1524</v>
      </c>
      <c r="B128" s="34" t="s">
        <v>107</v>
      </c>
      <c r="C128" s="87">
        <v>70</v>
      </c>
      <c r="D128" s="87">
        <v>78</v>
      </c>
      <c r="E128" s="42" t="s">
        <v>1438</v>
      </c>
      <c r="F128" s="87" t="s">
        <v>977</v>
      </c>
      <c r="G128" s="87">
        <v>502</v>
      </c>
      <c r="H128" s="87">
        <v>6792</v>
      </c>
      <c r="I128" s="102">
        <v>13.011</v>
      </c>
      <c r="J128" s="102">
        <v>0.627</v>
      </c>
      <c r="K128" s="28">
        <f>SUM((I128+J128))</f>
        <v>13.638</v>
      </c>
      <c r="L128" s="128">
        <f>Y128</f>
        <v>2.5</v>
      </c>
      <c r="M128" s="1">
        <f>SUM((K128/L128))</f>
        <v>5.4552</v>
      </c>
      <c r="N128" s="87">
        <v>3.41</v>
      </c>
      <c r="O128" s="59"/>
      <c r="P128" s="59"/>
      <c r="Q128" s="59" t="s">
        <v>1525</v>
      </c>
      <c r="R128" s="87"/>
      <c r="S128" s="128">
        <f>U128/1000000</f>
        <v>13.01116</v>
      </c>
      <c r="T128" s="128">
        <v>0.124</v>
      </c>
      <c r="U128" s="43">
        <v>13011160</v>
      </c>
      <c r="V128" s="63"/>
      <c r="W128" s="63"/>
      <c r="X128" s="63">
        <v>2500000</v>
      </c>
      <c r="Y128" s="63">
        <f>SUM((X128/1000000))</f>
        <v>2.5</v>
      </c>
    </row>
    <row r="129">
      <c r="A129" s="109" t="s">
        <v>1526</v>
      </c>
      <c r="B129" s="34" t="s">
        <v>576</v>
      </c>
      <c r="C129" s="87">
        <v>85</v>
      </c>
      <c r="D129" s="87">
        <v>61</v>
      </c>
      <c r="E129" s="34" t="s">
        <v>1351</v>
      </c>
      <c r="F129" s="87" t="s">
        <v>584</v>
      </c>
      <c r="G129" s="87">
        <v>9</v>
      </c>
      <c r="H129" s="87">
        <v>32597</v>
      </c>
      <c r="I129" s="102">
        <v>12.796</v>
      </c>
      <c r="J129" s="102">
        <v>3.826</v>
      </c>
      <c r="K129" s="28">
        <f>SUM((I129+J129))</f>
        <v>16.622</v>
      </c>
      <c r="L129" s="128">
        <f>Y129</f>
        <v>12</v>
      </c>
      <c r="M129" s="1">
        <f>SUM((K129/L129))</f>
        <v>1.38516666666667</v>
      </c>
      <c r="N129" s="87">
        <v>0.29</v>
      </c>
      <c r="O129" s="59"/>
      <c r="P129" s="59"/>
      <c r="Q129" s="59" t="s">
        <v>1527</v>
      </c>
      <c r="R129" s="87"/>
      <c r="S129" s="128">
        <v>12.79</v>
      </c>
      <c r="T129" s="128">
        <v>3.82</v>
      </c>
      <c r="U129" s="43">
        <v>10326000</v>
      </c>
      <c r="V129" s="63"/>
      <c r="W129" s="63"/>
      <c r="X129" s="63">
        <v>12000000</v>
      </c>
      <c r="Y129" s="63">
        <f>SUM((X129/1000000))</f>
        <v>12</v>
      </c>
    </row>
    <row r="130">
      <c r="A130" s="109" t="s">
        <v>1528</v>
      </c>
      <c r="B130" s="34" t="s">
        <v>65</v>
      </c>
      <c r="C130" s="87">
        <v>41</v>
      </c>
      <c r="D130" s="87"/>
      <c r="E130" s="34" t="s">
        <v>1435</v>
      </c>
      <c r="F130" s="87"/>
      <c r="G130" s="87"/>
      <c r="H130" s="87"/>
      <c r="I130" s="102">
        <v>12.981</v>
      </c>
      <c r="J130" s="102">
        <v>0.173</v>
      </c>
      <c r="K130" s="28">
        <f>SUM((I130+J130))</f>
        <v>13.154</v>
      </c>
      <c r="L130" s="128">
        <f>Y130</f>
        <v>15</v>
      </c>
      <c r="M130" s="1">
        <f>SUM((K130/L130))</f>
        <v>0.876933333333333</v>
      </c>
      <c r="N130" s="87">
        <v>4.25</v>
      </c>
      <c r="O130" s="59"/>
      <c r="P130" s="59"/>
      <c r="Q130" s="59"/>
      <c r="R130" s="87"/>
      <c r="S130" s="128">
        <f>U130/1000000</f>
        <v>12.727025</v>
      </c>
      <c r="T130" s="128">
        <v>0.17</v>
      </c>
      <c r="U130" s="43">
        <v>12727025</v>
      </c>
      <c r="V130" s="63"/>
      <c r="W130" s="63"/>
      <c r="X130" s="63">
        <v>15000000</v>
      </c>
      <c r="Y130" s="63">
        <f>SUM((X130/1000000))</f>
        <v>15</v>
      </c>
    </row>
    <row r="131">
      <c r="A131" s="109" t="s">
        <v>1529</v>
      </c>
      <c r="B131" s="34" t="s">
        <v>1266</v>
      </c>
      <c r="C131" s="87">
        <v>72</v>
      </c>
      <c r="D131" s="87">
        <v>37</v>
      </c>
      <c r="E131" s="34" t="s">
        <v>643</v>
      </c>
      <c r="F131" s="87"/>
      <c r="G131" s="87">
        <v>266</v>
      </c>
      <c r="H131" s="87">
        <v>10412</v>
      </c>
      <c r="I131" s="102">
        <v>12.59</v>
      </c>
      <c r="J131" s="102">
        <v>10.721</v>
      </c>
      <c r="K131" s="28">
        <f>SUM((I131+J131))</f>
        <v>23.311</v>
      </c>
      <c r="L131" s="128">
        <f>Y131</f>
        <v>1.7</v>
      </c>
      <c r="M131" s="1">
        <f>SUM((K131/L131))</f>
        <v>13.7123529411765</v>
      </c>
      <c r="N131" s="87">
        <v>2.8</v>
      </c>
      <c r="O131" s="59"/>
      <c r="P131" s="59"/>
      <c r="Q131" s="59" t="s">
        <v>1530</v>
      </c>
      <c r="R131" s="87"/>
      <c r="S131" s="128">
        <f>U131/1000000</f>
        <v>12.590147</v>
      </c>
      <c r="T131" s="128">
        <v>10.72</v>
      </c>
      <c r="U131" s="43">
        <v>12590147</v>
      </c>
      <c r="V131" s="63"/>
      <c r="W131" s="63">
        <v>23</v>
      </c>
      <c r="X131" s="63">
        <v>1700000</v>
      </c>
      <c r="Y131" s="63">
        <f>SUM((X131/1000000))</f>
        <v>1.7</v>
      </c>
    </row>
    <row r="132">
      <c r="A132" s="109" t="s">
        <v>1531</v>
      </c>
      <c r="B132" s="34" t="s">
        <v>576</v>
      </c>
      <c r="C132" s="87">
        <v>78</v>
      </c>
      <c r="D132" s="87">
        <v>70</v>
      </c>
      <c r="E132" s="34" t="s">
        <v>583</v>
      </c>
      <c r="F132" s="87" t="s">
        <v>577</v>
      </c>
      <c r="G132" s="87">
        <v>535</v>
      </c>
      <c r="H132" s="87">
        <v>4655</v>
      </c>
      <c r="I132" s="102">
        <v>12.313</v>
      </c>
      <c r="J132" s="102">
        <v>4.411</v>
      </c>
      <c r="K132" s="28">
        <f>SUM((I132+J132))</f>
        <v>16.724</v>
      </c>
      <c r="L132" s="128">
        <f>Y132</f>
        <v>60</v>
      </c>
      <c r="M132" s="1">
        <f>SUM((K132/L132))</f>
        <v>0.278733333333333</v>
      </c>
      <c r="N132" s="87">
        <v>2.49</v>
      </c>
      <c r="O132" s="59"/>
      <c r="P132" s="59"/>
      <c r="Q132" s="59"/>
      <c r="R132" s="87"/>
      <c r="S132" s="128">
        <f>U132/1000000</f>
        <v>12.313694</v>
      </c>
      <c r="T132" s="128">
        <v>2.86</v>
      </c>
      <c r="U132" s="43">
        <v>12313694</v>
      </c>
      <c r="V132" s="63"/>
      <c r="W132" s="63"/>
      <c r="X132" s="63">
        <v>60000000</v>
      </c>
      <c r="Y132" s="63">
        <f>SUM((X132/1000000))</f>
        <v>60</v>
      </c>
    </row>
    <row r="133">
      <c r="A133" s="109" t="s">
        <v>1532</v>
      </c>
      <c r="B133" s="34" t="s">
        <v>760</v>
      </c>
      <c r="C133" s="87">
        <v>45</v>
      </c>
      <c r="D133" s="87">
        <v>42</v>
      </c>
      <c r="E133" s="34" t="s">
        <v>577</v>
      </c>
      <c r="F133" s="87" t="s">
        <v>577</v>
      </c>
      <c r="G133" s="87">
        <v>2044</v>
      </c>
      <c r="H133" s="87">
        <v>2643</v>
      </c>
      <c r="I133" s="102">
        <v>12.082</v>
      </c>
      <c r="J133" s="102">
        <v>0.249</v>
      </c>
      <c r="K133" s="28">
        <f>SUM((I133+J133))</f>
        <v>12.331</v>
      </c>
      <c r="L133" s="128">
        <f>Y133</f>
        <v>0</v>
      </c>
      <c r="M133" s="1"/>
      <c r="N133" s="87">
        <v>5.4</v>
      </c>
      <c r="O133" s="59"/>
      <c r="P133" s="59"/>
      <c r="Q133" s="59" t="s">
        <v>1533</v>
      </c>
      <c r="R133" s="87"/>
      <c r="S133" s="128">
        <v>12.08</v>
      </c>
      <c r="T133" s="128">
        <v>0.25</v>
      </c>
      <c r="U133" s="43">
        <v>12009235</v>
      </c>
      <c r="V133" s="63"/>
      <c r="W133" s="63"/>
      <c r="X133" s="63"/>
      <c r="Y133" s="63">
        <f>SUM((X133/1000000))</f>
        <v>0</v>
      </c>
    </row>
    <row r="134">
      <c r="A134" s="109" t="s">
        <v>1534</v>
      </c>
      <c r="B134" s="34" t="s">
        <v>96</v>
      </c>
      <c r="C134" s="87">
        <v>19</v>
      </c>
      <c r="D134" s="87">
        <v>42</v>
      </c>
      <c r="E134" s="34" t="s">
        <v>1435</v>
      </c>
      <c r="F134" s="87" t="s">
        <v>708</v>
      </c>
      <c r="G134" s="87">
        <v>3011</v>
      </c>
      <c r="H134" s="87">
        <v>1744</v>
      </c>
      <c r="I134" s="102">
        <v>11.803</v>
      </c>
      <c r="J134" s="102">
        <v>38.846</v>
      </c>
      <c r="K134" s="28">
        <f>SUM((I134+J134))</f>
        <v>50.649</v>
      </c>
      <c r="L134" s="128">
        <f>Y134</f>
        <v>60</v>
      </c>
      <c r="M134" s="1">
        <f>SUM((K134/L134))</f>
        <v>0.84415</v>
      </c>
      <c r="N134" s="87">
        <v>5.25</v>
      </c>
      <c r="O134" s="59"/>
      <c r="P134" s="59"/>
      <c r="Q134" s="59"/>
      <c r="R134" s="87"/>
      <c r="S134" s="128">
        <f>U134/1000000</f>
        <v>11.803254</v>
      </c>
      <c r="T134" s="128">
        <v>38.846</v>
      </c>
      <c r="U134" s="43">
        <v>11803254</v>
      </c>
      <c r="V134" s="63"/>
      <c r="W134" s="63">
        <v>50.5</v>
      </c>
      <c r="X134" s="63">
        <v>60000000</v>
      </c>
      <c r="Y134" s="63">
        <f>SUM((X134/1000000))</f>
        <v>60</v>
      </c>
    </row>
    <row r="135">
      <c r="A135" s="109" t="s">
        <v>1535</v>
      </c>
      <c r="B135" s="34" t="s">
        <v>576</v>
      </c>
      <c r="C135" s="87">
        <v>39</v>
      </c>
      <c r="D135" s="87">
        <v>39</v>
      </c>
      <c r="E135" s="34" t="s">
        <v>643</v>
      </c>
      <c r="F135" s="87" t="s">
        <v>577</v>
      </c>
      <c r="G135" s="87">
        <v>2089</v>
      </c>
      <c r="H135" s="87">
        <v>1953</v>
      </c>
      <c r="I135" s="102">
        <v>11.537</v>
      </c>
      <c r="J135" s="102">
        <v>0.23</v>
      </c>
      <c r="K135" s="28">
        <f>SUM((I135+J135))</f>
        <v>11.767</v>
      </c>
      <c r="L135" s="128">
        <f>Y135</f>
        <v>30</v>
      </c>
      <c r="M135" s="1">
        <f>SUM((K135/L135))</f>
        <v>0.392233333333333</v>
      </c>
      <c r="N135" s="87">
        <v>4</v>
      </c>
      <c r="O135" s="59"/>
      <c r="P135" s="59"/>
      <c r="Q135" s="59"/>
      <c r="R135" s="87"/>
      <c r="S135" s="128">
        <f>U135/1000000</f>
        <v>11.511323</v>
      </c>
      <c r="T135" s="128">
        <v>0.23</v>
      </c>
      <c r="U135" s="43">
        <v>11511323</v>
      </c>
      <c r="V135" s="63"/>
      <c r="W135" s="63"/>
      <c r="X135" s="63">
        <v>30000000</v>
      </c>
      <c r="Y135" s="63">
        <f>SUM((X135/1000000))</f>
        <v>30</v>
      </c>
    </row>
    <row r="136">
      <c r="A136" s="109" t="s">
        <v>1536</v>
      </c>
      <c r="B136" s="34" t="s">
        <v>1537</v>
      </c>
      <c r="C136" s="87">
        <v>65</v>
      </c>
      <c r="D136" s="87">
        <v>57</v>
      </c>
      <c r="E136" s="34" t="s">
        <v>577</v>
      </c>
      <c r="F136" s="87" t="s">
        <v>577</v>
      </c>
      <c r="G136" s="87">
        <v>808</v>
      </c>
      <c r="H136" s="87">
        <v>5013</v>
      </c>
      <c r="I136" s="102">
        <v>11.175</v>
      </c>
      <c r="J136" s="102">
        <v>19.401</v>
      </c>
      <c r="K136" s="28">
        <f>SUM((I136+J136))</f>
        <v>30.576</v>
      </c>
      <c r="L136" s="128">
        <f>Y136</f>
        <v>20</v>
      </c>
      <c r="M136" s="1">
        <f>SUM((K136/L136))</f>
        <v>1.5288</v>
      </c>
      <c r="N136" s="87">
        <v>4.05</v>
      </c>
      <c r="O136" s="59"/>
      <c r="P136" s="59"/>
      <c r="Q136" s="59"/>
      <c r="R136" s="87"/>
      <c r="S136" s="128">
        <f>U136/1000000</f>
        <v>11.175164</v>
      </c>
      <c r="T136" s="128">
        <v>19.4</v>
      </c>
      <c r="U136" s="43">
        <v>11175164</v>
      </c>
      <c r="V136" s="63"/>
      <c r="W136" s="63">
        <v>29.3</v>
      </c>
      <c r="X136" s="63">
        <v>20000000</v>
      </c>
      <c r="Y136" s="63">
        <f>SUM((X136/1000000))</f>
        <v>20</v>
      </c>
    </row>
    <row r="137">
      <c r="A137" s="109" t="s">
        <v>1538</v>
      </c>
      <c r="B137" s="34" t="s">
        <v>594</v>
      </c>
      <c r="C137" s="87">
        <v>48</v>
      </c>
      <c r="D137" s="87">
        <v>47</v>
      </c>
      <c r="E137" s="34" t="s">
        <v>643</v>
      </c>
      <c r="F137" s="87" t="s">
        <v>591</v>
      </c>
      <c r="G137" s="87">
        <v>1936</v>
      </c>
      <c r="H137" s="87">
        <v>2544</v>
      </c>
      <c r="I137" s="102">
        <v>11.008</v>
      </c>
      <c r="J137" s="102">
        <v>11.202</v>
      </c>
      <c r="K137" s="28">
        <f>SUM((I137+J137))</f>
        <v>22.21</v>
      </c>
      <c r="L137" s="128">
        <f>Y137</f>
        <v>33</v>
      </c>
      <c r="M137" s="1">
        <f>SUM((K137/L137))</f>
        <v>0.673030303030303</v>
      </c>
      <c r="N137" s="87">
        <v>4.9</v>
      </c>
      <c r="O137" s="59"/>
      <c r="P137" s="59"/>
      <c r="Q137" s="59"/>
      <c r="R137" s="87"/>
      <c r="S137" s="128">
        <f>U137/1000000</f>
        <v>11.00877</v>
      </c>
      <c r="T137" s="128">
        <v>11.2</v>
      </c>
      <c r="U137" s="43">
        <v>11008770</v>
      </c>
      <c r="V137" s="63"/>
      <c r="W137" s="63">
        <v>21.6</v>
      </c>
      <c r="X137" s="63">
        <v>33000000</v>
      </c>
      <c r="Y137" s="63">
        <f>SUM((X137/1000000))</f>
        <v>33</v>
      </c>
    </row>
    <row r="138">
      <c r="A138" s="109" t="s">
        <v>1539</v>
      </c>
      <c r="B138" s="34" t="s">
        <v>121</v>
      </c>
      <c r="C138" s="87">
        <v>65</v>
      </c>
      <c r="D138" s="87">
        <v>27</v>
      </c>
      <c r="E138" s="34" t="s">
        <v>595</v>
      </c>
      <c r="F138" s="87" t="s">
        <v>584</v>
      </c>
      <c r="G138" s="87">
        <v>1291</v>
      </c>
      <c r="H138" s="87">
        <v>3528</v>
      </c>
      <c r="I138" s="102">
        <v>10.915</v>
      </c>
      <c r="J138" s="102">
        <v>0.291</v>
      </c>
      <c r="K138" s="28">
        <f>SUM((I138+J138))</f>
        <v>11.206</v>
      </c>
      <c r="L138" s="128">
        <f>Y138</f>
        <v>25</v>
      </c>
      <c r="M138" s="1">
        <f>SUM((K138/L138))</f>
        <v>0.44824</v>
      </c>
      <c r="N138" s="87">
        <v>4.56</v>
      </c>
      <c r="O138" s="59"/>
      <c r="P138" s="59"/>
      <c r="Q138" s="59" t="s">
        <v>1540</v>
      </c>
      <c r="R138" s="87"/>
      <c r="S138" s="128">
        <f>U138/1000000</f>
        <v>10.915744</v>
      </c>
      <c r="T138" s="128">
        <v>0.26</v>
      </c>
      <c r="U138" s="43">
        <v>10915744</v>
      </c>
      <c r="V138" s="63"/>
      <c r="W138" s="63"/>
      <c r="X138" s="63">
        <v>25000000</v>
      </c>
      <c r="Y138" s="63">
        <f>SUM((X138/1000000))</f>
        <v>25</v>
      </c>
    </row>
    <row r="139">
      <c r="A139" s="109" t="s">
        <v>1541</v>
      </c>
      <c r="B139" s="34" t="s">
        <v>962</v>
      </c>
      <c r="C139" s="87">
        <v>52</v>
      </c>
      <c r="D139" s="87">
        <v>74</v>
      </c>
      <c r="E139" s="34" t="s">
        <v>1351</v>
      </c>
      <c r="F139" s="87" t="s">
        <v>577</v>
      </c>
      <c r="G139" s="87"/>
      <c r="H139" s="87"/>
      <c r="I139" s="102">
        <v>10.011</v>
      </c>
      <c r="J139" s="102">
        <v>11.144</v>
      </c>
      <c r="K139" s="28">
        <f>SUM((I139+J139))</f>
        <v>21.155</v>
      </c>
      <c r="L139" s="128">
        <f>Y139</f>
        <v>15</v>
      </c>
      <c r="M139" s="1">
        <f>SUM((K139/L139))</f>
        <v>1.41033333333333</v>
      </c>
      <c r="N139" s="87">
        <v>3.8</v>
      </c>
      <c r="O139" s="59"/>
      <c r="P139" s="59"/>
      <c r="Q139" s="59"/>
      <c r="R139" s="87"/>
      <c r="S139" s="128">
        <f>U139/1000000</f>
        <v>10.011996</v>
      </c>
      <c r="T139" s="128">
        <v>10.73</v>
      </c>
      <c r="U139" s="43">
        <v>10011996</v>
      </c>
      <c r="V139" s="63"/>
      <c r="W139" s="63">
        <v>20.8</v>
      </c>
      <c r="X139" s="63">
        <v>15000000</v>
      </c>
      <c r="Y139" s="63">
        <f>SUM((X139/1000000))</f>
        <v>15</v>
      </c>
    </row>
    <row r="140">
      <c r="A140" s="109" t="s">
        <v>1542</v>
      </c>
      <c r="B140" s="34" t="s">
        <v>576</v>
      </c>
      <c r="C140" s="87">
        <v>62</v>
      </c>
      <c r="D140" s="87">
        <v>73</v>
      </c>
      <c r="E140" s="34" t="s">
        <v>590</v>
      </c>
      <c r="F140" s="87" t="s">
        <v>1543</v>
      </c>
      <c r="G140" s="87">
        <v>2808</v>
      </c>
      <c r="H140" s="87">
        <v>1625</v>
      </c>
      <c r="I140" s="102">
        <v>9.793</v>
      </c>
      <c r="J140" s="102">
        <v>0.014</v>
      </c>
      <c r="K140" s="28">
        <f>SUM((I140+J140))</f>
        <v>9.807</v>
      </c>
      <c r="L140" s="128">
        <f>Y140</f>
        <v>37.5</v>
      </c>
      <c r="M140" s="1">
        <f>SUM((K140/L140))</f>
        <v>0.26152</v>
      </c>
      <c r="N140" s="87">
        <v>4.56</v>
      </c>
      <c r="O140" s="59"/>
      <c r="P140" s="59"/>
      <c r="Q140" s="59" t="s">
        <v>1544</v>
      </c>
      <c r="R140" s="87"/>
      <c r="S140" s="128">
        <v>9.79</v>
      </c>
      <c r="T140" s="128">
        <v>0.01</v>
      </c>
      <c r="U140" s="43">
        <v>9643725</v>
      </c>
      <c r="V140" s="63"/>
      <c r="W140" s="63"/>
      <c r="X140" s="63">
        <v>37500000</v>
      </c>
      <c r="Y140" s="63">
        <f>SUM((X140/1000000))</f>
        <v>37.5</v>
      </c>
    </row>
    <row r="141">
      <c r="A141" s="109" t="s">
        <v>1545</v>
      </c>
      <c r="B141" s="34" t="s">
        <v>576</v>
      </c>
      <c r="C141" s="87">
        <v>50</v>
      </c>
      <c r="D141" s="87">
        <v>41</v>
      </c>
      <c r="E141" s="34" t="s">
        <v>683</v>
      </c>
      <c r="F141" s="87" t="s">
        <v>577</v>
      </c>
      <c r="G141" s="87">
        <v>1106</v>
      </c>
      <c r="H141" s="87">
        <v>3700</v>
      </c>
      <c r="I141" s="102">
        <v>9.511</v>
      </c>
      <c r="J141" s="102">
        <v>2.332</v>
      </c>
      <c r="K141" s="28">
        <f>SUM((I141+J141))</f>
        <v>11.843</v>
      </c>
      <c r="L141" s="128">
        <f>Y141</f>
        <v>7</v>
      </c>
      <c r="M141" s="1">
        <f>SUM((K141/L141))</f>
        <v>1.69185714285714</v>
      </c>
      <c r="N141" s="87">
        <v>4.09</v>
      </c>
      <c r="O141" s="59"/>
      <c r="P141" s="59"/>
      <c r="Q141" s="59" t="s">
        <v>1546</v>
      </c>
      <c r="R141" s="87"/>
      <c r="S141" s="128">
        <f>U141/1000000</f>
        <v>9.511289</v>
      </c>
      <c r="T141" s="128">
        <v>2.14</v>
      </c>
      <c r="U141" s="43">
        <v>9511289</v>
      </c>
      <c r="V141" s="63"/>
      <c r="W141" s="63"/>
      <c r="X141" s="63">
        <v>7000000</v>
      </c>
      <c r="Y141" s="63">
        <f>SUM((X141/1000000))</f>
        <v>7</v>
      </c>
    </row>
    <row r="142">
      <c r="A142" s="109" t="s">
        <v>1547</v>
      </c>
      <c r="B142" s="34" t="s">
        <v>576</v>
      </c>
      <c r="C142" s="87">
        <v>92</v>
      </c>
      <c r="D142" s="87">
        <v>83</v>
      </c>
      <c r="E142" s="34" t="s">
        <v>683</v>
      </c>
      <c r="F142" s="87" t="s">
        <v>584</v>
      </c>
      <c r="G142" s="87"/>
      <c r="H142" s="87"/>
      <c r="I142" s="102">
        <v>9.427</v>
      </c>
      <c r="J142" s="102">
        <v>8.651</v>
      </c>
      <c r="K142" s="28">
        <f>SUM((I142+J142))</f>
        <v>18.078</v>
      </c>
      <c r="L142" s="128">
        <f>Y142</f>
        <v>4</v>
      </c>
      <c r="M142" s="1">
        <f>SUM((K142/L142))</f>
        <v>4.5195</v>
      </c>
      <c r="N142" s="87">
        <v>0.09</v>
      </c>
      <c r="O142" s="59"/>
      <c r="P142" s="59"/>
      <c r="Q142" s="59" t="s">
        <v>1548</v>
      </c>
      <c r="R142" s="87"/>
      <c r="S142" s="128">
        <f>U142/1000000</f>
        <v>9.427089</v>
      </c>
      <c r="T142" s="128">
        <v>8.651</v>
      </c>
      <c r="U142" s="43">
        <v>9427089</v>
      </c>
      <c r="V142" s="63"/>
      <c r="W142" s="63"/>
      <c r="X142" s="63">
        <v>4000000</v>
      </c>
      <c r="Y142" s="63">
        <f>SUM((X142/1000000))</f>
        <v>4</v>
      </c>
    </row>
    <row r="143">
      <c r="A143" s="109" t="s">
        <v>1549</v>
      </c>
      <c r="B143" s="34" t="s">
        <v>576</v>
      </c>
      <c r="C143" s="87">
        <v>63</v>
      </c>
      <c r="D143" s="87">
        <v>84</v>
      </c>
      <c r="E143" s="34" t="s">
        <v>595</v>
      </c>
      <c r="F143" s="87" t="s">
        <v>584</v>
      </c>
      <c r="G143" s="87"/>
      <c r="H143" s="87"/>
      <c r="I143" s="102">
        <v>9.046</v>
      </c>
      <c r="J143" s="102">
        <v>31.37</v>
      </c>
      <c r="K143" s="28">
        <f>SUM((I143+J143))</f>
        <v>40.416</v>
      </c>
      <c r="L143" s="128">
        <f>Y143</f>
        <v>12.5</v>
      </c>
      <c r="M143" s="1">
        <f>SUM((K143/L143))</f>
        <v>3.23328</v>
      </c>
      <c r="N143" s="87">
        <v>1.03</v>
      </c>
      <c r="O143" s="59"/>
      <c r="P143" s="59"/>
      <c r="Q143" s="59"/>
      <c r="R143" s="87"/>
      <c r="S143" s="128">
        <f>U143/1000000</f>
        <v>8.70479</v>
      </c>
      <c r="T143" s="128">
        <v>31.37</v>
      </c>
      <c r="U143" s="43">
        <v>8704790</v>
      </c>
      <c r="V143" s="63"/>
      <c r="W143" s="63">
        <v>33</v>
      </c>
      <c r="X143" s="63">
        <v>12500000</v>
      </c>
      <c r="Y143" s="63">
        <f>SUM((X143/1000000))</f>
        <v>12.5</v>
      </c>
    </row>
    <row r="144">
      <c r="A144" s="109" t="s">
        <v>1550</v>
      </c>
      <c r="B144" s="34" t="s">
        <v>962</v>
      </c>
      <c r="C144" s="87">
        <v>46</v>
      </c>
      <c r="D144" s="87">
        <v>61</v>
      </c>
      <c r="E144" s="34" t="s">
        <v>610</v>
      </c>
      <c r="F144" s="87" t="s">
        <v>708</v>
      </c>
      <c r="G144" s="87">
        <v>2421</v>
      </c>
      <c r="H144" s="87">
        <v>1490</v>
      </c>
      <c r="I144" s="102">
        <v>8.402</v>
      </c>
      <c r="J144" s="102">
        <v>10.353</v>
      </c>
      <c r="K144" s="28">
        <f>SUM((I144+J144))</f>
        <v>18.755</v>
      </c>
      <c r="L144" s="128">
        <f>Y144</f>
        <v>19</v>
      </c>
      <c r="M144" s="1">
        <f>SUM((K144/L144))</f>
        <v>0.987105263157895</v>
      </c>
      <c r="N144" s="87">
        <v>3.61</v>
      </c>
      <c r="O144" s="59"/>
      <c r="P144" s="59"/>
      <c r="Q144" s="59" t="s">
        <v>1551</v>
      </c>
      <c r="R144" s="87"/>
      <c r="S144" s="128">
        <f>U144/1000000</f>
        <v>8.402485</v>
      </c>
      <c r="T144" s="128">
        <v>10.35</v>
      </c>
      <c r="U144" s="43">
        <v>8402485</v>
      </c>
      <c r="V144" s="63"/>
      <c r="W144" s="63"/>
      <c r="X144" s="63">
        <v>19000000</v>
      </c>
      <c r="Y144" s="63">
        <f>SUM((X144/1000000))</f>
        <v>19</v>
      </c>
    </row>
    <row r="145">
      <c r="A145" s="109" t="s">
        <v>1552</v>
      </c>
      <c r="B145" s="34" t="s">
        <v>78</v>
      </c>
      <c r="C145" s="87">
        <v>67</v>
      </c>
      <c r="D145" s="87">
        <v>64</v>
      </c>
      <c r="E145" s="34" t="s">
        <v>931</v>
      </c>
      <c r="F145" s="87" t="s">
        <v>939</v>
      </c>
      <c r="G145" s="87">
        <v>687</v>
      </c>
      <c r="H145" s="87">
        <v>5015</v>
      </c>
      <c r="I145" s="102">
        <v>8.195</v>
      </c>
      <c r="J145" s="102">
        <v>0.684</v>
      </c>
      <c r="K145" s="28">
        <f>SUM((I145+J145))</f>
        <v>8.879</v>
      </c>
      <c r="L145" s="128">
        <f>Y145</f>
        <v>12</v>
      </c>
      <c r="M145" s="1">
        <f>SUM((K145/L145))</f>
        <v>0.739916666666667</v>
      </c>
      <c r="N145" s="87">
        <v>3.4</v>
      </c>
      <c r="O145" s="59"/>
      <c r="P145" s="59"/>
      <c r="Q145" s="59"/>
      <c r="R145" s="87"/>
      <c r="S145" s="128">
        <f>U145/1000000</f>
        <v>8.195551</v>
      </c>
      <c r="T145" s="128">
        <v>0.68</v>
      </c>
      <c r="U145" s="43">
        <v>8195551</v>
      </c>
      <c r="V145" s="63"/>
      <c r="W145" s="63"/>
      <c r="X145" s="63">
        <v>12000000</v>
      </c>
      <c r="Y145" s="63">
        <f>SUM((X145/1000000))</f>
        <v>12</v>
      </c>
    </row>
    <row r="146">
      <c r="A146" s="109" t="s">
        <v>1553</v>
      </c>
      <c r="B146" s="34" t="s">
        <v>107</v>
      </c>
      <c r="C146" s="87">
        <v>27</v>
      </c>
      <c r="D146" s="87">
        <v>47</v>
      </c>
      <c r="E146" s="34" t="s">
        <v>640</v>
      </c>
      <c r="F146" s="87" t="s">
        <v>591</v>
      </c>
      <c r="G146" s="87">
        <v>2508</v>
      </c>
      <c r="H146" s="87">
        <v>1703</v>
      </c>
      <c r="I146" s="102">
        <v>8.05</v>
      </c>
      <c r="J146" s="102">
        <v>2.049</v>
      </c>
      <c r="K146" s="28">
        <f>SUM((I146+J146))</f>
        <v>10.099</v>
      </c>
      <c r="L146" s="128">
        <f>Y146</f>
        <v>35</v>
      </c>
      <c r="M146" s="1">
        <f>SUM((K146/L146))</f>
        <v>0.288542857142857</v>
      </c>
      <c r="N146" s="87">
        <v>4.3</v>
      </c>
      <c r="O146" s="59"/>
      <c r="P146" s="59"/>
      <c r="Q146" s="59" t="s">
        <v>1554</v>
      </c>
      <c r="R146" s="87"/>
      <c r="S146" s="128">
        <f>U146/1000000</f>
        <v>8.050977</v>
      </c>
      <c r="T146" s="128">
        <v>2.04</v>
      </c>
      <c r="U146" s="43">
        <v>8050977</v>
      </c>
      <c r="V146" s="63"/>
      <c r="W146" s="63"/>
      <c r="X146" s="63">
        <v>35000000</v>
      </c>
      <c r="Y146" s="63">
        <f>SUM((X146/1000000))</f>
        <v>35</v>
      </c>
    </row>
    <row r="147">
      <c r="A147" s="109" t="s">
        <v>1555</v>
      </c>
      <c r="B147" s="34" t="s">
        <v>630</v>
      </c>
      <c r="C147" s="87">
        <v>34</v>
      </c>
      <c r="D147" s="87">
        <v>68</v>
      </c>
      <c r="E147" s="34" t="s">
        <v>1399</v>
      </c>
      <c r="F147" s="87" t="s">
        <v>591</v>
      </c>
      <c r="G147" s="87">
        <v>1185</v>
      </c>
      <c r="H147" s="87">
        <v>2935</v>
      </c>
      <c r="I147" s="102">
        <v>7.919</v>
      </c>
      <c r="J147" s="102">
        <v>1.404</v>
      </c>
      <c r="K147" s="28">
        <f>SUM((I147+J147))</f>
        <v>9.323</v>
      </c>
      <c r="L147" s="128">
        <f>Y147</f>
        <v>45</v>
      </c>
      <c r="M147" s="1">
        <f>SUM((K147/L147))</f>
        <v>0.207177777777778</v>
      </c>
      <c r="N147" s="87">
        <v>3.5</v>
      </c>
      <c r="O147" s="59"/>
      <c r="P147" s="59"/>
      <c r="Q147" s="59" t="s">
        <v>1556</v>
      </c>
      <c r="R147" s="87"/>
      <c r="S147" s="128">
        <f>U147/1000000</f>
        <v>7.919117</v>
      </c>
      <c r="T147" s="128">
        <v>1.2</v>
      </c>
      <c r="U147" s="43">
        <v>7919117</v>
      </c>
      <c r="V147" s="63"/>
      <c r="W147" s="63"/>
      <c r="X147" s="63">
        <v>45000000</v>
      </c>
      <c r="Y147" s="63">
        <f>SUM((X147/1000000))</f>
        <v>45</v>
      </c>
    </row>
    <row r="148">
      <c r="A148" s="109" t="s">
        <v>1557</v>
      </c>
      <c r="B148" s="34" t="s">
        <v>576</v>
      </c>
      <c r="C148" s="87">
        <v>52</v>
      </c>
      <c r="D148" s="87">
        <v>48</v>
      </c>
      <c r="E148" s="34" t="s">
        <v>1416</v>
      </c>
      <c r="F148" s="87" t="s">
        <v>708</v>
      </c>
      <c r="G148" s="87">
        <v>2022</v>
      </c>
      <c r="H148" s="87">
        <v>1548</v>
      </c>
      <c r="I148" s="102">
        <v>7.873</v>
      </c>
      <c r="J148" s="102">
        <v>10.056</v>
      </c>
      <c r="K148" s="28">
        <f>SUM((I148+J148))</f>
        <v>17.929</v>
      </c>
      <c r="L148" s="128">
        <f>Y148</f>
        <v>38</v>
      </c>
      <c r="M148" s="1">
        <f>SUM((K148/L148))</f>
        <v>0.471815789473684</v>
      </c>
      <c r="N148" s="87">
        <v>3.13</v>
      </c>
      <c r="O148" s="59"/>
      <c r="P148" s="59"/>
      <c r="Q148" s="59" t="s">
        <v>1558</v>
      </c>
      <c r="R148" s="87"/>
      <c r="S148" s="128">
        <f>U148/1000000</f>
        <v>7.841892</v>
      </c>
      <c r="T148" s="128">
        <v>10.05</v>
      </c>
      <c r="U148" s="43">
        <v>7841892</v>
      </c>
      <c r="V148" s="63"/>
      <c r="W148" s="63"/>
      <c r="X148" s="63">
        <v>38000000</v>
      </c>
      <c r="Y148" s="63">
        <f>SUM((X148/1000000))</f>
        <v>38</v>
      </c>
    </row>
    <row r="149">
      <c r="A149" s="109" t="s">
        <v>1559</v>
      </c>
      <c r="B149" s="34" t="s">
        <v>312</v>
      </c>
      <c r="C149" s="87">
        <v>81</v>
      </c>
      <c r="D149" s="87">
        <v>85</v>
      </c>
      <c r="E149" s="34" t="s">
        <v>1435</v>
      </c>
      <c r="F149" s="87" t="s">
        <v>956</v>
      </c>
      <c r="G149" s="87"/>
      <c r="H149" s="87"/>
      <c r="I149" s="102">
        <v>7.8</v>
      </c>
      <c r="J149" s="102">
        <v>25.593</v>
      </c>
      <c r="K149" s="28">
        <f>SUM((I149+J149))</f>
        <v>33.393</v>
      </c>
      <c r="L149" s="128">
        <v>15</v>
      </c>
      <c r="M149" s="1">
        <f>SUM((K149/L149))</f>
        <v>2.2262</v>
      </c>
      <c r="N149" s="87">
        <v>0.46</v>
      </c>
      <c r="O149" s="59"/>
      <c r="P149" s="59"/>
      <c r="Q149" s="59" t="s">
        <v>1560</v>
      </c>
      <c r="R149" s="87"/>
      <c r="S149" s="128">
        <f>U149/1000000</f>
        <v>7.800824</v>
      </c>
      <c r="T149" s="128">
        <v>25.593</v>
      </c>
      <c r="U149" s="43">
        <v>7800824</v>
      </c>
      <c r="V149" s="63"/>
      <c r="W149" s="63">
        <v>32</v>
      </c>
      <c r="X149" s="63"/>
      <c r="Y149" s="63">
        <f>SUM((X149/1000000))</f>
        <v>0</v>
      </c>
    </row>
    <row r="150">
      <c r="A150" s="109" t="s">
        <v>1561</v>
      </c>
      <c r="B150" s="34"/>
      <c r="C150" s="87">
        <v>10</v>
      </c>
      <c r="D150" s="87">
        <v>42</v>
      </c>
      <c r="E150" s="42" t="s">
        <v>1438</v>
      </c>
      <c r="F150" s="87" t="s">
        <v>977</v>
      </c>
      <c r="G150" s="87">
        <v>1052</v>
      </c>
      <c r="H150" s="87">
        <v>2824</v>
      </c>
      <c r="I150" s="102">
        <v>7.72</v>
      </c>
      <c r="J150" s="102"/>
      <c r="K150" s="28">
        <f>SUM((I150+J150))</f>
        <v>7.72</v>
      </c>
      <c r="L150" s="128">
        <f>Y150</f>
        <v>3.5</v>
      </c>
      <c r="M150" s="1">
        <f>SUM((K150/L150))</f>
        <v>2.20571428571429</v>
      </c>
      <c r="N150" s="87">
        <v>2.97</v>
      </c>
      <c r="O150" s="59"/>
      <c r="P150" s="59"/>
      <c r="Q150" s="59"/>
      <c r="R150" s="87"/>
      <c r="S150" s="128">
        <f>U150/1000000</f>
        <v>7.720487</v>
      </c>
      <c r="T150" s="128">
        <v>0</v>
      </c>
      <c r="U150" s="43">
        <v>7720487</v>
      </c>
      <c r="V150" s="63"/>
      <c r="W150" s="63"/>
      <c r="X150" s="63">
        <v>3500000</v>
      </c>
      <c r="Y150" s="63">
        <f>SUM((X150/1000000))</f>
        <v>3.5</v>
      </c>
    </row>
    <row r="151">
      <c r="A151" s="109" t="s">
        <v>1562</v>
      </c>
      <c r="B151" s="34" t="s">
        <v>1537</v>
      </c>
      <c r="C151" s="87">
        <v>15</v>
      </c>
      <c r="D151" s="87">
        <v>47</v>
      </c>
      <c r="E151" s="34" t="s">
        <v>583</v>
      </c>
      <c r="F151" s="87" t="s">
        <v>577</v>
      </c>
      <c r="G151" s="87"/>
      <c r="H151" s="87"/>
      <c r="I151" s="102">
        <v>7.563</v>
      </c>
      <c r="J151" s="102">
        <v>13.894</v>
      </c>
      <c r="K151" s="28">
        <f>SUM((I151+J151))</f>
        <v>21.457</v>
      </c>
      <c r="L151" s="128">
        <f>Y151</f>
        <v>10</v>
      </c>
      <c r="M151" s="1">
        <f>SUM((K151/L151))</f>
        <v>2.1457</v>
      </c>
      <c r="N151" s="87">
        <v>4.03</v>
      </c>
      <c r="O151" s="59"/>
      <c r="P151" s="59"/>
      <c r="Q151" s="59"/>
      <c r="R151" s="87"/>
      <c r="S151" s="128">
        <v>7.57</v>
      </c>
      <c r="T151" s="128">
        <v>13.14</v>
      </c>
      <c r="U151" s="43"/>
      <c r="V151" s="63"/>
      <c r="W151" s="63">
        <v>20.9</v>
      </c>
      <c r="X151" s="63">
        <v>10000000</v>
      </c>
      <c r="Y151" s="63">
        <f>SUM((X151/1000000))</f>
        <v>10</v>
      </c>
    </row>
    <row r="152">
      <c r="A152" s="109"/>
      <c r="B152" s="34"/>
      <c r="C152" s="87"/>
      <c r="D152" s="87"/>
      <c r="E152" s="34"/>
      <c r="F152" s="87"/>
      <c r="G152" s="87"/>
      <c r="H152" s="87"/>
      <c r="I152" s="102"/>
      <c r="J152" s="102"/>
      <c r="K152" s="18"/>
      <c r="L152" s="59"/>
      <c r="M152" s="1"/>
      <c r="N152" s="87"/>
      <c r="O152" s="59"/>
      <c r="P152" s="59"/>
      <c r="Q152" s="59"/>
      <c r="R152" s="87"/>
      <c r="S152" s="69"/>
      <c r="T152" s="69"/>
      <c r="U152" s="43"/>
      <c r="V152" s="87"/>
      <c r="W152" s="87"/>
      <c r="X152" s="87"/>
      <c r="Y152" s="87"/>
    </row>
    <row r="153">
      <c r="A153" s="109"/>
      <c r="B153" s="34"/>
      <c r="C153" s="87"/>
      <c r="D153" s="87"/>
      <c r="E153" s="34"/>
      <c r="F153" s="87"/>
      <c r="G153" s="87"/>
      <c r="H153" s="87"/>
      <c r="I153" s="102"/>
      <c r="J153" s="102"/>
      <c r="K153" s="18"/>
      <c r="L153" s="59"/>
      <c r="M153" s="1"/>
      <c r="N153" s="87"/>
      <c r="O153" s="59"/>
      <c r="P153" s="59"/>
      <c r="Q153" s="59"/>
      <c r="R153" s="87"/>
      <c r="S153" s="69"/>
      <c r="T153" s="69"/>
      <c r="U153" s="43"/>
      <c r="V153" s="87"/>
      <c r="W153" s="87"/>
      <c r="X153" s="87"/>
      <c r="Y153" s="87"/>
    </row>
    <row r="154">
      <c r="A154" s="109"/>
      <c r="B154" s="34"/>
      <c r="C154" s="87"/>
      <c r="D154" s="87"/>
      <c r="E154" s="34"/>
      <c r="F154" s="87"/>
      <c r="G154" s="87"/>
      <c r="H154" s="87"/>
      <c r="I154" s="102"/>
      <c r="J154" s="102"/>
      <c r="K154" s="18"/>
      <c r="L154" s="59"/>
      <c r="M154" s="1"/>
      <c r="N154" s="87"/>
      <c r="O154" s="59"/>
      <c r="P154" s="59"/>
      <c r="Q154" s="59"/>
      <c r="R154" s="87"/>
      <c r="S154" s="69"/>
      <c r="T154" s="69"/>
      <c r="U154" s="43"/>
      <c r="V154" s="87"/>
      <c r="W154" s="87"/>
      <c r="X154" s="87"/>
      <c r="Y154" s="87"/>
    </row>
    <row r="155">
      <c r="A155" s="109"/>
      <c r="B155" s="34"/>
      <c r="C155" s="87"/>
      <c r="D155" s="87"/>
      <c r="E155" s="34"/>
      <c r="F155" s="87"/>
      <c r="G155" s="87"/>
      <c r="H155" s="87"/>
      <c r="I155" s="102"/>
      <c r="J155" s="102"/>
      <c r="K155" s="18"/>
      <c r="L155" s="59"/>
      <c r="M155" s="1"/>
      <c r="N155" s="87"/>
      <c r="O155" s="59"/>
      <c r="P155" s="59"/>
      <c r="Q155" s="59"/>
      <c r="R155" s="87"/>
      <c r="S155" s="69"/>
      <c r="T155" s="69"/>
      <c r="U155" s="43"/>
      <c r="V155" s="87"/>
      <c r="W155" s="87"/>
      <c r="X155" s="87"/>
      <c r="Y155" s="87"/>
    </row>
    <row r="156">
      <c r="A156" s="109"/>
      <c r="B156" s="34"/>
      <c r="C156" s="87"/>
      <c r="D156" s="87"/>
      <c r="E156" s="34"/>
      <c r="F156" s="87"/>
      <c r="G156" s="87"/>
      <c r="H156" s="87"/>
      <c r="I156" s="102"/>
      <c r="J156" s="102"/>
      <c r="K156" s="18"/>
      <c r="L156" s="59"/>
      <c r="M156" s="1"/>
      <c r="N156" s="87"/>
      <c r="O156" s="59"/>
      <c r="P156" s="59"/>
      <c r="Q156" s="59"/>
      <c r="R156" s="87"/>
      <c r="S156" s="69"/>
      <c r="T156" s="69"/>
      <c r="U156" s="43"/>
      <c r="V156" s="87"/>
      <c r="W156" s="87"/>
      <c r="X156" s="87"/>
      <c r="Y156" s="87"/>
    </row>
    <row r="157">
      <c r="A157" s="109"/>
      <c r="B157" s="34"/>
      <c r="C157" s="87"/>
      <c r="D157" s="87"/>
      <c r="E157" s="34"/>
      <c r="F157" s="87"/>
      <c r="G157" s="87"/>
      <c r="H157" s="87"/>
      <c r="I157" s="102"/>
      <c r="J157" s="102"/>
      <c r="K157" s="18"/>
      <c r="L157" s="59"/>
      <c r="M157" s="1"/>
      <c r="N157" s="87"/>
      <c r="O157" s="59"/>
      <c r="P157" s="59"/>
      <c r="Q157" s="59"/>
      <c r="R157" s="87"/>
      <c r="S157" s="69"/>
      <c r="T157" s="69"/>
      <c r="U157" s="43"/>
      <c r="V157" s="87"/>
      <c r="W157" s="87"/>
      <c r="X157" s="87"/>
      <c r="Y157" s="87"/>
    </row>
    <row r="158">
      <c r="A158" s="109"/>
      <c r="B158" s="34"/>
      <c r="C158" s="87"/>
      <c r="D158" s="87"/>
      <c r="E158" s="34"/>
      <c r="F158" s="87"/>
      <c r="G158" s="87"/>
      <c r="H158" s="87"/>
      <c r="I158" s="102"/>
      <c r="J158" s="102"/>
      <c r="K158" s="18"/>
      <c r="L158" s="59"/>
      <c r="M158" s="1"/>
      <c r="N158" s="87"/>
      <c r="O158" s="59"/>
      <c r="P158" s="59"/>
      <c r="Q158" s="59"/>
      <c r="R158" s="87"/>
      <c r="S158" s="69"/>
      <c r="T158" s="69"/>
      <c r="U158" s="43"/>
      <c r="V158" s="87"/>
      <c r="W158" s="87"/>
      <c r="X158" s="87"/>
      <c r="Y158" s="87"/>
    </row>
    <row r="159">
      <c r="A159" s="109"/>
      <c r="B159" s="34"/>
      <c r="C159" s="87"/>
      <c r="D159" s="87"/>
      <c r="E159" s="34"/>
      <c r="F159" s="87"/>
      <c r="G159" s="87"/>
      <c r="H159" s="87"/>
      <c r="I159" s="102"/>
      <c r="J159" s="102"/>
      <c r="K159" s="18"/>
      <c r="L159" s="59"/>
      <c r="M159" s="1"/>
      <c r="N159" s="87"/>
      <c r="O159" s="59"/>
      <c r="P159" s="59"/>
      <c r="Q159" s="59"/>
      <c r="R159" s="87"/>
      <c r="S159" s="69"/>
      <c r="T159" s="69"/>
      <c r="U159" s="43"/>
      <c r="V159" s="87"/>
      <c r="W159" s="87"/>
      <c r="X159" s="87"/>
      <c r="Y159" s="87"/>
    </row>
    <row r="160">
      <c r="A160" s="109"/>
      <c r="B160" s="34"/>
      <c r="C160" s="87"/>
      <c r="D160" s="87"/>
      <c r="E160" s="34"/>
      <c r="F160" s="87"/>
      <c r="G160" s="87"/>
      <c r="H160" s="87"/>
      <c r="I160" s="102"/>
      <c r="J160" s="102"/>
      <c r="K160" s="18"/>
      <c r="L160" s="59"/>
      <c r="M160" s="1"/>
      <c r="N160" s="87"/>
      <c r="O160" s="59"/>
      <c r="P160" s="59"/>
      <c r="Q160" s="59"/>
      <c r="R160" s="87"/>
      <c r="S160" s="69"/>
      <c r="T160" s="69"/>
      <c r="U160" s="43"/>
      <c r="V160" s="87"/>
      <c r="W160" s="87"/>
      <c r="X160" s="87"/>
      <c r="Y160" s="87"/>
    </row>
  </sheetData>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7.14" defaultRowHeight="12.75"/>
  <cols>
    <col customWidth="1" min="1" max="1" width="21.86"/>
    <col customWidth="1" min="2" max="2" width="15.14"/>
    <col customWidth="1" min="3" max="3" width="6.43"/>
    <col customWidth="1" min="4" max="4" width="6.29"/>
    <col customWidth="1" min="5" max="5" width="13.86"/>
    <col customWidth="1" min="6" max="6" width="11.71"/>
    <col customWidth="1" min="7" max="7" width="9.29"/>
    <col customWidth="1" min="8" max="8" width="10.57"/>
    <col customWidth="1" min="9" max="9" width="11.0"/>
    <col customWidth="1" min="10" max="10" width="10.0"/>
    <col customWidth="1" min="11" max="11" width="9.71"/>
    <col customWidth="1" min="12" max="12" width="7.14"/>
    <col customWidth="1" min="13" max="13" width="7.43"/>
    <col customWidth="1" min="14" max="14" width="8.0"/>
    <col customWidth="1" min="15" max="15" width="9.57"/>
    <col customWidth="1" min="16" max="16" width="5.29"/>
    <col customWidth="1" min="17" max="17" width="42.29"/>
    <col customWidth="1" min="19" max="19" width="8.71"/>
    <col customWidth="1" min="20" max="20" width="7.43"/>
  </cols>
  <sheetData>
    <row r="1">
      <c r="A1" s="9" t="s">
        <v>33</v>
      </c>
      <c r="B1" s="118" t="s">
        <v>1341</v>
      </c>
      <c r="C1" s="9" t="s">
        <v>15</v>
      </c>
      <c r="D1" s="9" t="s">
        <v>1079</v>
      </c>
      <c r="E1" s="64" t="s">
        <v>41</v>
      </c>
      <c r="F1" s="9" t="s">
        <v>42</v>
      </c>
      <c r="G1" s="9" t="s">
        <v>1080</v>
      </c>
      <c r="H1" s="9" t="s">
        <v>45</v>
      </c>
      <c r="I1" s="77" t="s">
        <v>46</v>
      </c>
      <c r="J1" s="77" t="s">
        <v>47</v>
      </c>
      <c r="K1" s="9" t="s">
        <v>48</v>
      </c>
      <c r="L1" s="33" t="s">
        <v>49</v>
      </c>
      <c r="M1" s="92" t="s">
        <v>1081</v>
      </c>
      <c r="N1" s="9" t="s">
        <v>43</v>
      </c>
      <c r="O1" s="33" t="s">
        <v>53</v>
      </c>
      <c r="P1" s="33" t="s">
        <v>54</v>
      </c>
      <c r="Q1" s="33" t="s">
        <v>56</v>
      </c>
      <c r="R1" s="87"/>
      <c r="S1" s="33" t="s">
        <v>46</v>
      </c>
      <c r="T1" s="33" t="s">
        <v>47</v>
      </c>
      <c r="U1" s="62" t="s">
        <v>46</v>
      </c>
      <c r="V1" s="62" t="s">
        <v>47</v>
      </c>
      <c r="W1" s="62" t="s">
        <v>1563</v>
      </c>
      <c r="X1" s="62" t="s">
        <v>49</v>
      </c>
    </row>
    <row r="2">
      <c r="A2" s="87"/>
      <c r="B2" s="118"/>
      <c r="C2" s="9"/>
      <c r="D2" s="9"/>
      <c r="E2" s="64"/>
      <c r="F2" s="9"/>
      <c r="G2" s="9"/>
      <c r="H2" s="9" t="s">
        <v>296</v>
      </c>
      <c r="I2" s="77" t="s">
        <v>297</v>
      </c>
      <c r="J2" s="77" t="s">
        <v>297</v>
      </c>
      <c r="K2" s="9" t="s">
        <v>297</v>
      </c>
      <c r="L2" s="33" t="s">
        <v>297</v>
      </c>
      <c r="M2" s="85" t="s">
        <v>298</v>
      </c>
      <c r="N2" s="9" t="s">
        <v>297</v>
      </c>
      <c r="O2" s="33"/>
      <c r="P2" s="33"/>
      <c r="Q2" s="70" t="s">
        <v>1564</v>
      </c>
      <c r="R2" s="87"/>
      <c r="S2" s="33" t="s">
        <v>297</v>
      </c>
      <c r="T2" s="33" t="s">
        <v>297</v>
      </c>
      <c r="U2" s="62" t="s">
        <v>296</v>
      </c>
      <c r="V2" s="62" t="s">
        <v>296</v>
      </c>
      <c r="W2" s="62" t="s">
        <v>296</v>
      </c>
      <c r="X2" s="62" t="s">
        <v>296</v>
      </c>
    </row>
    <row r="3">
      <c r="A3" s="87" t="s">
        <v>613</v>
      </c>
      <c r="B3" s="42"/>
      <c r="C3" s="12">
        <f>AVERAGE(C4:C92)</f>
        <v>51.4269662921348</v>
      </c>
      <c r="D3" s="12">
        <f>AVERAGE(D4:D100)</f>
        <v>67.8131868131868</v>
      </c>
      <c r="E3" s="119"/>
      <c r="F3" s="87"/>
      <c r="G3" s="12">
        <f>AVERAGE(G4:G100)</f>
        <v>2753.63333333333</v>
      </c>
      <c r="H3" s="12">
        <f>AVERAGE(H4:H100)</f>
        <v>8080.75555555556</v>
      </c>
      <c r="I3" s="5"/>
      <c r="J3" s="5"/>
      <c r="K3" s="28">
        <f>AVERAGE(K4:K92)</f>
        <v>191.393235955056</v>
      </c>
      <c r="L3" s="128">
        <f>AVERAGE(L4:L92)</f>
        <v>63.2640449438202</v>
      </c>
      <c r="M3" s="1">
        <f>AVERAGE((K3/L3))</f>
        <v>3.02530823195098</v>
      </c>
      <c r="N3" s="28">
        <f>AVERAGE(N4:N92)</f>
        <v>25.8807865168539</v>
      </c>
      <c r="O3" s="59"/>
      <c r="P3" s="59"/>
      <c r="Q3" s="59"/>
      <c r="R3" s="87"/>
      <c r="S3" s="128">
        <f>AVERAGE(S4:S92)</f>
        <v>86.3075342808989</v>
      </c>
      <c r="T3" s="128">
        <f>AVERAGE(T4:T92)</f>
        <v>104.99960552809</v>
      </c>
      <c r="U3" s="113"/>
      <c r="V3" s="113"/>
      <c r="W3" s="113"/>
      <c r="X3" s="113"/>
    </row>
    <row r="4">
      <c r="A4" s="87" t="s">
        <v>1565</v>
      </c>
      <c r="B4" s="42" t="s">
        <v>78</v>
      </c>
      <c r="C4" s="87">
        <v>61</v>
      </c>
      <c r="D4" s="87">
        <v>54</v>
      </c>
      <c r="E4" s="34" t="s">
        <v>620</v>
      </c>
      <c r="F4" s="87" t="s">
        <v>591</v>
      </c>
      <c r="G4" s="87">
        <v>4252</v>
      </c>
      <c r="H4" s="87">
        <v>35540</v>
      </c>
      <c r="I4" s="5">
        <v>336.53</v>
      </c>
      <c r="J4" s="5">
        <v>554.341</v>
      </c>
      <c r="K4" s="28">
        <f>SUM((I4+J4))</f>
        <v>890.871</v>
      </c>
      <c r="L4" s="128">
        <f>X4/1000000</f>
        <v>258</v>
      </c>
      <c r="M4" s="1">
        <f>K4/L4</f>
        <v>3.45298837209302</v>
      </c>
      <c r="N4" s="87">
        <v>151.1</v>
      </c>
      <c r="O4" s="59"/>
      <c r="P4" s="59"/>
      <c r="Q4" s="59"/>
      <c r="R4" s="87"/>
      <c r="S4" s="128">
        <f>U4/1000000</f>
        <v>336.530303</v>
      </c>
      <c r="T4" s="128">
        <f>V4/1000000</f>
        <v>554.341323</v>
      </c>
      <c r="U4" s="113">
        <v>336530303</v>
      </c>
      <c r="V4" s="113">
        <v>554341323</v>
      </c>
      <c r="W4" s="113">
        <f>sum(U4:V4)</f>
        <v>890871626</v>
      </c>
      <c r="X4" s="113">
        <v>258000000</v>
      </c>
    </row>
    <row r="5">
      <c r="A5" s="87" t="s">
        <v>1566</v>
      </c>
      <c r="B5" s="42" t="s">
        <v>121</v>
      </c>
      <c r="C5" s="87">
        <v>42</v>
      </c>
      <c r="D5" s="87">
        <v>57</v>
      </c>
      <c r="E5" s="34" t="s">
        <v>643</v>
      </c>
      <c r="F5" s="87" t="s">
        <v>611</v>
      </c>
      <c r="G5" s="87">
        <v>4122</v>
      </c>
      <c r="H5" s="87">
        <v>29507</v>
      </c>
      <c r="I5" s="5">
        <v>322.719</v>
      </c>
      <c r="J5" s="5">
        <v>476.238</v>
      </c>
      <c r="K5" s="28">
        <f>SUM((I5+J5))</f>
        <v>798.957</v>
      </c>
      <c r="L5" s="128">
        <f>X5/1000000</f>
        <v>160</v>
      </c>
      <c r="M5" s="1">
        <f>K5/L5</f>
        <v>4.993481249999999</v>
      </c>
      <c r="N5" s="87">
        <v>121.6</v>
      </c>
      <c r="O5" s="59"/>
      <c r="P5" s="59"/>
      <c r="Q5" s="59"/>
      <c r="R5" s="87"/>
      <c r="S5" s="128">
        <f>U5/1000000</f>
        <v>322.719944</v>
      </c>
      <c r="T5" s="128">
        <f>V5/1000000</f>
        <v>476.238221</v>
      </c>
      <c r="U5" s="113">
        <v>322719944</v>
      </c>
      <c r="V5" s="113">
        <v>476238221</v>
      </c>
      <c r="W5" s="113">
        <f>sum(U5:V5)</f>
        <v>798958165</v>
      </c>
      <c r="X5" s="113">
        <v>160000000</v>
      </c>
    </row>
    <row r="6">
      <c r="A6" s="87" t="s">
        <v>1567</v>
      </c>
      <c r="B6" s="42" t="s">
        <v>121</v>
      </c>
      <c r="C6" s="87">
        <v>57</v>
      </c>
      <c r="D6" s="87">
        <v>89</v>
      </c>
      <c r="E6" s="34" t="s">
        <v>602</v>
      </c>
      <c r="F6" s="87" t="s">
        <v>591</v>
      </c>
      <c r="G6" s="87">
        <v>4011</v>
      </c>
      <c r="H6" s="87">
        <v>17577</v>
      </c>
      <c r="I6" s="5">
        <v>319.246</v>
      </c>
      <c r="J6" s="5">
        <v>390.463</v>
      </c>
      <c r="K6" s="28">
        <f>SUM((I6+J6))</f>
        <v>709.709</v>
      </c>
      <c r="L6" s="128">
        <f>X6/1000000</f>
        <v>150</v>
      </c>
      <c r="M6" s="1">
        <f>K6/L6</f>
        <v>4.73139333333333</v>
      </c>
      <c r="N6" s="87">
        <v>70.5</v>
      </c>
      <c r="O6" s="59"/>
      <c r="P6" s="59"/>
      <c r="Q6" s="59"/>
      <c r="R6" s="87"/>
      <c r="S6" s="128">
        <f>U6/1000000</f>
        <v>319.246193</v>
      </c>
      <c r="T6" s="128">
        <f>V6/1000000</f>
        <v>389.026388</v>
      </c>
      <c r="U6" s="113">
        <v>319246193</v>
      </c>
      <c r="V6" s="113">
        <v>389026388</v>
      </c>
      <c r="W6" s="113">
        <f>sum(U6:V6)</f>
        <v>708272581</v>
      </c>
      <c r="X6" s="113">
        <v>150000000</v>
      </c>
    </row>
    <row r="7">
      <c r="A7" s="87" t="s">
        <v>1568</v>
      </c>
      <c r="B7" s="42" t="s">
        <v>630</v>
      </c>
      <c r="C7" s="87">
        <v>45</v>
      </c>
      <c r="D7" s="87">
        <v>74</v>
      </c>
      <c r="E7" s="34" t="s">
        <v>666</v>
      </c>
      <c r="F7" s="87" t="s">
        <v>591</v>
      </c>
      <c r="G7" s="87">
        <v>4362</v>
      </c>
      <c r="H7" s="87">
        <v>26302</v>
      </c>
      <c r="I7" s="5">
        <v>309.42</v>
      </c>
      <c r="J7" s="5">
        <v>654</v>
      </c>
      <c r="K7" s="28">
        <f>SUM((I7+J7))</f>
        <v>963.42</v>
      </c>
      <c r="L7" s="128">
        <f>X7/1000000</f>
        <v>300</v>
      </c>
      <c r="M7" s="1">
        <f>K7/L7</f>
        <v>3.2114</v>
      </c>
      <c r="N7" s="87">
        <v>114.7</v>
      </c>
      <c r="O7" s="59"/>
      <c r="P7" s="59"/>
      <c r="Q7" s="59"/>
      <c r="R7" s="87"/>
      <c r="S7" s="128">
        <f>U7/1000000</f>
        <v>309.420425</v>
      </c>
      <c r="T7" s="128">
        <f>V7/1000000</f>
        <v>651.576067</v>
      </c>
      <c r="U7" s="113">
        <v>309420425</v>
      </c>
      <c r="V7" s="113">
        <v>651576067</v>
      </c>
      <c r="W7" s="113">
        <f>sum(U7:V7)</f>
        <v>960996492</v>
      </c>
      <c r="X7" s="113">
        <v>300000000</v>
      </c>
    </row>
    <row r="8">
      <c r="A8" s="87" t="s">
        <v>1569</v>
      </c>
      <c r="B8" s="42" t="s">
        <v>674</v>
      </c>
      <c r="C8" s="87">
        <v>78</v>
      </c>
      <c r="D8" s="87">
        <v>82</v>
      </c>
      <c r="E8" s="34" t="s">
        <v>643</v>
      </c>
      <c r="F8" s="87" t="s">
        <v>708</v>
      </c>
      <c r="G8" s="87">
        <v>4285</v>
      </c>
      <c r="H8" s="87">
        <v>17998</v>
      </c>
      <c r="I8" s="5">
        <v>292.004</v>
      </c>
      <c r="J8" s="5">
        <v>647.881</v>
      </c>
      <c r="K8" s="28">
        <f>SUM((I8+J8))</f>
        <v>939.885</v>
      </c>
      <c r="L8" s="59">
        <v>150</v>
      </c>
      <c r="M8" s="1">
        <f>SUM((K8/L8))</f>
        <v>6.2659</v>
      </c>
      <c r="N8" s="87">
        <v>77.1</v>
      </c>
      <c r="O8" s="59"/>
      <c r="P8" s="59"/>
      <c r="Q8" s="59"/>
      <c r="R8" s="87"/>
      <c r="S8" s="59">
        <v>292</v>
      </c>
      <c r="T8" s="59">
        <v>647.88</v>
      </c>
      <c r="U8" s="87"/>
      <c r="V8" s="87"/>
      <c r="W8" s="113">
        <f>sum(U8:V8)</f>
        <v>0</v>
      </c>
      <c r="X8" s="87"/>
    </row>
    <row r="9">
      <c r="A9" s="87" t="s">
        <v>1570</v>
      </c>
      <c r="B9" s="42" t="s">
        <v>674</v>
      </c>
      <c r="C9" s="87">
        <v>69</v>
      </c>
      <c r="D9" s="87">
        <v>69</v>
      </c>
      <c r="E9" s="34" t="s">
        <v>643</v>
      </c>
      <c r="F9" s="87" t="s">
        <v>647</v>
      </c>
      <c r="G9" s="87">
        <v>3606</v>
      </c>
      <c r="H9" s="87">
        <v>21411</v>
      </c>
      <c r="I9" s="5">
        <v>256.393</v>
      </c>
      <c r="J9" s="5">
        <v>328.956</v>
      </c>
      <c r="K9" s="28">
        <f>SUM((I9+J9))</f>
        <v>585.349</v>
      </c>
      <c r="L9" s="128">
        <f>X9/1000000</f>
        <v>150</v>
      </c>
      <c r="M9" s="1">
        <f>K9/L9</f>
        <v>3.90232666666667</v>
      </c>
      <c r="N9" s="87">
        <v>77.2</v>
      </c>
      <c r="O9" s="59"/>
      <c r="P9" s="59"/>
      <c r="Q9" s="59"/>
      <c r="R9" s="87"/>
      <c r="S9" s="128">
        <f>U9/1000000</f>
        <v>256.39301</v>
      </c>
      <c r="T9" s="128">
        <f>V9/1000000</f>
        <v>327.762415</v>
      </c>
      <c r="U9" s="113">
        <v>256393010</v>
      </c>
      <c r="V9" s="113">
        <v>327762415</v>
      </c>
      <c r="W9" s="113">
        <f>sum(U9:V9)</f>
        <v>584155425</v>
      </c>
      <c r="X9" s="113">
        <v>150000000</v>
      </c>
    </row>
    <row r="10">
      <c r="A10" s="87" t="s">
        <v>1571</v>
      </c>
      <c r="B10" s="42" t="s">
        <v>65</v>
      </c>
      <c r="C10" s="87">
        <v>93</v>
      </c>
      <c r="D10" s="87">
        <v>91</v>
      </c>
      <c r="E10" s="34" t="s">
        <v>749</v>
      </c>
      <c r="F10" s="87" t="s">
        <v>647</v>
      </c>
      <c r="G10" s="87">
        <v>3660</v>
      </c>
      <c r="H10" s="87">
        <v>18929</v>
      </c>
      <c r="I10" s="5">
        <v>227.471</v>
      </c>
      <c r="J10" s="5">
        <v>215.353</v>
      </c>
      <c r="K10" s="28">
        <f>SUM((I10+J10))</f>
        <v>442.824</v>
      </c>
      <c r="L10" s="128">
        <f>X10/1000000</f>
        <v>110</v>
      </c>
      <c r="M10" s="1">
        <f>K10/L10</f>
        <v>4.02567272727273</v>
      </c>
      <c r="N10" s="87">
        <v>69.3</v>
      </c>
      <c r="O10" s="59"/>
      <c r="P10" s="59"/>
      <c r="Q10" s="59"/>
      <c r="R10" s="87"/>
      <c r="S10" s="128">
        <f>U10/1000000</f>
        <v>227.47107</v>
      </c>
      <c r="T10" s="128">
        <f>V10/1000000</f>
        <v>215.351344</v>
      </c>
      <c r="U10" s="113">
        <v>227471070</v>
      </c>
      <c r="V10" s="113">
        <v>215351344</v>
      </c>
      <c r="W10" s="113">
        <f>sum(U10:V10)</f>
        <v>442822414</v>
      </c>
      <c r="X10" s="113">
        <v>110000000</v>
      </c>
    </row>
    <row r="11">
      <c r="A11" s="87" t="s">
        <v>1572</v>
      </c>
      <c r="B11" s="42" t="s">
        <v>630</v>
      </c>
      <c r="C11" s="87">
        <v>31</v>
      </c>
      <c r="D11" s="87">
        <v>72</v>
      </c>
      <c r="E11" s="34" t="s">
        <v>646</v>
      </c>
      <c r="F11" s="87" t="s">
        <v>647</v>
      </c>
      <c r="G11" s="87">
        <v>3832</v>
      </c>
      <c r="H11" s="87">
        <v>11686</v>
      </c>
      <c r="I11" s="5">
        <v>219.964</v>
      </c>
      <c r="J11" s="5">
        <v>237.4</v>
      </c>
      <c r="K11" s="28">
        <f>SUM((I11+J11))</f>
        <v>457.364</v>
      </c>
      <c r="L11" s="128">
        <f>X11/1000000</f>
        <v>130</v>
      </c>
      <c r="M11" s="1">
        <f>K11/L11</f>
        <v>3.51818461538462</v>
      </c>
      <c r="N11" s="87">
        <v>44.8</v>
      </c>
      <c r="O11" s="59"/>
      <c r="P11" s="59"/>
      <c r="Q11" s="59"/>
      <c r="R11" s="87"/>
      <c r="S11" s="128">
        <f>U11/1000000</f>
        <v>219.964115</v>
      </c>
      <c r="T11" s="128">
        <f>V11/1000000</f>
        <v>237.400485</v>
      </c>
      <c r="U11" s="113">
        <v>219964115</v>
      </c>
      <c r="V11" s="113">
        <v>237400485</v>
      </c>
      <c r="W11" s="113">
        <f>sum(U11:V11)</f>
        <v>457364600</v>
      </c>
      <c r="X11" s="113">
        <v>130000000</v>
      </c>
    </row>
    <row r="12">
      <c r="A12" s="87" t="s">
        <v>1573</v>
      </c>
      <c r="B12" s="42" t="s">
        <v>96</v>
      </c>
      <c r="C12" s="87">
        <v>26</v>
      </c>
      <c r="D12" s="87">
        <v>73</v>
      </c>
      <c r="E12" s="34" t="s">
        <v>577</v>
      </c>
      <c r="F12" s="87" t="s">
        <v>611</v>
      </c>
      <c r="G12" s="87">
        <v>3475</v>
      </c>
      <c r="H12" s="87">
        <v>12750</v>
      </c>
      <c r="I12" s="5">
        <v>217.326</v>
      </c>
      <c r="J12" s="5">
        <v>144.009</v>
      </c>
      <c r="K12" s="28">
        <f>SUM((I12+J12))</f>
        <v>361.335</v>
      </c>
      <c r="L12" s="128">
        <f>X12/1000000</f>
        <v>70</v>
      </c>
      <c r="M12" s="1">
        <f>K12/L12</f>
        <v>5.16192857142857</v>
      </c>
      <c r="N12" s="87">
        <v>44.3</v>
      </c>
      <c r="O12" s="59"/>
      <c r="P12" s="59"/>
      <c r="Q12" s="59"/>
      <c r="R12" s="87"/>
      <c r="S12" s="128">
        <f>U12/1000000</f>
        <v>217.326974</v>
      </c>
      <c r="T12" s="128">
        <f>V12/1000000</f>
        <v>143.138914</v>
      </c>
      <c r="U12" s="113">
        <v>217326974</v>
      </c>
      <c r="V12" s="113">
        <v>143138914</v>
      </c>
      <c r="W12" s="113">
        <f>sum(U12:V12)</f>
        <v>360465888</v>
      </c>
      <c r="X12" s="113">
        <v>70000000</v>
      </c>
    </row>
    <row r="13">
      <c r="A13" s="87">
        <v>300</v>
      </c>
      <c r="B13" s="42" t="s">
        <v>674</v>
      </c>
      <c r="C13" s="87">
        <v>60</v>
      </c>
      <c r="D13" s="87">
        <v>90</v>
      </c>
      <c r="E13" s="34" t="s">
        <v>606</v>
      </c>
      <c r="F13" s="87" t="s">
        <v>591</v>
      </c>
      <c r="G13" s="87">
        <v>3103</v>
      </c>
      <c r="H13" s="87">
        <v>22844</v>
      </c>
      <c r="I13" s="5">
        <v>210.614</v>
      </c>
      <c r="J13" s="5">
        <v>245.453</v>
      </c>
      <c r="K13" s="28">
        <f>SUM((I13+J13))</f>
        <v>456.067</v>
      </c>
      <c r="L13" s="128">
        <f>X13/1000000</f>
        <v>65</v>
      </c>
      <c r="M13" s="1">
        <f>K13/L13</f>
        <v>7.01641538461538</v>
      </c>
      <c r="N13" s="87">
        <v>70.9</v>
      </c>
      <c r="O13" s="59"/>
      <c r="P13" s="59"/>
      <c r="Q13" s="59"/>
      <c r="R13" s="87"/>
      <c r="S13" s="128">
        <f>U13/1000000</f>
        <v>210.614939</v>
      </c>
      <c r="T13" s="128">
        <f>V13/1000000</f>
        <v>245.453242</v>
      </c>
      <c r="U13" s="113">
        <v>210614939</v>
      </c>
      <c r="V13" s="113">
        <v>245453242</v>
      </c>
      <c r="W13" s="113">
        <f>sum(U13:V13)</f>
        <v>456068181</v>
      </c>
      <c r="X13" s="113">
        <v>65000000</v>
      </c>
    </row>
    <row r="14">
      <c r="A14" s="87" t="s">
        <v>1574</v>
      </c>
      <c r="B14" s="42" t="s">
        <v>630</v>
      </c>
      <c r="C14" s="87">
        <v>97</v>
      </c>
      <c r="D14" s="87">
        <v>84</v>
      </c>
      <c r="E14" s="34" t="s">
        <v>683</v>
      </c>
      <c r="F14" s="87" t="s">
        <v>611</v>
      </c>
      <c r="G14" s="87">
        <v>3940</v>
      </c>
      <c r="H14" s="87">
        <v>11935</v>
      </c>
      <c r="I14" s="5">
        <v>206.445</v>
      </c>
      <c r="J14" s="5">
        <v>417.277</v>
      </c>
      <c r="K14" s="28">
        <f>SUM((I14+J14))</f>
        <v>623.722</v>
      </c>
      <c r="L14" s="128">
        <f>X14/1000000</f>
        <v>150</v>
      </c>
      <c r="M14" s="1">
        <f>K14/L14</f>
        <v>4.15814666666667</v>
      </c>
      <c r="N14" s="87">
        <v>47</v>
      </c>
      <c r="O14" s="59" t="s">
        <v>1091</v>
      </c>
      <c r="P14" s="59" t="s">
        <v>1091</v>
      </c>
      <c r="Q14" s="59"/>
      <c r="R14" s="87"/>
      <c r="S14" s="128">
        <f>U14/1000000</f>
        <v>206.445654</v>
      </c>
      <c r="T14" s="128">
        <f>V14/1000000</f>
        <v>414.979184</v>
      </c>
      <c r="U14" s="113">
        <v>206445654</v>
      </c>
      <c r="V14" s="113">
        <v>414979184</v>
      </c>
      <c r="W14" s="113">
        <f>sum(U14:V14)</f>
        <v>621424838</v>
      </c>
      <c r="X14" s="113">
        <v>150000000</v>
      </c>
    </row>
    <row r="15">
      <c r="A15" s="87" t="s">
        <v>1575</v>
      </c>
      <c r="B15" s="42" t="s">
        <v>96</v>
      </c>
      <c r="C15" s="87">
        <v>90</v>
      </c>
      <c r="D15" s="87">
        <v>78</v>
      </c>
      <c r="E15" s="34" t="s">
        <v>590</v>
      </c>
      <c r="F15" s="87" t="s">
        <v>577</v>
      </c>
      <c r="G15" s="87">
        <v>3922</v>
      </c>
      <c r="H15" s="87">
        <v>18877</v>
      </c>
      <c r="I15" s="5">
        <v>183.135</v>
      </c>
      <c r="J15" s="5">
        <v>343.936</v>
      </c>
      <c r="K15" s="28">
        <f>SUM((I15+J15))</f>
        <v>527.071</v>
      </c>
      <c r="L15" s="128">
        <f>X15/1000000</f>
        <v>75</v>
      </c>
      <c r="M15" s="1">
        <f>K15/L15</f>
        <v>7.02761333333333</v>
      </c>
      <c r="N15" s="87">
        <v>74</v>
      </c>
      <c r="O15" s="59"/>
      <c r="P15" s="59"/>
      <c r="Q15" s="59"/>
      <c r="R15" s="87"/>
      <c r="S15" s="128">
        <f>U15/1000000</f>
        <v>183.135014</v>
      </c>
      <c r="T15" s="128">
        <f>V15/1000000</f>
        <v>343.932723</v>
      </c>
      <c r="U15" s="113">
        <v>183135014</v>
      </c>
      <c r="V15" s="113">
        <v>343932723</v>
      </c>
      <c r="W15" s="113">
        <f>sum(U15:V15)</f>
        <v>527067737</v>
      </c>
      <c r="X15" s="113">
        <v>75000000</v>
      </c>
    </row>
    <row r="16">
      <c r="A16" s="87" t="s">
        <v>1576</v>
      </c>
      <c r="B16" s="42" t="s">
        <v>630</v>
      </c>
      <c r="C16" s="87">
        <v>14</v>
      </c>
      <c r="D16" s="87">
        <v>72</v>
      </c>
      <c r="E16" s="34" t="s">
        <v>683</v>
      </c>
      <c r="F16" s="87" t="s">
        <v>577</v>
      </c>
      <c r="G16" s="87">
        <v>3287</v>
      </c>
      <c r="H16" s="87">
        <v>12077</v>
      </c>
      <c r="I16" s="5">
        <v>168.273</v>
      </c>
      <c r="J16" s="5">
        <v>85.351</v>
      </c>
      <c r="K16" s="28">
        <f>SUM((I16+J16))</f>
        <v>253.624</v>
      </c>
      <c r="L16" s="128">
        <f>X16/1000000</f>
        <v>90</v>
      </c>
      <c r="M16" s="1">
        <f>K16/L16</f>
        <v>2.81804444444444</v>
      </c>
      <c r="N16" s="87">
        <v>39.7</v>
      </c>
      <c r="O16" s="59"/>
      <c r="P16" s="59"/>
      <c r="Q16" s="59"/>
      <c r="R16" s="87"/>
      <c r="S16" s="128">
        <f>U16/1000000</f>
        <v>168.27355</v>
      </c>
      <c r="T16" s="128">
        <f>V16/1000000</f>
        <v>85.351877</v>
      </c>
      <c r="U16" s="113">
        <v>168273550</v>
      </c>
      <c r="V16" s="113">
        <v>85351877</v>
      </c>
      <c r="W16" s="113">
        <f>sum(U16:V16)</f>
        <v>253625427</v>
      </c>
      <c r="X16" s="113">
        <v>90000000</v>
      </c>
    </row>
    <row r="17">
      <c r="A17" s="87" t="s">
        <v>1577</v>
      </c>
      <c r="B17" s="42" t="s">
        <v>65</v>
      </c>
      <c r="C17" s="87">
        <v>91</v>
      </c>
      <c r="D17" s="87">
        <v>83</v>
      </c>
      <c r="E17" s="34" t="s">
        <v>583</v>
      </c>
      <c r="F17" s="87" t="s">
        <v>577</v>
      </c>
      <c r="G17" s="87">
        <v>2871</v>
      </c>
      <c r="H17" s="87">
        <v>10690</v>
      </c>
      <c r="I17" s="5">
        <v>148.768</v>
      </c>
      <c r="J17" s="5">
        <v>70.307</v>
      </c>
      <c r="K17" s="28">
        <f>SUM((I17+J17))</f>
        <v>219.075</v>
      </c>
      <c r="L17" s="128">
        <f>X17/1000000</f>
        <v>33</v>
      </c>
      <c r="M17" s="1">
        <f>K17/L17</f>
        <v>6.63863636363636</v>
      </c>
      <c r="N17" s="87">
        <v>30.7</v>
      </c>
      <c r="O17" s="59"/>
      <c r="P17" s="59"/>
      <c r="Q17" s="59"/>
      <c r="R17" s="87"/>
      <c r="S17" s="128">
        <f>U17/1000000</f>
        <v>148.768917</v>
      </c>
      <c r="T17" s="128">
        <f>V17/1000000</f>
        <v>70.232344</v>
      </c>
      <c r="U17" s="113">
        <v>148768917</v>
      </c>
      <c r="V17" s="113">
        <v>70232344</v>
      </c>
      <c r="W17" s="113">
        <f>sum(U17:V17)</f>
        <v>219001261</v>
      </c>
      <c r="X17" s="113">
        <v>33000000</v>
      </c>
    </row>
    <row r="18">
      <c r="A18" s="87" t="s">
        <v>1578</v>
      </c>
      <c r="B18" s="42" t="s">
        <v>96</v>
      </c>
      <c r="C18" s="87">
        <v>94</v>
      </c>
      <c r="D18" s="87">
        <v>89</v>
      </c>
      <c r="E18" s="34" t="s">
        <v>590</v>
      </c>
      <c r="F18" s="87" t="s">
        <v>577</v>
      </c>
      <c r="G18" s="87">
        <v>1019</v>
      </c>
      <c r="H18" s="87">
        <v>10436</v>
      </c>
      <c r="I18" s="5">
        <v>143.495</v>
      </c>
      <c r="J18" s="5">
        <v>87.916</v>
      </c>
      <c r="K18" s="28">
        <f>SUM((I18+J18))</f>
        <v>231.411</v>
      </c>
      <c r="L18" s="128">
        <f>X18/1000000</f>
        <v>7.5</v>
      </c>
      <c r="M18" s="1">
        <f>K18/L18</f>
        <v>30.8548</v>
      </c>
      <c r="N18" s="87">
        <v>10.6</v>
      </c>
      <c r="O18" s="59" t="s">
        <v>1579</v>
      </c>
      <c r="P18" s="59" t="s">
        <v>1579</v>
      </c>
      <c r="Q18" s="59"/>
      <c r="R18" s="87"/>
      <c r="S18" s="128">
        <f>U18/1000000</f>
        <v>143.495265</v>
      </c>
      <c r="T18" s="128">
        <f>V18/1000000</f>
        <v>87.688908</v>
      </c>
      <c r="U18" s="113">
        <v>143495265</v>
      </c>
      <c r="V18" s="113">
        <v>87688908</v>
      </c>
      <c r="W18" s="113">
        <f>sum(U18:V18)</f>
        <v>231184173</v>
      </c>
      <c r="X18" s="113">
        <v>7500000</v>
      </c>
    </row>
    <row r="19">
      <c r="A19" s="87" t="s">
        <v>1580</v>
      </c>
      <c r="B19" s="42" t="s">
        <v>674</v>
      </c>
      <c r="C19" s="87">
        <v>20</v>
      </c>
      <c r="D19" s="87">
        <v>68</v>
      </c>
      <c r="E19" s="34" t="s">
        <v>666</v>
      </c>
      <c r="F19" s="87" t="s">
        <v>591</v>
      </c>
      <c r="G19" s="87">
        <v>3778</v>
      </c>
      <c r="H19" s="87">
        <v>12996</v>
      </c>
      <c r="I19" s="5">
        <v>140.125</v>
      </c>
      <c r="J19" s="5">
        <v>117.896</v>
      </c>
      <c r="K19" s="28">
        <f>SUM((I19+J19))</f>
        <v>258.021</v>
      </c>
      <c r="L19" s="128">
        <f>X19/1000000</f>
        <v>140</v>
      </c>
      <c r="M19" s="1">
        <f>K19/L19</f>
        <v>1.84300714285714</v>
      </c>
      <c r="N19" s="87">
        <v>49.1</v>
      </c>
      <c r="O19" s="59"/>
      <c r="P19" s="59"/>
      <c r="Q19" s="59"/>
      <c r="R19" s="87"/>
      <c r="S19" s="128">
        <f>U19/1000000</f>
        <v>140.125968</v>
      </c>
      <c r="T19" s="128">
        <f>V19/1000000</f>
        <v>117.896265</v>
      </c>
      <c r="U19" s="113">
        <v>140125968</v>
      </c>
      <c r="V19" s="113">
        <v>117896265</v>
      </c>
      <c r="W19" s="113">
        <f>sum(U19:V19)</f>
        <v>258022233</v>
      </c>
      <c r="X19" s="113">
        <v>140000000</v>
      </c>
    </row>
    <row r="20">
      <c r="A20" s="87" t="s">
        <v>1581</v>
      </c>
      <c r="B20" s="42" t="s">
        <v>96</v>
      </c>
      <c r="C20" s="87">
        <v>79</v>
      </c>
      <c r="D20" s="87">
        <v>86</v>
      </c>
      <c r="E20" s="34" t="s">
        <v>666</v>
      </c>
      <c r="F20" s="87" t="s">
        <v>591</v>
      </c>
      <c r="G20" s="87">
        <v>3408</v>
      </c>
      <c r="H20" s="87">
        <v>9791</v>
      </c>
      <c r="I20" s="5">
        <v>134.529</v>
      </c>
      <c r="J20" s="5">
        <v>249.002</v>
      </c>
      <c r="K20" s="28">
        <f>SUM((I20+J20))</f>
        <v>383.531</v>
      </c>
      <c r="L20" s="128">
        <f>X20/1000000</f>
        <v>110</v>
      </c>
      <c r="M20" s="1">
        <f>K20/L20</f>
        <v>3.48664545454545</v>
      </c>
      <c r="N20" s="87">
        <v>33.4</v>
      </c>
      <c r="O20" s="59"/>
      <c r="P20" s="59"/>
      <c r="Q20" s="59"/>
      <c r="R20" s="87"/>
      <c r="S20" s="128">
        <f>U20/1000000</f>
        <v>134.529403</v>
      </c>
      <c r="T20" s="128">
        <f>V20/1000000</f>
        <v>249.002043</v>
      </c>
      <c r="U20" s="113">
        <v>134529403</v>
      </c>
      <c r="V20" s="113">
        <v>249002043</v>
      </c>
      <c r="W20" s="113">
        <f>sum(U20:V20)</f>
        <v>383531446</v>
      </c>
      <c r="X20" s="113">
        <v>110000000</v>
      </c>
    </row>
    <row r="21">
      <c r="A21" s="87" t="s">
        <v>1582</v>
      </c>
      <c r="B21" s="42" t="s">
        <v>96</v>
      </c>
      <c r="C21" s="87">
        <v>35</v>
      </c>
      <c r="D21" s="87">
        <v>55</v>
      </c>
      <c r="E21" s="34" t="s">
        <v>602</v>
      </c>
      <c r="F21" s="87" t="s">
        <v>591</v>
      </c>
      <c r="G21" s="87">
        <v>3959</v>
      </c>
      <c r="H21" s="87">
        <v>14663</v>
      </c>
      <c r="I21" s="5">
        <v>131.921</v>
      </c>
      <c r="J21" s="5">
        <v>157.126</v>
      </c>
      <c r="K21" s="28">
        <f>SUM((I21+J21))</f>
        <v>289.047</v>
      </c>
      <c r="L21" s="128">
        <f>X21/1000000</f>
        <v>130</v>
      </c>
      <c r="M21" s="1">
        <f>K21/L21</f>
        <v>2.22343846153846</v>
      </c>
      <c r="N21" s="87">
        <v>58</v>
      </c>
      <c r="O21" s="59"/>
      <c r="P21" s="59"/>
      <c r="Q21" s="59"/>
      <c r="R21" s="87"/>
      <c r="S21" s="128">
        <f>U21/1000000</f>
        <v>131.921738</v>
      </c>
      <c r="T21" s="128">
        <f>V21/1000000</f>
        <v>157.126025</v>
      </c>
      <c r="U21" s="113">
        <v>131921738</v>
      </c>
      <c r="V21" s="113">
        <v>157126025</v>
      </c>
      <c r="W21" s="113">
        <f>sum(U21:V21)</f>
        <v>289047763</v>
      </c>
      <c r="X21" s="113">
        <v>130000000</v>
      </c>
    </row>
    <row r="22">
      <c r="A22" s="87" t="s">
        <v>1583</v>
      </c>
      <c r="B22" s="42" t="s">
        <v>65</v>
      </c>
      <c r="C22" s="87">
        <v>79</v>
      </c>
      <c r="D22" s="87">
        <v>87</v>
      </c>
      <c r="E22" s="34" t="s">
        <v>1384</v>
      </c>
      <c r="F22" s="87" t="s">
        <v>647</v>
      </c>
      <c r="G22" s="87">
        <v>3054</v>
      </c>
      <c r="H22" s="87">
        <v>14264</v>
      </c>
      <c r="I22" s="5">
        <v>130.164</v>
      </c>
      <c r="J22" s="5">
        <v>136.3</v>
      </c>
      <c r="K22" s="28">
        <f>SUM((I22+J22))</f>
        <v>266.464</v>
      </c>
      <c r="L22" s="128">
        <f>X22/1000000</f>
        <v>100</v>
      </c>
      <c r="M22" s="1">
        <f>K22/L22</f>
        <v>2.66464</v>
      </c>
      <c r="N22" s="87">
        <v>43.6</v>
      </c>
      <c r="O22" s="59"/>
      <c r="P22" s="59"/>
      <c r="Q22" s="59"/>
      <c r="R22" s="87"/>
      <c r="S22" s="128">
        <f>U22/1000000</f>
        <v>130.164645</v>
      </c>
      <c r="T22" s="128">
        <f>V22/1000000</f>
        <v>137.737769</v>
      </c>
      <c r="U22" s="113">
        <v>130164645</v>
      </c>
      <c r="V22" s="113">
        <v>137737769</v>
      </c>
      <c r="W22" s="113">
        <f>sum(U22:V22)</f>
        <v>267902414</v>
      </c>
      <c r="X22" s="113">
        <v>100000000</v>
      </c>
    </row>
    <row r="23">
      <c r="A23" s="87" t="s">
        <v>1584</v>
      </c>
      <c r="B23" s="42" t="s">
        <v>630</v>
      </c>
      <c r="C23" s="87">
        <v>93</v>
      </c>
      <c r="D23" s="87">
        <v>80</v>
      </c>
      <c r="E23" s="34" t="s">
        <v>583</v>
      </c>
      <c r="F23" s="87" t="s">
        <v>577</v>
      </c>
      <c r="G23" s="87">
        <v>3730</v>
      </c>
      <c r="H23" s="87">
        <v>9233</v>
      </c>
      <c r="I23" s="5">
        <v>127.807</v>
      </c>
      <c r="J23" s="5">
        <v>212.68</v>
      </c>
      <c r="K23" s="28">
        <f>SUM((I23+J23))</f>
        <v>340.487</v>
      </c>
      <c r="L23" s="128">
        <f>X23/1000000</f>
        <v>85</v>
      </c>
      <c r="M23" s="1">
        <f>K23/L23</f>
        <v>4.00572941176471</v>
      </c>
      <c r="N23" s="87">
        <v>34.4</v>
      </c>
      <c r="O23" s="59"/>
      <c r="P23" s="59"/>
      <c r="Q23" s="59"/>
      <c r="R23" s="87"/>
      <c r="S23" s="128">
        <f>U23/1000000</f>
        <v>127.807262</v>
      </c>
      <c r="T23" s="128">
        <f>V23/1000000</f>
        <v>212.68039</v>
      </c>
      <c r="U23" s="113">
        <v>127807262</v>
      </c>
      <c r="V23" s="113">
        <v>212680390</v>
      </c>
      <c r="W23" s="113">
        <f>sum(U23:V23)</f>
        <v>340487652</v>
      </c>
      <c r="X23" s="113">
        <v>85000000</v>
      </c>
    </row>
    <row r="24">
      <c r="A24" s="87" t="s">
        <v>1585</v>
      </c>
      <c r="B24" s="42" t="s">
        <v>121</v>
      </c>
      <c r="C24" s="87">
        <v>52</v>
      </c>
      <c r="D24" s="87">
        <v>57</v>
      </c>
      <c r="E24" s="34" t="s">
        <v>610</v>
      </c>
      <c r="F24" s="87" t="s">
        <v>611</v>
      </c>
      <c r="G24" s="87">
        <v>3928</v>
      </c>
      <c r="H24" s="87">
        <v>9679</v>
      </c>
      <c r="I24" s="5">
        <v>126.631</v>
      </c>
      <c r="J24" s="5">
        <v>160.963</v>
      </c>
      <c r="K24" s="28">
        <f>SUM((I24+J24))</f>
        <v>287.594</v>
      </c>
      <c r="L24" s="128">
        <f>X24/1000000</f>
        <v>150</v>
      </c>
      <c r="M24" s="1">
        <f>K24/L24</f>
        <v>1.91729333333333</v>
      </c>
      <c r="N24" s="87">
        <v>38</v>
      </c>
      <c r="O24" s="59"/>
      <c r="P24" s="59"/>
      <c r="Q24" s="59"/>
      <c r="R24" s="87"/>
      <c r="S24" s="128">
        <f>U24/1000000</f>
        <v>126.631277</v>
      </c>
      <c r="T24" s="128">
        <f>V24/1000000</f>
        <v>160.492289</v>
      </c>
      <c r="U24" s="113">
        <v>126631277</v>
      </c>
      <c r="V24" s="113">
        <v>160492289</v>
      </c>
      <c r="W24" s="113">
        <f>sum(U24:V24)</f>
        <v>287123566</v>
      </c>
      <c r="X24" s="113">
        <v>150000000</v>
      </c>
    </row>
    <row r="25">
      <c r="A25" s="87" t="s">
        <v>1586</v>
      </c>
      <c r="B25" s="42" t="s">
        <v>78</v>
      </c>
      <c r="C25" s="87">
        <v>88</v>
      </c>
      <c r="D25" s="87">
        <v>87</v>
      </c>
      <c r="E25" s="34" t="s">
        <v>577</v>
      </c>
      <c r="F25" s="87" t="s">
        <v>577</v>
      </c>
      <c r="G25" s="87">
        <v>2948</v>
      </c>
      <c r="H25" s="87">
        <v>11211</v>
      </c>
      <c r="I25" s="5">
        <v>121.463</v>
      </c>
      <c r="J25" s="5">
        <v>48.408</v>
      </c>
      <c r="K25" s="28">
        <f>SUM((I25+J25))</f>
        <v>169.871</v>
      </c>
      <c r="L25" s="128">
        <f>X25/1000000</f>
        <v>20</v>
      </c>
      <c r="M25" s="1">
        <f>K25/L25</f>
        <v>8.49355</v>
      </c>
      <c r="N25" s="87">
        <v>33</v>
      </c>
      <c r="O25" s="59"/>
      <c r="P25" s="59"/>
      <c r="Q25" s="59"/>
      <c r="R25" s="87"/>
      <c r="S25" s="128">
        <f>U25/1000000</f>
        <v>121.463226</v>
      </c>
      <c r="T25" s="128">
        <f>V25/1000000</f>
        <v>48.408493</v>
      </c>
      <c r="U25" s="113">
        <v>121463226</v>
      </c>
      <c r="V25" s="113">
        <v>48408493</v>
      </c>
      <c r="W25" s="113">
        <f>sum(U25:V25)</f>
        <v>169871719</v>
      </c>
      <c r="X25" s="113">
        <v>20000000</v>
      </c>
    </row>
    <row r="26">
      <c r="A26" s="87" t="s">
        <v>1587</v>
      </c>
      <c r="B26" s="42" t="s">
        <v>65</v>
      </c>
      <c r="C26" s="87">
        <v>13</v>
      </c>
      <c r="D26" s="87">
        <v>73</v>
      </c>
      <c r="E26" s="34" t="s">
        <v>577</v>
      </c>
      <c r="F26" s="87" t="s">
        <v>577</v>
      </c>
      <c r="G26" s="87">
        <v>3495</v>
      </c>
      <c r="H26" s="87">
        <v>9795</v>
      </c>
      <c r="I26" s="5">
        <v>120.059</v>
      </c>
      <c r="J26" s="5">
        <v>66.012</v>
      </c>
      <c r="K26" s="28">
        <f>SUM((I26+J26))</f>
        <v>186.071</v>
      </c>
      <c r="L26" s="128">
        <f>X26/1000000</f>
        <v>85</v>
      </c>
      <c r="M26" s="1">
        <f>K26/L26</f>
        <v>2.18907058823529</v>
      </c>
      <c r="N26" s="87">
        <v>34.2</v>
      </c>
      <c r="O26" s="59"/>
      <c r="P26" s="59"/>
      <c r="Q26" s="59"/>
      <c r="R26" s="87"/>
      <c r="S26" s="128">
        <f>U26/1000000</f>
        <v>120.059556</v>
      </c>
      <c r="T26" s="128">
        <f>V26/1000000</f>
        <v>65.994618</v>
      </c>
      <c r="U26" s="113">
        <v>120059556</v>
      </c>
      <c r="V26" s="113">
        <v>65994618</v>
      </c>
      <c r="W26" s="113">
        <f>sum(U26:V26)</f>
        <v>186054174</v>
      </c>
      <c r="X26" s="113">
        <v>85000000</v>
      </c>
    </row>
    <row r="27">
      <c r="A27" s="87" t="s">
        <v>1588</v>
      </c>
      <c r="B27" s="42" t="s">
        <v>674</v>
      </c>
      <c r="C27" s="87">
        <v>92</v>
      </c>
      <c r="D27" s="87">
        <v>84</v>
      </c>
      <c r="E27" s="34" t="s">
        <v>753</v>
      </c>
      <c r="F27" s="87" t="s">
        <v>1589</v>
      </c>
      <c r="G27" s="87">
        <v>3121</v>
      </c>
      <c r="H27" s="87">
        <v>8803</v>
      </c>
      <c r="I27" s="5">
        <v>118.871</v>
      </c>
      <c r="J27" s="5">
        <v>83.676</v>
      </c>
      <c r="K27" s="28">
        <f>SUM((I27+J27))</f>
        <v>202.547</v>
      </c>
      <c r="L27" s="128">
        <f>X27/1000000</f>
        <v>75</v>
      </c>
      <c r="M27" s="1">
        <f>K27/L27</f>
        <v>2.70062666666667</v>
      </c>
      <c r="N27" s="87">
        <v>27.5</v>
      </c>
      <c r="O27" s="59"/>
      <c r="P27" s="59"/>
      <c r="Q27" s="59"/>
      <c r="R27" s="87"/>
      <c r="S27" s="128">
        <f>U27/1000000</f>
        <v>118.871849</v>
      </c>
      <c r="T27" s="128">
        <f>V27/1000000</f>
        <v>83.676726</v>
      </c>
      <c r="U27" s="113">
        <v>118871849</v>
      </c>
      <c r="V27" s="113">
        <v>83676726</v>
      </c>
      <c r="W27" s="113">
        <f>sum(U27:V27)</f>
        <v>202548575</v>
      </c>
      <c r="X27" s="113">
        <v>75000000</v>
      </c>
    </row>
    <row r="28">
      <c r="A28" s="87" t="s">
        <v>1590</v>
      </c>
      <c r="B28" s="42" t="s">
        <v>121</v>
      </c>
      <c r="C28" s="87">
        <v>69</v>
      </c>
      <c r="D28" s="87">
        <v>66</v>
      </c>
      <c r="E28" s="34" t="s">
        <v>627</v>
      </c>
      <c r="F28" s="87" t="s">
        <v>577</v>
      </c>
      <c r="G28" s="87">
        <v>3372</v>
      </c>
      <c r="H28" s="87">
        <v>9790</v>
      </c>
      <c r="I28" s="5">
        <v>118.594</v>
      </c>
      <c r="J28" s="5">
        <v>27.114</v>
      </c>
      <c r="K28" s="28">
        <f>SUM((I28+J28))</f>
        <v>145.708</v>
      </c>
      <c r="L28" s="128">
        <f>X28/1000000</f>
        <v>61</v>
      </c>
      <c r="M28" s="1">
        <f>K28/L28</f>
        <v>2.38865573770492</v>
      </c>
      <c r="N28" s="87">
        <v>33</v>
      </c>
      <c r="O28" s="59"/>
      <c r="P28" s="59"/>
      <c r="Q28" s="59"/>
      <c r="R28" s="87"/>
      <c r="S28" s="128">
        <f>U28/1000000</f>
        <v>118.594548</v>
      </c>
      <c r="T28" s="128">
        <f>V28/1000000</f>
        <v>27.114094</v>
      </c>
      <c r="U28" s="113">
        <v>118594548</v>
      </c>
      <c r="V28" s="113">
        <v>27114094</v>
      </c>
      <c r="W28" s="113">
        <f>sum(U28:V28)</f>
        <v>145708642</v>
      </c>
      <c r="X28" s="113">
        <v>61000000</v>
      </c>
    </row>
    <row r="29">
      <c r="A29" s="87" t="s">
        <v>1591</v>
      </c>
      <c r="B29" s="42" t="s">
        <v>674</v>
      </c>
      <c r="C29" s="87">
        <v>70</v>
      </c>
      <c r="D29" s="87">
        <v>74</v>
      </c>
      <c r="E29" s="34" t="s">
        <v>640</v>
      </c>
      <c r="F29" s="87" t="s">
        <v>647</v>
      </c>
      <c r="G29" s="87">
        <v>3565</v>
      </c>
      <c r="H29" s="87">
        <v>10135</v>
      </c>
      <c r="I29" s="5">
        <v>117.154</v>
      </c>
      <c r="J29" s="5">
        <v>194.157</v>
      </c>
      <c r="K29" s="28">
        <f>SUM((I29+J29))</f>
        <v>311.311</v>
      </c>
      <c r="L29" s="128">
        <f>X29/1000000</f>
        <v>85</v>
      </c>
      <c r="M29" s="1">
        <f>K29/L29</f>
        <v>3.66248235294118</v>
      </c>
      <c r="N29" s="87">
        <v>36.1</v>
      </c>
      <c r="O29" s="59"/>
      <c r="P29" s="59"/>
      <c r="Q29" s="59"/>
      <c r="R29" s="87"/>
      <c r="S29" s="128">
        <f>U29/1000000</f>
        <v>117.154724</v>
      </c>
      <c r="T29" s="128">
        <f>V29/1000000</f>
        <v>194.1579</v>
      </c>
      <c r="U29" s="113">
        <v>117154724</v>
      </c>
      <c r="V29" s="113">
        <v>194157900</v>
      </c>
      <c r="W29" s="113">
        <f>sum(U29:V29)</f>
        <v>311312624</v>
      </c>
      <c r="X29" s="113">
        <v>85000000</v>
      </c>
    </row>
    <row r="30">
      <c r="A30" s="87" t="s">
        <v>1592</v>
      </c>
      <c r="B30" s="42" t="s">
        <v>78</v>
      </c>
      <c r="C30" s="87">
        <v>28</v>
      </c>
      <c r="D30" s="87">
        <v>56</v>
      </c>
      <c r="E30" s="34" t="s">
        <v>602</v>
      </c>
      <c r="F30" s="87" t="s">
        <v>591</v>
      </c>
      <c r="G30" s="87">
        <v>3619</v>
      </c>
      <c r="H30" s="87">
        <v>12541</v>
      </c>
      <c r="I30" s="5">
        <v>115.802</v>
      </c>
      <c r="J30" s="5">
        <v>112.935</v>
      </c>
      <c r="K30" s="28">
        <f>SUM((I30+J30))</f>
        <v>228.737</v>
      </c>
      <c r="L30" s="128">
        <f>X30/1000000</f>
        <v>110</v>
      </c>
      <c r="M30" s="1">
        <f>K30/L30</f>
        <v>2.07942727272727</v>
      </c>
      <c r="N30" s="87">
        <v>45.3</v>
      </c>
      <c r="O30" s="59"/>
      <c r="P30" s="59"/>
      <c r="Q30" s="59"/>
      <c r="R30" s="87"/>
      <c r="S30" s="128">
        <f>U30/1000000</f>
        <v>115.802596</v>
      </c>
      <c r="T30" s="128">
        <f>V30/1000000</f>
        <v>112.935797</v>
      </c>
      <c r="U30" s="113">
        <v>115802596</v>
      </c>
      <c r="V30" s="113">
        <v>112935797</v>
      </c>
      <c r="W30" s="113">
        <f>sum(U30:V30)</f>
        <v>228738393</v>
      </c>
      <c r="X30" s="113">
        <v>110000000</v>
      </c>
    </row>
    <row r="31">
      <c r="A31" s="87" t="s">
        <v>1593</v>
      </c>
      <c r="B31" s="42" t="s">
        <v>65</v>
      </c>
      <c r="C31" s="87">
        <v>23</v>
      </c>
      <c r="D31" s="87">
        <v>56</v>
      </c>
      <c r="E31" s="34" t="s">
        <v>577</v>
      </c>
      <c r="F31" s="87" t="s">
        <v>577</v>
      </c>
      <c r="G31" s="87">
        <v>3604</v>
      </c>
      <c r="H31" s="87">
        <v>8654</v>
      </c>
      <c r="I31" s="5">
        <v>100.462</v>
      </c>
      <c r="J31" s="5">
        <v>72.956</v>
      </c>
      <c r="K31" s="28">
        <f>SUM((I31+J31))</f>
        <v>173.418</v>
      </c>
      <c r="L31" s="128">
        <f>X31/1000000</f>
        <v>175</v>
      </c>
      <c r="M31" s="1">
        <f>K31/L31</f>
        <v>0.99096</v>
      </c>
      <c r="N31" s="87">
        <v>31.2</v>
      </c>
      <c r="O31" s="59"/>
      <c r="P31" s="59"/>
      <c r="Q31" s="59"/>
      <c r="R31" s="87"/>
      <c r="S31" s="128">
        <f>U31/1000000</f>
        <v>100.462298</v>
      </c>
      <c r="T31" s="128">
        <f>V31/1000000</f>
        <v>72.92959</v>
      </c>
      <c r="U31" s="113">
        <v>100462298</v>
      </c>
      <c r="V31" s="113">
        <v>72929590</v>
      </c>
      <c r="W31" s="113">
        <f>sum(U31:V31)</f>
        <v>173391888</v>
      </c>
      <c r="X31" s="113">
        <v>175000000</v>
      </c>
    </row>
    <row r="32">
      <c r="A32" s="87" t="s">
        <v>1594</v>
      </c>
      <c r="B32" s="42" t="s">
        <v>630</v>
      </c>
      <c r="C32" s="87">
        <v>66</v>
      </c>
      <c r="D32" s="87">
        <v>75</v>
      </c>
      <c r="E32" s="34" t="s">
        <v>643</v>
      </c>
      <c r="F32" s="87" t="s">
        <v>611</v>
      </c>
      <c r="G32" s="87">
        <v>3413</v>
      </c>
      <c r="H32" s="87">
        <v>7361</v>
      </c>
      <c r="I32" s="5">
        <v>97.822</v>
      </c>
      <c r="J32" s="5">
        <v>71.51</v>
      </c>
      <c r="K32" s="28">
        <f>SUM((I32+J32))</f>
        <v>169.332</v>
      </c>
      <c r="L32" s="128">
        <f>X32/1000000</f>
        <v>100</v>
      </c>
      <c r="M32" s="1">
        <f>K32/L32</f>
        <v>1.69332</v>
      </c>
      <c r="N32" s="87">
        <v>25.1</v>
      </c>
      <c r="O32" s="59"/>
      <c r="P32" s="59"/>
      <c r="Q32" s="59"/>
      <c r="R32" s="87"/>
      <c r="S32" s="128">
        <f>U32/1000000</f>
        <v>97.822171</v>
      </c>
      <c r="T32" s="128">
        <f>V32/1000000</f>
        <v>71.510807</v>
      </c>
      <c r="U32" s="113">
        <v>97822171</v>
      </c>
      <c r="V32" s="113">
        <v>71510807</v>
      </c>
      <c r="W32" s="113">
        <f>sum(U32:V32)</f>
        <v>169332978</v>
      </c>
      <c r="X32" s="113">
        <v>100000000</v>
      </c>
    </row>
    <row r="33">
      <c r="A33" s="87" t="s">
        <v>1595</v>
      </c>
      <c r="B33" s="42" t="s">
        <v>121</v>
      </c>
      <c r="C33" s="87">
        <v>9</v>
      </c>
      <c r="D33" s="87">
        <v>56</v>
      </c>
      <c r="E33" s="34" t="s">
        <v>577</v>
      </c>
      <c r="F33" s="87" t="s">
        <v>577</v>
      </c>
      <c r="G33" s="87">
        <v>3136</v>
      </c>
      <c r="H33" s="87">
        <v>10904</v>
      </c>
      <c r="I33" s="5">
        <v>95.673</v>
      </c>
      <c r="J33" s="5">
        <v>63.639</v>
      </c>
      <c r="K33" s="28">
        <f>SUM((I33+J33))</f>
        <v>159.312</v>
      </c>
      <c r="L33" s="128">
        <f>X33/1000000</f>
        <v>60</v>
      </c>
      <c r="M33" s="1">
        <f>K33/L33</f>
        <v>2.6552</v>
      </c>
      <c r="N33" s="87">
        <v>34.2</v>
      </c>
      <c r="O33" s="59"/>
      <c r="P33" s="59"/>
      <c r="Q33" s="59"/>
      <c r="R33" s="87"/>
      <c r="S33" s="128">
        <f>U33/1000000</f>
        <v>95.673607</v>
      </c>
      <c r="T33" s="128">
        <f>V33/1000000</f>
        <v>63.639954</v>
      </c>
      <c r="U33" s="113">
        <v>95673607</v>
      </c>
      <c r="V33" s="113">
        <v>63639954</v>
      </c>
      <c r="W33" s="113">
        <f>sum(U33:V33)</f>
        <v>159313561</v>
      </c>
      <c r="X33" s="113">
        <v>60000000</v>
      </c>
    </row>
    <row r="34">
      <c r="A34" s="87" t="s">
        <v>1596</v>
      </c>
      <c r="B34" s="42" t="s">
        <v>674</v>
      </c>
      <c r="C34" s="87">
        <v>41</v>
      </c>
      <c r="D34" s="87">
        <v>81</v>
      </c>
      <c r="E34" s="34" t="s">
        <v>1445</v>
      </c>
      <c r="F34" s="87" t="s">
        <v>584</v>
      </c>
      <c r="G34" s="87">
        <v>2911</v>
      </c>
      <c r="H34" s="87">
        <v>6661</v>
      </c>
      <c r="I34" s="5">
        <v>93.466</v>
      </c>
      <c r="J34" s="5">
        <v>81.906</v>
      </c>
      <c r="K34" s="28">
        <f>SUM((I34+J34))</f>
        <v>175.372</v>
      </c>
      <c r="L34" s="128">
        <f>X34/1000000</f>
        <v>45</v>
      </c>
      <c r="M34" s="1">
        <f>K34/L34</f>
        <v>3.89715555555556</v>
      </c>
      <c r="N34" s="87">
        <v>19.4</v>
      </c>
      <c r="O34" s="59"/>
      <c r="P34" s="59"/>
      <c r="Q34" s="59"/>
      <c r="R34" s="87"/>
      <c r="S34" s="128">
        <f>U34/1000000</f>
        <v>93.466502</v>
      </c>
      <c r="T34" s="128">
        <f>V34/1000000</f>
        <v>80.843791</v>
      </c>
      <c r="U34" s="113">
        <v>93466502</v>
      </c>
      <c r="V34" s="113">
        <v>80843791</v>
      </c>
      <c r="W34" s="113">
        <f>sum(U34:V34)</f>
        <v>174310293</v>
      </c>
      <c r="X34" s="113">
        <v>45000000</v>
      </c>
    </row>
    <row r="35">
      <c r="A35" s="87" t="s">
        <v>1597</v>
      </c>
      <c r="B35" s="42" t="s">
        <v>630</v>
      </c>
      <c r="C35" s="87">
        <v>27</v>
      </c>
      <c r="D35" s="87">
        <v>75</v>
      </c>
      <c r="E35" s="34" t="s">
        <v>580</v>
      </c>
      <c r="F35" s="87" t="s">
        <v>577</v>
      </c>
      <c r="G35" s="87">
        <v>3103</v>
      </c>
      <c r="H35" s="87">
        <v>7396</v>
      </c>
      <c r="I35" s="5">
        <v>90.648</v>
      </c>
      <c r="J35" s="5">
        <v>57.232</v>
      </c>
      <c r="K35" s="28">
        <f>SUM((I35+J35))</f>
        <v>147.88</v>
      </c>
      <c r="L35" s="128">
        <f>X35/1000000</f>
        <v>22</v>
      </c>
      <c r="M35" s="1">
        <f>K35/L35</f>
        <v>6.72181818181818</v>
      </c>
      <c r="N35" s="87">
        <v>22.9</v>
      </c>
      <c r="O35" s="59"/>
      <c r="P35" s="59"/>
      <c r="Q35" s="59"/>
      <c r="R35" s="87"/>
      <c r="S35" s="128">
        <f>U35/1000000</f>
        <v>90.636983</v>
      </c>
      <c r="T35" s="128">
        <f>V35/1000000</f>
        <v>57.232341</v>
      </c>
      <c r="U35" s="113">
        <v>90636983</v>
      </c>
      <c r="V35" s="113">
        <v>57232341</v>
      </c>
      <c r="W35" s="113">
        <f>sum(U35:V35)</f>
        <v>147869324</v>
      </c>
      <c r="X35" s="113">
        <v>22000000</v>
      </c>
    </row>
    <row r="36">
      <c r="A36" s="87" t="s">
        <v>1598</v>
      </c>
      <c r="B36" s="42" t="s">
        <v>121</v>
      </c>
      <c r="C36" s="87">
        <v>71</v>
      </c>
      <c r="D36" s="87">
        <v>52</v>
      </c>
      <c r="E36" s="34" t="s">
        <v>610</v>
      </c>
      <c r="F36" s="87" t="s">
        <v>591</v>
      </c>
      <c r="G36" s="87">
        <v>3153</v>
      </c>
      <c r="H36" s="87">
        <v>8726</v>
      </c>
      <c r="I36" s="5">
        <v>82.28</v>
      </c>
      <c r="J36" s="5">
        <v>114.113</v>
      </c>
      <c r="K36" s="28">
        <f>SUM((I36+J36))</f>
        <v>196.393</v>
      </c>
      <c r="L36" s="128">
        <f>X36/1000000</f>
        <v>150</v>
      </c>
      <c r="M36" s="1">
        <f>K36/L36</f>
        <v>1.30928666666667</v>
      </c>
      <c r="N36" s="87">
        <v>27.5</v>
      </c>
      <c r="O36" s="59"/>
      <c r="P36" s="59"/>
      <c r="Q36" s="59"/>
      <c r="R36" s="87"/>
      <c r="S36" s="128">
        <f>U36/1000000</f>
        <v>82.195215</v>
      </c>
      <c r="T36" s="128">
        <f>V36/1000000</f>
        <v>114.068876</v>
      </c>
      <c r="U36" s="113">
        <v>82195215</v>
      </c>
      <c r="V36" s="113">
        <v>114068876</v>
      </c>
      <c r="W36" s="113">
        <f>sum(U36:V36)</f>
        <v>196264091</v>
      </c>
      <c r="X36" s="113">
        <v>150000000</v>
      </c>
    </row>
    <row r="37">
      <c r="A37" s="87" t="s">
        <v>1599</v>
      </c>
      <c r="B37" s="42" t="s">
        <v>121</v>
      </c>
      <c r="C37" s="87">
        <v>67</v>
      </c>
      <c r="D37" s="87">
        <v>75</v>
      </c>
      <c r="E37" s="34" t="s">
        <v>749</v>
      </c>
      <c r="F37" s="87" t="s">
        <v>647</v>
      </c>
      <c r="G37" s="87">
        <v>2925</v>
      </c>
      <c r="H37" s="87">
        <v>7598</v>
      </c>
      <c r="I37" s="5">
        <v>80.209</v>
      </c>
      <c r="J37" s="5">
        <v>37.55</v>
      </c>
      <c r="K37" s="28">
        <f>SUM((I37+J37))</f>
        <v>117.759</v>
      </c>
      <c r="L37" s="128">
        <f>X37/1000000</f>
        <v>20</v>
      </c>
      <c r="M37" s="1">
        <f>K37/L37</f>
        <v>5.88795</v>
      </c>
      <c r="N37" s="87">
        <v>22.2</v>
      </c>
      <c r="O37" s="59"/>
      <c r="P37" s="59"/>
      <c r="Q37" s="59"/>
      <c r="R37" s="87"/>
      <c r="S37" s="128">
        <f>U37/1000000</f>
        <v>80.209692</v>
      </c>
      <c r="T37" s="128">
        <f>V37/1000000</f>
        <v>37.550442</v>
      </c>
      <c r="U37" s="113">
        <v>80209692</v>
      </c>
      <c r="V37" s="113">
        <v>37550442</v>
      </c>
      <c r="W37" s="113">
        <f>sum(U37:V37)</f>
        <v>117760134</v>
      </c>
      <c r="X37" s="113">
        <v>20000000</v>
      </c>
    </row>
    <row r="38">
      <c r="A38" s="87" t="s">
        <v>1600</v>
      </c>
      <c r="B38" s="42" t="s">
        <v>121</v>
      </c>
      <c r="C38" s="87">
        <v>95</v>
      </c>
      <c r="D38" s="87">
        <v>84</v>
      </c>
      <c r="E38" s="34" t="s">
        <v>749</v>
      </c>
      <c r="F38" s="87" t="s">
        <v>584</v>
      </c>
      <c r="G38" s="87">
        <v>860</v>
      </c>
      <c r="H38" s="87">
        <v>9042</v>
      </c>
      <c r="I38" s="5">
        <v>74.283</v>
      </c>
      <c r="J38" s="5">
        <v>97.343</v>
      </c>
      <c r="K38" s="28">
        <f>SUM((I38+J38))</f>
        <v>171.626</v>
      </c>
      <c r="L38" s="128">
        <f>X38/1000000</f>
        <v>25</v>
      </c>
      <c r="M38" s="1">
        <f>K38/L38</f>
        <v>6.86504</v>
      </c>
      <c r="N38" s="87">
        <v>7.8</v>
      </c>
      <c r="O38" s="59" t="s">
        <v>1601</v>
      </c>
      <c r="P38" s="59" t="s">
        <v>1602</v>
      </c>
      <c r="Q38" s="59"/>
      <c r="R38" s="87"/>
      <c r="S38" s="128">
        <f>U38/1000000</f>
        <v>74.283625</v>
      </c>
      <c r="T38" s="128">
        <f>V38/1000000</f>
        <v>86.715832</v>
      </c>
      <c r="U38" s="113">
        <v>74283625</v>
      </c>
      <c r="V38" s="113">
        <v>86715832</v>
      </c>
      <c r="W38" s="113">
        <f>sum(U38:V38)</f>
        <v>160999457</v>
      </c>
      <c r="X38" s="113">
        <v>25000000</v>
      </c>
    </row>
    <row r="39">
      <c r="A39" s="87" t="s">
        <v>1603</v>
      </c>
      <c r="B39" s="42" t="s">
        <v>674</v>
      </c>
      <c r="C39" s="87">
        <v>42</v>
      </c>
      <c r="D39" s="87">
        <v>55</v>
      </c>
      <c r="E39" s="34" t="s">
        <v>666</v>
      </c>
      <c r="F39" s="87" t="s">
        <v>591</v>
      </c>
      <c r="G39" s="87">
        <v>3528</v>
      </c>
      <c r="H39" s="87">
        <v>7308</v>
      </c>
      <c r="I39" s="5">
        <v>70.107</v>
      </c>
      <c r="J39" s="5">
        <v>302.127</v>
      </c>
      <c r="K39" s="28">
        <f>SUM((I39+J39))</f>
        <v>372.234</v>
      </c>
      <c r="L39" s="128">
        <f>X39/1000000</f>
        <v>180</v>
      </c>
      <c r="M39" s="1">
        <f>K39/L39</f>
        <v>2.06796666666667</v>
      </c>
      <c r="N39" s="87">
        <v>25.7</v>
      </c>
      <c r="O39" s="59"/>
      <c r="P39" s="59"/>
      <c r="Q39" s="59"/>
      <c r="R39" s="87"/>
      <c r="S39" s="128">
        <f>U39/1000000</f>
        <v>70.107728</v>
      </c>
      <c r="T39" s="128">
        <f>V39/1000000</f>
        <v>302.127136</v>
      </c>
      <c r="U39" s="113">
        <v>70107728</v>
      </c>
      <c r="V39" s="113">
        <v>302127136</v>
      </c>
      <c r="W39" s="113">
        <f>sum(U39:V39)</f>
        <v>372234864</v>
      </c>
      <c r="X39" s="113">
        <v>180000000</v>
      </c>
    </row>
    <row r="40">
      <c r="A40" s="87" t="s">
        <v>1604</v>
      </c>
      <c r="B40" s="42" t="s">
        <v>65</v>
      </c>
      <c r="C40" s="87">
        <v>82</v>
      </c>
      <c r="D40" s="87">
        <v>73</v>
      </c>
      <c r="E40" s="34" t="s">
        <v>580</v>
      </c>
      <c r="F40" s="87" t="s">
        <v>939</v>
      </c>
      <c r="G40" s="87">
        <v>2575</v>
      </c>
      <c r="H40" s="87">
        <v>3750</v>
      </c>
      <c r="I40" s="5">
        <v>66.661</v>
      </c>
      <c r="J40" s="5">
        <v>52.339</v>
      </c>
      <c r="K40" s="28">
        <f>SUM((I40+J40))</f>
        <v>119</v>
      </c>
      <c r="L40" s="128">
        <f>X40/1000000</f>
        <v>75</v>
      </c>
      <c r="M40" s="1">
        <f>K40/L40</f>
        <v>1.58666666666667</v>
      </c>
      <c r="N40" s="87">
        <v>9.6</v>
      </c>
      <c r="O40" s="59"/>
      <c r="P40" s="59"/>
      <c r="Q40" s="59"/>
      <c r="R40" s="87"/>
      <c r="S40" s="128">
        <f>U40/1000000</f>
        <v>66.661095</v>
      </c>
      <c r="T40" s="128">
        <f>V40/1000000</f>
        <v>51.814126</v>
      </c>
      <c r="U40" s="113">
        <v>66661095</v>
      </c>
      <c r="V40" s="113">
        <v>51814126</v>
      </c>
      <c r="W40" s="113">
        <f>sum(U40:V40)</f>
        <v>118475221</v>
      </c>
      <c r="X40" s="113">
        <v>75000000</v>
      </c>
    </row>
    <row r="41">
      <c r="A41" s="87" t="s">
        <v>1605</v>
      </c>
      <c r="B41" s="42" t="s">
        <v>576</v>
      </c>
      <c r="C41" s="87">
        <v>18</v>
      </c>
      <c r="D41" s="87">
        <v>70</v>
      </c>
      <c r="E41" s="34" t="s">
        <v>677</v>
      </c>
      <c r="F41" s="87" t="s">
        <v>603</v>
      </c>
      <c r="G41" s="87">
        <v>3183</v>
      </c>
      <c r="H41" s="87">
        <v>9976</v>
      </c>
      <c r="I41" s="5">
        <v>63.3</v>
      </c>
      <c r="J41" s="5">
        <v>76.052</v>
      </c>
      <c r="K41" s="28">
        <f>SUM((I41+J41))</f>
        <v>139.352</v>
      </c>
      <c r="L41" s="128">
        <f>X41/1000000</f>
        <v>10</v>
      </c>
      <c r="M41" s="1">
        <f>K41/L41</f>
        <v>13.9352</v>
      </c>
      <c r="N41" s="87">
        <v>31.7</v>
      </c>
      <c r="O41" s="59"/>
      <c r="P41" s="59"/>
      <c r="Q41" s="59"/>
      <c r="R41" s="87"/>
      <c r="S41" s="128">
        <f>U41/1000000</f>
        <v>63.300095</v>
      </c>
      <c r="T41" s="128">
        <f>V41/1000000</f>
        <v>76.052538</v>
      </c>
      <c r="U41" s="113">
        <v>63300095</v>
      </c>
      <c r="V41" s="113">
        <v>76052538</v>
      </c>
      <c r="W41" s="113">
        <f>sum(U41:V41)</f>
        <v>139352633</v>
      </c>
      <c r="X41" s="113">
        <v>10000000</v>
      </c>
    </row>
    <row r="42">
      <c r="A42" s="87" t="s">
        <v>1606</v>
      </c>
      <c r="B42" s="42" t="s">
        <v>576</v>
      </c>
      <c r="C42" s="87">
        <v>27</v>
      </c>
      <c r="D42" s="87">
        <v>83</v>
      </c>
      <c r="E42" s="34" t="s">
        <v>590</v>
      </c>
      <c r="F42" s="87" t="s">
        <v>1589</v>
      </c>
      <c r="G42" s="87">
        <v>2051</v>
      </c>
      <c r="H42" s="87">
        <v>10645</v>
      </c>
      <c r="I42" s="5">
        <v>61.356</v>
      </c>
      <c r="J42" s="5">
        <v>14.154</v>
      </c>
      <c r="K42" s="28">
        <f>SUM((I42+J42))</f>
        <v>75.51</v>
      </c>
      <c r="L42" s="128">
        <f>X42/1000000</f>
        <v>14</v>
      </c>
      <c r="M42" s="1">
        <f>K42/L42</f>
        <v>5.39357142857143</v>
      </c>
      <c r="N42" s="87">
        <v>21.9</v>
      </c>
      <c r="O42" s="59"/>
      <c r="P42" s="59"/>
      <c r="Q42" s="59"/>
      <c r="R42" s="87"/>
      <c r="S42" s="128">
        <f>U42/1000000</f>
        <v>61.356221</v>
      </c>
      <c r="T42" s="128">
        <f>V42/1000000</f>
        <v>14.154902</v>
      </c>
      <c r="U42" s="113">
        <v>61356221</v>
      </c>
      <c r="V42" s="113">
        <v>14154902</v>
      </c>
      <c r="W42" s="113">
        <f>sum(U42:V42)</f>
        <v>75511123</v>
      </c>
      <c r="X42" s="113">
        <v>14000000</v>
      </c>
    </row>
    <row r="43">
      <c r="A43" s="87" t="s">
        <v>1607</v>
      </c>
      <c r="B43" s="42" t="s">
        <v>78</v>
      </c>
      <c r="C43" s="87">
        <v>78</v>
      </c>
      <c r="D43" s="87">
        <v>64</v>
      </c>
      <c r="E43" s="34" t="s">
        <v>580</v>
      </c>
      <c r="F43" s="87" t="s">
        <v>611</v>
      </c>
      <c r="G43" s="87">
        <v>3528</v>
      </c>
      <c r="H43" s="87">
        <v>5000</v>
      </c>
      <c r="I43" s="5">
        <v>58.867</v>
      </c>
      <c r="J43" s="5">
        <v>90.176</v>
      </c>
      <c r="K43" s="28">
        <f>SUM((I43+J43))</f>
        <v>149.043</v>
      </c>
      <c r="L43" s="128">
        <f>X43/1000000</f>
        <v>85</v>
      </c>
      <c r="M43" s="1">
        <f>K43/L43</f>
        <v>1.75344705882353</v>
      </c>
      <c r="N43" s="87">
        <v>17.6</v>
      </c>
      <c r="O43" s="59"/>
      <c r="P43" s="59"/>
      <c r="Q43" s="59"/>
      <c r="R43" s="87"/>
      <c r="S43" s="128">
        <f>U43/1000000</f>
        <v>58.867694</v>
      </c>
      <c r="T43" s="128">
        <f>V43/1000000</f>
        <v>90.176819</v>
      </c>
      <c r="U43" s="113">
        <v>58867694</v>
      </c>
      <c r="V43" s="113">
        <v>90176819</v>
      </c>
      <c r="W43" s="113">
        <f>sum(U43:V43)</f>
        <v>149044513</v>
      </c>
      <c r="X43" s="113">
        <v>85000000</v>
      </c>
    </row>
    <row r="44">
      <c r="A44" s="87" t="s">
        <v>1608</v>
      </c>
      <c r="B44" s="42" t="s">
        <v>760</v>
      </c>
      <c r="C44" s="87">
        <v>26</v>
      </c>
      <c r="D44" s="87">
        <v>64</v>
      </c>
      <c r="E44" s="34" t="s">
        <v>749</v>
      </c>
      <c r="F44" s="87" t="s">
        <v>603</v>
      </c>
      <c r="G44" s="87">
        <v>3472</v>
      </c>
      <c r="H44" s="87">
        <v>7592</v>
      </c>
      <c r="I44" s="5">
        <v>58.272</v>
      </c>
      <c r="J44" s="5">
        <v>21.981</v>
      </c>
      <c r="K44" s="28">
        <f>SUM((I44+J44))</f>
        <v>80.253</v>
      </c>
      <c r="L44" s="128">
        <f>X44/1000000</f>
        <v>20</v>
      </c>
      <c r="M44" s="1">
        <f>K44/L44</f>
        <v>4.01265</v>
      </c>
      <c r="N44" s="87">
        <v>26.4</v>
      </c>
      <c r="O44" s="59"/>
      <c r="P44" s="59"/>
      <c r="Q44" s="59"/>
      <c r="R44" s="87"/>
      <c r="S44" s="128">
        <f>U44/1000000</f>
        <v>58.272029</v>
      </c>
      <c r="T44" s="128">
        <f>V44/1000000</f>
        <v>20.197855</v>
      </c>
      <c r="U44" s="113">
        <v>58272029</v>
      </c>
      <c r="V44" s="113">
        <v>20197855</v>
      </c>
      <c r="W44" s="113">
        <f>sum(U44:V44)</f>
        <v>78469884</v>
      </c>
      <c r="X44" s="113">
        <v>20000000</v>
      </c>
    </row>
    <row r="45">
      <c r="A45" s="87" t="s">
        <v>1609</v>
      </c>
      <c r="B45" s="42" t="s">
        <v>576</v>
      </c>
      <c r="C45" s="87">
        <v>46</v>
      </c>
      <c r="D45" s="87">
        <v>47</v>
      </c>
      <c r="E45" s="34" t="s">
        <v>583</v>
      </c>
      <c r="F45" s="87" t="s">
        <v>621</v>
      </c>
      <c r="G45" s="87">
        <v>2011</v>
      </c>
      <c r="H45" s="87">
        <v>10618</v>
      </c>
      <c r="I45" s="5">
        <v>55.204</v>
      </c>
      <c r="J45" s="5">
        <v>0.658</v>
      </c>
      <c r="K45" s="28">
        <f>SUM((I45+J45))</f>
        <v>55.862</v>
      </c>
      <c r="L45" s="128">
        <f>X45/1000000</f>
        <v>15</v>
      </c>
      <c r="M45" s="1">
        <f>K45/L45</f>
        <v>3.72413333333333</v>
      </c>
      <c r="N45" s="87">
        <v>21.4</v>
      </c>
      <c r="O45" s="59"/>
      <c r="P45" s="59"/>
      <c r="Q45" s="59"/>
      <c r="R45" s="87"/>
      <c r="S45" s="128">
        <f>U45/1000000</f>
        <v>55.204525</v>
      </c>
      <c r="T45" s="128">
        <f>V45/1000000</f>
        <v>0.658361</v>
      </c>
      <c r="U45" s="113">
        <v>55204525</v>
      </c>
      <c r="V45" s="113">
        <v>658361</v>
      </c>
      <c r="W45" s="113">
        <f>sum(U45:V45)</f>
        <v>55862886</v>
      </c>
      <c r="X45" s="113">
        <v>15000000</v>
      </c>
    </row>
    <row r="46">
      <c r="A46" s="87" t="s">
        <v>1610</v>
      </c>
      <c r="B46" s="42"/>
      <c r="C46" s="87">
        <v>33</v>
      </c>
      <c r="D46" s="87">
        <v>63</v>
      </c>
      <c r="E46" s="34" t="s">
        <v>602</v>
      </c>
      <c r="F46" s="87" t="s">
        <v>591</v>
      </c>
      <c r="G46" s="87">
        <v>3110</v>
      </c>
      <c r="H46" s="87">
        <v>7799</v>
      </c>
      <c r="I46" s="5">
        <v>54.149</v>
      </c>
      <c r="J46" s="5">
        <v>41.459</v>
      </c>
      <c r="K46" s="28">
        <f>SUM((I46+J46))</f>
        <v>95.608</v>
      </c>
      <c r="L46" s="128">
        <f>X46/1000000</f>
        <v>35</v>
      </c>
      <c r="M46" s="1">
        <f>K46/L46</f>
        <v>2.73165714285714</v>
      </c>
      <c r="N46" s="87">
        <v>24.3</v>
      </c>
      <c r="O46" s="59"/>
      <c r="P46" s="59"/>
      <c r="Q46" s="59"/>
      <c r="R46" s="87"/>
      <c r="S46" s="128">
        <f>U46/1000000</f>
        <v>54.149098</v>
      </c>
      <c r="T46" s="128">
        <f>V46/1000000</f>
        <v>40.86079</v>
      </c>
      <c r="U46" s="113">
        <v>54149098</v>
      </c>
      <c r="V46" s="113">
        <v>40860790</v>
      </c>
      <c r="W46" s="113">
        <f>sum(U46:V46)</f>
        <v>95009888</v>
      </c>
      <c r="X46" s="113">
        <v>35000000</v>
      </c>
    </row>
    <row r="47">
      <c r="A47" s="87" t="s">
        <v>1611</v>
      </c>
      <c r="B47" s="42" t="s">
        <v>576</v>
      </c>
      <c r="C47" s="87">
        <v>21</v>
      </c>
      <c r="D47" s="87">
        <v>82</v>
      </c>
      <c r="E47" s="34" t="s">
        <v>583</v>
      </c>
      <c r="F47" s="87" t="s">
        <v>621</v>
      </c>
      <c r="G47" s="87">
        <v>2454</v>
      </c>
      <c r="H47" s="87">
        <v>2641</v>
      </c>
      <c r="I47" s="5">
        <v>53.695</v>
      </c>
      <c r="J47" s="5">
        <v>103.139</v>
      </c>
      <c r="K47" s="28">
        <f>SUM((I47+J47))</f>
        <v>156.834</v>
      </c>
      <c r="L47" s="128">
        <f>X47/1000000</f>
        <v>30</v>
      </c>
      <c r="M47" s="1">
        <f>K47/L47</f>
        <v>5.227799999999999</v>
      </c>
      <c r="N47" s="87">
        <v>6.5</v>
      </c>
      <c r="O47" s="59"/>
      <c r="P47" s="59"/>
      <c r="Q47" s="59"/>
      <c r="R47" s="87"/>
      <c r="S47" s="128">
        <f>U47/1000000</f>
        <v>53.695808</v>
      </c>
      <c r="T47" s="128">
        <f>V47/1000000</f>
        <v>99.397697</v>
      </c>
      <c r="U47" s="113">
        <v>53695808</v>
      </c>
      <c r="V47" s="113">
        <v>99397697</v>
      </c>
      <c r="W47" s="113">
        <f>sum(U47:V47)</f>
        <v>153093505</v>
      </c>
      <c r="X47" s="113">
        <v>30000000</v>
      </c>
    </row>
    <row r="48">
      <c r="A48" s="87" t="s">
        <v>1612</v>
      </c>
      <c r="B48" s="42" t="s">
        <v>107</v>
      </c>
      <c r="C48" s="87">
        <v>88</v>
      </c>
      <c r="D48" s="87">
        <v>85</v>
      </c>
      <c r="E48" s="34" t="s">
        <v>1408</v>
      </c>
      <c r="F48" s="87" t="s">
        <v>1613</v>
      </c>
      <c r="G48" s="87">
        <v>2652</v>
      </c>
      <c r="H48" s="87">
        <v>5292</v>
      </c>
      <c r="I48" s="5">
        <v>53.606</v>
      </c>
      <c r="J48" s="5">
        <v>16.409</v>
      </c>
      <c r="K48" s="28">
        <f>SUM((I48+J48))</f>
        <v>70.015</v>
      </c>
      <c r="L48" s="128">
        <f>X48/1000000</f>
        <v>48</v>
      </c>
      <c r="M48" s="1">
        <f>K48/L48</f>
        <v>1.45864583333333</v>
      </c>
      <c r="N48" s="87">
        <v>14</v>
      </c>
      <c r="O48" s="59"/>
      <c r="P48" s="59"/>
      <c r="Q48" s="59"/>
      <c r="R48" s="87"/>
      <c r="S48" s="128">
        <f>U48/1000000</f>
        <v>53.606916</v>
      </c>
      <c r="T48" s="128">
        <f>V48/1000000</f>
        <v>16.173815</v>
      </c>
      <c r="U48" s="113">
        <v>53606916</v>
      </c>
      <c r="V48" s="113">
        <v>16173815</v>
      </c>
      <c r="W48" s="113">
        <f>sum(U48:V48)</f>
        <v>69780731</v>
      </c>
      <c r="X48" s="113">
        <v>48000000</v>
      </c>
    </row>
    <row r="49">
      <c r="A49" s="87" t="s">
        <v>1614</v>
      </c>
      <c r="B49" s="42" t="s">
        <v>674</v>
      </c>
      <c r="C49" s="87">
        <v>86</v>
      </c>
      <c r="D49" s="87">
        <v>81</v>
      </c>
      <c r="E49" s="34" t="s">
        <v>640</v>
      </c>
      <c r="F49" s="87" t="s">
        <v>1589</v>
      </c>
      <c r="G49" s="87">
        <v>1249</v>
      </c>
      <c r="H49" s="87">
        <v>7446</v>
      </c>
      <c r="I49" s="5">
        <v>52.898</v>
      </c>
      <c r="J49" s="5">
        <v>99.625</v>
      </c>
      <c r="K49" s="28">
        <f>SUM((I49+J49))</f>
        <v>152.523</v>
      </c>
      <c r="L49" s="128">
        <f>X49/1000000</f>
        <v>50</v>
      </c>
      <c r="M49" s="1">
        <f>K49/L49</f>
        <v>3.05046</v>
      </c>
      <c r="N49" s="87">
        <v>9.3</v>
      </c>
      <c r="O49" s="59"/>
      <c r="P49" s="59"/>
      <c r="Q49" s="59"/>
      <c r="R49" s="87"/>
      <c r="S49" s="128">
        <f>U49/1000000</f>
        <v>52.898073</v>
      </c>
      <c r="T49" s="128">
        <f>V49/1000000</f>
        <v>99.625091</v>
      </c>
      <c r="U49" s="113">
        <v>52898073</v>
      </c>
      <c r="V49" s="113">
        <v>99625091</v>
      </c>
      <c r="W49" s="113">
        <f>sum(U49:V49)</f>
        <v>152523164</v>
      </c>
      <c r="X49" s="113">
        <v>50000000</v>
      </c>
    </row>
    <row r="50">
      <c r="A50" s="87" t="s">
        <v>1615</v>
      </c>
      <c r="B50" s="42" t="s">
        <v>674</v>
      </c>
      <c r="C50" s="87">
        <v>63</v>
      </c>
      <c r="D50" s="87">
        <v>70</v>
      </c>
      <c r="E50" s="34" t="s">
        <v>583</v>
      </c>
      <c r="F50" s="87" t="s">
        <v>621</v>
      </c>
      <c r="G50" s="87"/>
      <c r="H50" s="87"/>
      <c r="I50" s="5">
        <v>50.572</v>
      </c>
      <c r="J50" s="5">
        <v>95.323</v>
      </c>
      <c r="K50" s="28">
        <f>SUM((I50+J50))</f>
        <v>145.895</v>
      </c>
      <c r="L50" s="128">
        <f>X50/1000000</f>
        <v>40</v>
      </c>
      <c r="M50" s="1">
        <f>K50/L50</f>
        <v>3.647375</v>
      </c>
      <c r="N50" s="87">
        <v>13.6</v>
      </c>
      <c r="O50" s="59"/>
      <c r="P50" s="59"/>
      <c r="Q50" s="59"/>
      <c r="R50" s="87"/>
      <c r="S50" s="128">
        <f>U50/1000000</f>
        <v>50.572589</v>
      </c>
      <c r="T50" s="128">
        <f>V50/1000000</f>
        <v>95.323833</v>
      </c>
      <c r="U50" s="113">
        <v>50572589</v>
      </c>
      <c r="V50" s="113">
        <v>95323833</v>
      </c>
      <c r="W50" s="113">
        <f>sum(U50:V50)</f>
        <v>145896422</v>
      </c>
      <c r="X50" s="113">
        <v>40000000</v>
      </c>
    </row>
    <row r="51">
      <c r="A51" s="87" t="s">
        <v>1616</v>
      </c>
      <c r="B51" s="42" t="s">
        <v>576</v>
      </c>
      <c r="C51" s="87">
        <v>90</v>
      </c>
      <c r="D51" s="87">
        <v>72</v>
      </c>
      <c r="E51" s="34" t="s">
        <v>683</v>
      </c>
      <c r="F51" s="87" t="s">
        <v>647</v>
      </c>
      <c r="G51" s="87">
        <v>2511</v>
      </c>
      <c r="H51" s="87">
        <v>4131</v>
      </c>
      <c r="I51" s="5">
        <v>49.033</v>
      </c>
      <c r="J51" s="5">
        <v>43.957</v>
      </c>
      <c r="K51" s="28">
        <f>SUM((I51+J51))</f>
        <v>92.99</v>
      </c>
      <c r="L51" s="128">
        <f>X51/1000000</f>
        <v>25</v>
      </c>
      <c r="M51" s="1">
        <f>K51/L51</f>
        <v>3.7196</v>
      </c>
      <c r="N51" s="87">
        <v>10.4</v>
      </c>
      <c r="O51" s="59" t="s">
        <v>1617</v>
      </c>
      <c r="P51" s="59" t="s">
        <v>1617</v>
      </c>
      <c r="Q51" s="59"/>
      <c r="R51" s="87"/>
      <c r="S51" s="128">
        <f>U51/1000000</f>
        <v>49.033882</v>
      </c>
      <c r="T51" s="128">
        <f>V51/1000000</f>
        <v>43.957953</v>
      </c>
      <c r="U51" s="113">
        <v>49033882</v>
      </c>
      <c r="V51" s="113">
        <v>43957953</v>
      </c>
      <c r="W51" s="113">
        <f>sum(U51:V51)</f>
        <v>92991835</v>
      </c>
      <c r="X51" s="113">
        <v>25000000</v>
      </c>
    </row>
    <row r="52">
      <c r="A52" s="87" t="s">
        <v>1618</v>
      </c>
      <c r="B52" s="42" t="s">
        <v>78</v>
      </c>
      <c r="C52" s="87">
        <v>8</v>
      </c>
      <c r="D52" s="87">
        <v>55</v>
      </c>
      <c r="E52" s="34" t="s">
        <v>646</v>
      </c>
      <c r="F52" s="87" t="s">
        <v>584</v>
      </c>
      <c r="G52" s="87">
        <v>2831</v>
      </c>
      <c r="H52" s="87">
        <v>6202</v>
      </c>
      <c r="I52" s="5">
        <v>47.852</v>
      </c>
      <c r="J52" s="5">
        <v>36.294</v>
      </c>
      <c r="K52" s="28">
        <f>SUM((I52+J52))</f>
        <v>84.146</v>
      </c>
      <c r="L52" s="128">
        <f>X52/1000000</f>
        <v>20</v>
      </c>
      <c r="M52" s="1">
        <f>K52/L52</f>
        <v>4.2073</v>
      </c>
      <c r="N52" s="87">
        <v>17.6</v>
      </c>
      <c r="O52" s="59"/>
      <c r="P52" s="59"/>
      <c r="Q52" s="59"/>
      <c r="R52" s="87"/>
      <c r="S52" s="128">
        <f>U52/1000000</f>
        <v>47.852604</v>
      </c>
      <c r="T52" s="128">
        <f>V52/1000000</f>
        <v>36.143751</v>
      </c>
      <c r="U52" s="113">
        <v>47852604</v>
      </c>
      <c r="V52" s="113">
        <v>36143751</v>
      </c>
      <c r="W52" s="113">
        <f>sum(U52:V52)</f>
        <v>83996355</v>
      </c>
      <c r="X52" s="113">
        <v>20000000</v>
      </c>
    </row>
    <row r="53">
      <c r="A53" s="87" t="s">
        <v>1619</v>
      </c>
      <c r="B53" s="42"/>
      <c r="C53" s="87">
        <v>52</v>
      </c>
      <c r="D53" s="87">
        <v>78</v>
      </c>
      <c r="E53" s="34" t="s">
        <v>643</v>
      </c>
      <c r="F53" s="87" t="s">
        <v>591</v>
      </c>
      <c r="G53" s="87">
        <v>2793</v>
      </c>
      <c r="H53" s="87">
        <v>6135</v>
      </c>
      <c r="I53" s="5">
        <v>47.536</v>
      </c>
      <c r="J53" s="5">
        <v>39.121</v>
      </c>
      <c r="K53" s="28">
        <f>SUM((I53+J53))</f>
        <v>86.657</v>
      </c>
      <c r="L53" s="128">
        <f>X53/1000000</f>
        <v>80</v>
      </c>
      <c r="M53" s="1">
        <f>K53/L53</f>
        <v>1.0832125</v>
      </c>
      <c r="N53" s="87">
        <v>17.1</v>
      </c>
      <c r="O53" s="59"/>
      <c r="P53" s="59"/>
      <c r="Q53" s="59"/>
      <c r="R53" s="87"/>
      <c r="S53" s="128">
        <f>U53/1000000</f>
        <v>47.536778</v>
      </c>
      <c r="T53" s="128">
        <f>V53/1000000</f>
        <v>39.072011</v>
      </c>
      <c r="U53" s="113">
        <v>47536778</v>
      </c>
      <c r="V53" s="113">
        <v>39072011</v>
      </c>
      <c r="W53" s="113">
        <f>sum(U53:V53)</f>
        <v>86608789</v>
      </c>
      <c r="X53" s="113">
        <v>80000000</v>
      </c>
    </row>
    <row r="54">
      <c r="A54" s="87" t="s">
        <v>1620</v>
      </c>
      <c r="B54" s="42" t="s">
        <v>121</v>
      </c>
      <c r="C54" s="87">
        <v>47</v>
      </c>
      <c r="D54" s="87">
        <v>82</v>
      </c>
      <c r="E54" s="34" t="s">
        <v>749</v>
      </c>
      <c r="F54" s="87" t="s">
        <v>591</v>
      </c>
      <c r="G54" s="87">
        <v>2806</v>
      </c>
      <c r="H54" s="87">
        <v>5175</v>
      </c>
      <c r="I54" s="5">
        <v>47.003</v>
      </c>
      <c r="J54" s="5">
        <v>48.693</v>
      </c>
      <c r="K54" s="28">
        <f>SUM((I54+J54))</f>
        <v>95.696</v>
      </c>
      <c r="L54" s="128">
        <f>X54/1000000</f>
        <v>61</v>
      </c>
      <c r="M54" s="1">
        <f>K54/L54</f>
        <v>1.5687868852459</v>
      </c>
      <c r="N54" s="87">
        <v>14.5</v>
      </c>
      <c r="O54" s="59"/>
      <c r="P54" s="59"/>
      <c r="Q54" s="59"/>
      <c r="R54" s="87"/>
      <c r="S54" s="128">
        <f>U54/1000000</f>
        <v>47.003582</v>
      </c>
      <c r="T54" s="128">
        <f>V54/1000000</f>
        <v>48.693414</v>
      </c>
      <c r="U54" s="113">
        <v>47003582</v>
      </c>
      <c r="V54" s="113">
        <v>48693414</v>
      </c>
      <c r="W54" s="113">
        <f>sum(U54:V54)</f>
        <v>95696996</v>
      </c>
      <c r="X54" s="113">
        <v>61000000</v>
      </c>
    </row>
    <row r="55">
      <c r="A55" s="87" t="s">
        <v>1621</v>
      </c>
      <c r="B55" s="42" t="s">
        <v>674</v>
      </c>
      <c r="C55" s="87">
        <v>8</v>
      </c>
      <c r="D55" s="87">
        <v>55</v>
      </c>
      <c r="E55" s="34" t="s">
        <v>583</v>
      </c>
      <c r="F55" s="87" t="s">
        <v>577</v>
      </c>
      <c r="G55" s="87">
        <v>2604</v>
      </c>
      <c r="H55" s="87">
        <v>4002</v>
      </c>
      <c r="I55" s="5">
        <v>43.799</v>
      </c>
      <c r="J55" s="5">
        <v>25.507</v>
      </c>
      <c r="K55" s="28">
        <f>SUM((I55+J55))</f>
        <v>69.306</v>
      </c>
      <c r="L55" s="128">
        <f>X55/1000000</f>
        <v>35</v>
      </c>
      <c r="M55" s="1">
        <f>K55/L55</f>
        <v>1.98017142857143</v>
      </c>
      <c r="N55" s="87">
        <v>10.4</v>
      </c>
      <c r="O55" s="59"/>
      <c r="P55" s="59"/>
      <c r="Q55" s="59"/>
      <c r="R55" s="87"/>
      <c r="S55" s="128">
        <f>U55/1000000</f>
        <v>43.799818</v>
      </c>
      <c r="T55" s="128">
        <f>V55/1000000</f>
        <v>25.507406</v>
      </c>
      <c r="U55" s="113">
        <v>43799818</v>
      </c>
      <c r="V55" s="113">
        <v>25507406</v>
      </c>
      <c r="W55" s="113">
        <f>sum(U55:V55)</f>
        <v>69307224</v>
      </c>
      <c r="X55" s="113">
        <v>35000000</v>
      </c>
    </row>
    <row r="56">
      <c r="A56" s="87" t="s">
        <v>1622</v>
      </c>
      <c r="B56" s="42"/>
      <c r="C56" s="87">
        <v>39</v>
      </c>
      <c r="D56" s="87">
        <v>64</v>
      </c>
      <c r="E56" s="34" t="s">
        <v>583</v>
      </c>
      <c r="F56" s="87" t="s">
        <v>577</v>
      </c>
      <c r="G56" s="87">
        <v>2425</v>
      </c>
      <c r="H56" s="87">
        <v>4826</v>
      </c>
      <c r="I56" s="5">
        <v>43.107</v>
      </c>
      <c r="J56" s="5">
        <v>49.493</v>
      </c>
      <c r="K56" s="28">
        <f>SUM((I56+J56))</f>
        <v>92.6</v>
      </c>
      <c r="L56" s="128">
        <f>X56/1000000</f>
        <v>28</v>
      </c>
      <c r="M56" s="1">
        <f>K56/L56</f>
        <v>3.30714285714286</v>
      </c>
      <c r="N56" s="87">
        <v>11.7</v>
      </c>
      <c r="O56" s="59"/>
      <c r="P56" s="59"/>
      <c r="Q56" s="59"/>
      <c r="R56" s="87"/>
      <c r="S56" s="128">
        <f>U56/1000000</f>
        <v>43.107979</v>
      </c>
      <c r="T56" s="128">
        <f>V56/1000000</f>
        <v>49.493071</v>
      </c>
      <c r="U56" s="113">
        <v>43107979</v>
      </c>
      <c r="V56" s="113">
        <v>49493071</v>
      </c>
      <c r="W56" s="113">
        <f>sum(U56:V56)</f>
        <v>92601050</v>
      </c>
      <c r="X56" s="113">
        <v>28000000</v>
      </c>
    </row>
    <row r="57">
      <c r="A57" s="87" t="s">
        <v>1623</v>
      </c>
      <c r="B57" s="42" t="s">
        <v>96</v>
      </c>
      <c r="C57" s="87">
        <v>14</v>
      </c>
      <c r="D57" s="87">
        <v>37</v>
      </c>
      <c r="E57" s="34" t="s">
        <v>602</v>
      </c>
      <c r="F57" s="87" t="s">
        <v>603</v>
      </c>
      <c r="G57" s="87">
        <v>2611</v>
      </c>
      <c r="H57" s="87">
        <v>3853</v>
      </c>
      <c r="I57" s="5">
        <v>41.797</v>
      </c>
      <c r="J57" s="5">
        <v>87.087</v>
      </c>
      <c r="K57" s="28">
        <f>SUM((I57+J57))</f>
        <v>128.884</v>
      </c>
      <c r="L57" s="128">
        <f>X57/1000000</f>
        <v>40</v>
      </c>
      <c r="M57" s="1">
        <f>K57/L57</f>
        <v>3.2221</v>
      </c>
      <c r="N57" s="87">
        <v>10</v>
      </c>
      <c r="O57" s="59"/>
      <c r="P57" s="59"/>
      <c r="Q57" s="59"/>
      <c r="R57" s="87"/>
      <c r="S57" s="128">
        <f>U57/1000000</f>
        <v>41.797066</v>
      </c>
      <c r="T57" s="128">
        <f>V57/1000000</f>
        <v>87.08665</v>
      </c>
      <c r="U57" s="113">
        <v>41797066</v>
      </c>
      <c r="V57" s="113">
        <v>87086650</v>
      </c>
      <c r="W57" s="113">
        <f>sum(U57:V57)</f>
        <v>128883716</v>
      </c>
      <c r="X57" s="113">
        <v>40000000</v>
      </c>
    </row>
    <row r="58">
      <c r="A58" s="87" t="s">
        <v>1624</v>
      </c>
      <c r="B58" s="42" t="s">
        <v>121</v>
      </c>
      <c r="C58" s="87">
        <v>91</v>
      </c>
      <c r="D58" s="87">
        <v>84</v>
      </c>
      <c r="E58" s="34" t="s">
        <v>719</v>
      </c>
      <c r="F58" s="87" t="s">
        <v>584</v>
      </c>
      <c r="G58" s="87">
        <v>885</v>
      </c>
      <c r="H58" s="87">
        <v>5502</v>
      </c>
      <c r="I58" s="5">
        <v>40.222</v>
      </c>
      <c r="J58" s="5">
        <v>35.959</v>
      </c>
      <c r="K58" s="28">
        <f>SUM((I58+J58))</f>
        <v>76.181</v>
      </c>
      <c r="L58" s="128">
        <f>X58/1000000</f>
        <v>25</v>
      </c>
      <c r="M58" s="1">
        <f>K58/L58</f>
        <v>3.04724</v>
      </c>
      <c r="N58" s="87">
        <v>4.9</v>
      </c>
      <c r="O58" s="59" t="s">
        <v>1625</v>
      </c>
      <c r="P58" s="59" t="s">
        <v>1626</v>
      </c>
      <c r="Q58" s="59"/>
      <c r="R58" s="87"/>
      <c r="S58" s="128">
        <f>U58/1000000</f>
        <v>40.222514</v>
      </c>
      <c r="T58" s="128">
        <f>V58/1000000</f>
        <v>35.959017</v>
      </c>
      <c r="U58" s="113">
        <v>40222514</v>
      </c>
      <c r="V58" s="113">
        <v>35959017</v>
      </c>
      <c r="W58" s="113">
        <f>sum(U58:V58)</f>
        <v>76181531</v>
      </c>
      <c r="X58" s="113">
        <v>25000000</v>
      </c>
    </row>
    <row r="59">
      <c r="A59" s="87" t="s">
        <v>1627</v>
      </c>
      <c r="B59" s="42" t="s">
        <v>576</v>
      </c>
      <c r="C59" s="87">
        <v>2</v>
      </c>
      <c r="D59" s="87">
        <v>38</v>
      </c>
      <c r="E59" s="34" t="s">
        <v>577</v>
      </c>
      <c r="F59" s="87" t="s">
        <v>577</v>
      </c>
      <c r="G59" s="87">
        <v>2801</v>
      </c>
      <c r="H59" s="87">
        <v>6644</v>
      </c>
      <c r="I59" s="5">
        <v>39.739</v>
      </c>
      <c r="J59" s="5">
        <v>47.126</v>
      </c>
      <c r="K59" s="28">
        <f>SUM((I59+J59))</f>
        <v>86.865</v>
      </c>
      <c r="L59" s="128">
        <f>X59/1000000</f>
        <v>20</v>
      </c>
      <c r="M59" s="1">
        <f>K59/L59</f>
        <v>4.34325</v>
      </c>
      <c r="N59" s="87">
        <v>18.6</v>
      </c>
      <c r="O59" s="59"/>
      <c r="P59" s="59"/>
      <c r="Q59" s="59"/>
      <c r="R59" s="87"/>
      <c r="S59" s="128">
        <f>U59/1000000</f>
        <v>39.739367</v>
      </c>
      <c r="T59" s="128">
        <f>V59/1000000</f>
        <v>47.126197</v>
      </c>
      <c r="U59" s="113">
        <v>39739367</v>
      </c>
      <c r="V59" s="113">
        <v>47126197</v>
      </c>
      <c r="W59" s="113">
        <f>sum(U59:V59)</f>
        <v>86865564</v>
      </c>
      <c r="X59" s="113">
        <v>20000000</v>
      </c>
    </row>
    <row r="60">
      <c r="A60" s="87" t="s">
        <v>1628</v>
      </c>
      <c r="B60" s="42" t="s">
        <v>96</v>
      </c>
      <c r="C60" s="87">
        <v>15</v>
      </c>
      <c r="D60" s="87">
        <v>61</v>
      </c>
      <c r="E60" s="34" t="s">
        <v>643</v>
      </c>
      <c r="F60" s="87" t="s">
        <v>591</v>
      </c>
      <c r="G60" s="87">
        <v>2458</v>
      </c>
      <c r="H60" s="87">
        <v>5362</v>
      </c>
      <c r="I60" s="5">
        <v>39.687</v>
      </c>
      <c r="J60" s="5">
        <v>60.278</v>
      </c>
      <c r="K60" s="28">
        <f>SUM((I60+J60))</f>
        <v>99.965</v>
      </c>
      <c r="L60" s="128">
        <v>17.5</v>
      </c>
      <c r="M60" s="1">
        <f>K60/L60</f>
        <v>5.71228571428572</v>
      </c>
      <c r="N60" s="87">
        <v>13.2</v>
      </c>
      <c r="O60" s="59"/>
      <c r="P60" s="59"/>
      <c r="Q60" s="59"/>
      <c r="R60" s="87"/>
      <c r="S60" s="128">
        <f>U60/1000000</f>
        <v>39.687694</v>
      </c>
      <c r="T60" s="128">
        <f>V60/1000000</f>
        <v>60.276289</v>
      </c>
      <c r="U60" s="113">
        <v>39687694</v>
      </c>
      <c r="V60" s="113">
        <v>60276289</v>
      </c>
      <c r="W60" s="113">
        <f>sum(U60:V60)</f>
        <v>99963983</v>
      </c>
      <c r="X60" s="113">
        <v>24000000</v>
      </c>
    </row>
    <row r="61">
      <c r="A61" s="87" t="s">
        <v>1629</v>
      </c>
      <c r="B61" s="42" t="s">
        <v>576</v>
      </c>
      <c r="C61" s="87">
        <v>50</v>
      </c>
      <c r="D61" s="87">
        <v>57</v>
      </c>
      <c r="E61" s="34" t="s">
        <v>602</v>
      </c>
      <c r="F61" s="87" t="s">
        <v>603</v>
      </c>
      <c r="G61" s="87">
        <v>2855</v>
      </c>
      <c r="H61" s="87">
        <v>5587</v>
      </c>
      <c r="I61" s="5">
        <v>39.568</v>
      </c>
      <c r="J61" s="5">
        <v>35.936</v>
      </c>
      <c r="K61" s="28">
        <f>SUM((I61+J61))</f>
        <v>75.504</v>
      </c>
      <c r="L61" s="128">
        <f>X61/1000000</f>
        <v>32</v>
      </c>
      <c r="M61" s="1">
        <f>K61/L61</f>
        <v>2.3595</v>
      </c>
      <c r="N61" s="87">
        <v>15.6</v>
      </c>
      <c r="O61" s="59"/>
      <c r="P61" s="59"/>
      <c r="Q61" s="59"/>
      <c r="R61" s="87"/>
      <c r="S61" s="128">
        <f>U61/1000000</f>
        <v>39.568996</v>
      </c>
      <c r="T61" s="128">
        <f>V61/1000000</f>
        <v>35.526091</v>
      </c>
      <c r="U61" s="113">
        <v>39568996</v>
      </c>
      <c r="V61" s="113">
        <v>35526091</v>
      </c>
      <c r="W61" s="113">
        <f>sum(U61:V61)</f>
        <v>75095087</v>
      </c>
      <c r="X61" s="113">
        <v>32000000</v>
      </c>
    </row>
    <row r="62">
      <c r="A62" s="87" t="s">
        <v>1630</v>
      </c>
      <c r="B62" s="42" t="s">
        <v>121</v>
      </c>
      <c r="C62" s="87">
        <v>76</v>
      </c>
      <c r="D62" s="87">
        <v>86</v>
      </c>
      <c r="E62" s="34" t="s">
        <v>643</v>
      </c>
      <c r="F62" s="87" t="s">
        <v>708</v>
      </c>
      <c r="G62" s="87">
        <v>2540</v>
      </c>
      <c r="H62" s="87">
        <v>3610</v>
      </c>
      <c r="I62" s="5">
        <v>38.634</v>
      </c>
      <c r="J62" s="5">
        <v>96.925</v>
      </c>
      <c r="K62" s="28">
        <f>SUM((I62+J62))</f>
        <v>135.559</v>
      </c>
      <c r="L62" s="59">
        <v>70</v>
      </c>
      <c r="M62" s="1">
        <f>SUM((K62/L62))</f>
        <v>1.93655714285714</v>
      </c>
      <c r="N62" s="87">
        <v>9.16</v>
      </c>
      <c r="O62" s="59"/>
      <c r="P62" s="59"/>
      <c r="Q62" s="59"/>
      <c r="R62" s="87"/>
      <c r="S62" s="59">
        <v>38.63</v>
      </c>
      <c r="T62" s="59">
        <v>96.92</v>
      </c>
      <c r="U62" s="87"/>
      <c r="V62" s="87"/>
      <c r="W62" s="113">
        <f>sum(U62:V62)</f>
        <v>0</v>
      </c>
      <c r="X62" s="87"/>
    </row>
    <row r="63">
      <c r="A63" s="87" t="s">
        <v>1631</v>
      </c>
      <c r="B63" s="42"/>
      <c r="C63" s="87">
        <v>43</v>
      </c>
      <c r="D63" s="87">
        <v>65</v>
      </c>
      <c r="E63" s="34" t="s">
        <v>627</v>
      </c>
      <c r="F63" s="87" t="s">
        <v>591</v>
      </c>
      <c r="G63" s="87">
        <v>2755</v>
      </c>
      <c r="H63" s="87">
        <v>4889</v>
      </c>
      <c r="I63" s="5">
        <v>36.793</v>
      </c>
      <c r="J63" s="5">
        <v>32.993</v>
      </c>
      <c r="K63" s="28">
        <f>SUM((I63+J63))</f>
        <v>69.786</v>
      </c>
      <c r="L63" s="128">
        <f>X63/1000000</f>
        <v>70</v>
      </c>
      <c r="M63" s="1">
        <f>K63/L63</f>
        <v>0.996942857142857</v>
      </c>
      <c r="N63" s="87">
        <v>13.5</v>
      </c>
      <c r="O63" s="59"/>
      <c r="P63" s="59"/>
      <c r="Q63" s="59"/>
      <c r="R63" s="87"/>
      <c r="S63" s="128">
        <f>U63/1000000</f>
        <v>36.793804</v>
      </c>
      <c r="T63" s="128">
        <f>V63/1000000</f>
        <v>32.993859</v>
      </c>
      <c r="U63" s="113">
        <v>36793804</v>
      </c>
      <c r="V63" s="113">
        <v>32993859</v>
      </c>
      <c r="W63" s="113">
        <f>sum(U63:V63)</f>
        <v>69787663</v>
      </c>
      <c r="X63" s="113">
        <v>70000000</v>
      </c>
    </row>
    <row r="64">
      <c r="A64" s="87" t="s">
        <v>1632</v>
      </c>
      <c r="B64" s="42" t="s">
        <v>121</v>
      </c>
      <c r="C64" s="87">
        <v>30</v>
      </c>
      <c r="D64" s="87">
        <v>41</v>
      </c>
      <c r="E64" s="34" t="s">
        <v>583</v>
      </c>
      <c r="F64" s="87" t="s">
        <v>577</v>
      </c>
      <c r="G64" s="87">
        <v>3229</v>
      </c>
      <c r="H64" s="87">
        <v>4342</v>
      </c>
      <c r="I64" s="5">
        <v>36.787</v>
      </c>
      <c r="J64" s="5">
        <v>90.979</v>
      </c>
      <c r="K64" s="28">
        <f>SUM((I64+J64))</f>
        <v>127.766</v>
      </c>
      <c r="L64" s="128">
        <f>X64/1000000</f>
        <v>60</v>
      </c>
      <c r="M64" s="1">
        <f>K64/L64</f>
        <v>2.12943333333333</v>
      </c>
      <c r="N64" s="87">
        <v>14</v>
      </c>
      <c r="O64" s="59"/>
      <c r="P64" s="59"/>
      <c r="Q64" s="59"/>
      <c r="R64" s="87"/>
      <c r="S64" s="128">
        <f>U64/1000000</f>
        <v>36.787257</v>
      </c>
      <c r="T64" s="128">
        <f>V64/1000000</f>
        <v>90.979393</v>
      </c>
      <c r="U64" s="113">
        <v>36787257</v>
      </c>
      <c r="V64" s="113">
        <v>90979393</v>
      </c>
      <c r="W64" s="113">
        <f>sum(U64:V64)</f>
        <v>127766650</v>
      </c>
      <c r="X64" s="113">
        <v>60000000</v>
      </c>
    </row>
    <row r="65">
      <c r="A65" s="87" t="s">
        <v>1633</v>
      </c>
      <c r="B65" s="42" t="s">
        <v>65</v>
      </c>
      <c r="C65" s="87">
        <v>27</v>
      </c>
      <c r="D65" s="87">
        <v>64</v>
      </c>
      <c r="E65" s="34" t="s">
        <v>749</v>
      </c>
      <c r="F65" s="87" t="s">
        <v>591</v>
      </c>
      <c r="G65" s="87">
        <v>2218</v>
      </c>
      <c r="H65" s="87">
        <v>6599</v>
      </c>
      <c r="I65" s="5">
        <v>35.787</v>
      </c>
      <c r="J65" s="5">
        <v>21.316</v>
      </c>
      <c r="K65" s="28">
        <f>SUM((I65+J65))</f>
        <v>57.103</v>
      </c>
      <c r="L65" s="128">
        <f>X65/1000000</f>
        <v>17</v>
      </c>
      <c r="M65" s="1">
        <f>K65/L65</f>
        <v>3.359</v>
      </c>
      <c r="N65" s="87">
        <v>14.6</v>
      </c>
      <c r="O65" s="59"/>
      <c r="P65" s="59"/>
      <c r="Q65" s="59"/>
      <c r="R65" s="87"/>
      <c r="S65" s="128">
        <f>U65/1000000</f>
        <v>35.787686</v>
      </c>
      <c r="T65" s="128">
        <f>V65/1000000</f>
        <v>21.316209</v>
      </c>
      <c r="U65" s="113">
        <v>35787686</v>
      </c>
      <c r="V65" s="113">
        <v>21316209</v>
      </c>
      <c r="W65" s="113">
        <f>sum(U65:V65)</f>
        <v>57103895</v>
      </c>
      <c r="X65" s="113">
        <v>17000000</v>
      </c>
    </row>
    <row r="66">
      <c r="A66" s="87" t="s">
        <v>1634</v>
      </c>
      <c r="B66" s="42" t="s">
        <v>107</v>
      </c>
      <c r="C66" s="87">
        <v>3</v>
      </c>
      <c r="D66" s="87">
        <v>61</v>
      </c>
      <c r="E66" s="34" t="s">
        <v>583</v>
      </c>
      <c r="F66" s="87" t="s">
        <v>577</v>
      </c>
      <c r="G66" s="87">
        <v>2612</v>
      </c>
      <c r="H66" s="87">
        <v>5226</v>
      </c>
      <c r="I66" s="5">
        <v>35.017</v>
      </c>
      <c r="J66" s="5">
        <v>24.174</v>
      </c>
      <c r="K66" s="28">
        <f>SUM((I66+J66))</f>
        <v>59.191</v>
      </c>
      <c r="L66" s="128">
        <f>X66/1000000</f>
        <v>25</v>
      </c>
      <c r="M66" s="1">
        <f>K66/L66</f>
        <v>2.36764</v>
      </c>
      <c r="N66" s="87">
        <v>13.7</v>
      </c>
      <c r="O66" s="59"/>
      <c r="P66" s="59"/>
      <c r="Q66" s="59"/>
      <c r="R66" s="87"/>
      <c r="S66" s="128">
        <f>U66/1000000</f>
        <v>35.017297</v>
      </c>
      <c r="T66" s="128">
        <f>V66/1000000</f>
        <v>24.174831</v>
      </c>
      <c r="U66" s="113">
        <v>35017297</v>
      </c>
      <c r="V66" s="113">
        <v>24174831</v>
      </c>
      <c r="W66" s="113">
        <f>sum(U66:V66)</f>
        <v>59192128</v>
      </c>
      <c r="X66" s="113">
        <v>25000000</v>
      </c>
    </row>
    <row r="67">
      <c r="A67" s="87" t="s">
        <v>1635</v>
      </c>
      <c r="B67" s="42" t="s">
        <v>121</v>
      </c>
      <c r="C67" s="87">
        <v>89</v>
      </c>
      <c r="D67" s="87">
        <v>73</v>
      </c>
      <c r="E67" s="34" t="s">
        <v>749</v>
      </c>
      <c r="F67" s="87" t="s">
        <v>647</v>
      </c>
      <c r="G67" s="87">
        <v>2362</v>
      </c>
      <c r="H67" s="87">
        <v>5671</v>
      </c>
      <c r="I67" s="5">
        <v>33.08</v>
      </c>
      <c r="J67" s="5">
        <v>51.705</v>
      </c>
      <c r="K67" s="28">
        <f>SUM((I67+J67))</f>
        <v>84.785</v>
      </c>
      <c r="L67" s="128">
        <f>X67/1000000</f>
        <v>65</v>
      </c>
      <c r="M67" s="1">
        <f>K67/L67</f>
        <v>1.30438461538462</v>
      </c>
      <c r="N67" s="87">
        <v>13.4</v>
      </c>
      <c r="O67" s="59"/>
      <c r="P67" s="59"/>
      <c r="Q67" s="59"/>
      <c r="R67" s="87"/>
      <c r="S67" s="128">
        <f>U67/1000000</f>
        <v>33.080084</v>
      </c>
      <c r="T67" s="128">
        <f>V67/1000000</f>
        <v>51.70583</v>
      </c>
      <c r="U67" s="113">
        <v>33080084</v>
      </c>
      <c r="V67" s="113">
        <v>51705830</v>
      </c>
      <c r="W67" s="113">
        <f>sum(U67:V67)</f>
        <v>84785914</v>
      </c>
      <c r="X67" s="113">
        <v>65000000</v>
      </c>
    </row>
    <row r="68">
      <c r="A68" s="87" t="s">
        <v>1636</v>
      </c>
      <c r="B68" s="42" t="s">
        <v>576</v>
      </c>
      <c r="C68" s="87">
        <v>36</v>
      </c>
      <c r="D68" s="87">
        <v>56</v>
      </c>
      <c r="E68" s="34" t="s">
        <v>683</v>
      </c>
      <c r="F68" s="87" t="s">
        <v>599</v>
      </c>
      <c r="G68" s="87">
        <v>3164</v>
      </c>
      <c r="H68" s="87">
        <v>3043</v>
      </c>
      <c r="I68" s="5">
        <v>32.061</v>
      </c>
      <c r="J68" s="5">
        <v>37.413</v>
      </c>
      <c r="K68" s="28">
        <f>SUM((I68+J68))</f>
        <v>69.474</v>
      </c>
      <c r="L68" s="128">
        <f>X68/1000000</f>
        <v>25</v>
      </c>
      <c r="M68" s="1">
        <f>K68/L68</f>
        <v>2.77896</v>
      </c>
      <c r="N68" s="87">
        <v>9.63</v>
      </c>
      <c r="O68" s="59"/>
      <c r="P68" s="59"/>
      <c r="Q68" s="59"/>
      <c r="R68" s="87"/>
      <c r="S68" s="128">
        <f>U68/1000000</f>
        <v>32.061555</v>
      </c>
      <c r="T68" s="128">
        <f>V68/1000000</f>
        <v>36.886258</v>
      </c>
      <c r="U68" s="113">
        <v>32061555</v>
      </c>
      <c r="V68" s="113">
        <v>36886258</v>
      </c>
      <c r="W68" s="113">
        <f>sum(U68:V68)</f>
        <v>68947813</v>
      </c>
      <c r="X68" s="113">
        <v>25000000</v>
      </c>
    </row>
    <row r="69">
      <c r="A69" s="87" t="s">
        <v>1637</v>
      </c>
      <c r="B69" s="42" t="s">
        <v>78</v>
      </c>
      <c r="C69" s="87">
        <v>55</v>
      </c>
      <c r="D69" s="87">
        <v>63</v>
      </c>
      <c r="E69" s="34" t="s">
        <v>606</v>
      </c>
      <c r="F69" s="87" t="s">
        <v>584</v>
      </c>
      <c r="G69" s="87">
        <v>2362</v>
      </c>
      <c r="H69" s="87">
        <v>4583</v>
      </c>
      <c r="I69" s="5">
        <v>28.563</v>
      </c>
      <c r="J69" s="5">
        <v>26.363</v>
      </c>
      <c r="K69" s="28">
        <f>SUM((I69+J69))</f>
        <v>54.926</v>
      </c>
      <c r="L69" s="128">
        <f>X69/1000000</f>
        <v>21</v>
      </c>
      <c r="M69" s="1">
        <f>K69/L69</f>
        <v>2.61552380952381</v>
      </c>
      <c r="N69" s="87">
        <v>10.8</v>
      </c>
      <c r="O69" s="59"/>
      <c r="P69" s="59"/>
      <c r="Q69" s="59"/>
      <c r="R69" s="87"/>
      <c r="S69" s="128">
        <f>U69/1000000</f>
        <v>28.563179</v>
      </c>
      <c r="T69" s="128">
        <f>V69/1000000</f>
        <v>26.262756</v>
      </c>
      <c r="U69" s="113">
        <v>28563179</v>
      </c>
      <c r="V69" s="113">
        <v>26262756</v>
      </c>
      <c r="W69" s="113">
        <f>sum(U69:V69)</f>
        <v>54825935</v>
      </c>
      <c r="X69" s="113">
        <v>21000000</v>
      </c>
    </row>
    <row r="70">
      <c r="A70" s="87" t="s">
        <v>1638</v>
      </c>
      <c r="B70" s="42" t="s">
        <v>971</v>
      </c>
      <c r="C70" s="87">
        <v>56</v>
      </c>
      <c r="D70" s="87">
        <v>75</v>
      </c>
      <c r="E70" s="34" t="s">
        <v>598</v>
      </c>
      <c r="F70" s="87" t="s">
        <v>647</v>
      </c>
      <c r="G70" s="87">
        <v>2453</v>
      </c>
      <c r="H70" s="87">
        <v>4083</v>
      </c>
      <c r="I70" s="5">
        <v>28.549</v>
      </c>
      <c r="J70" s="5">
        <v>19.572</v>
      </c>
      <c r="K70" s="28">
        <f>SUM((I70+J70))</f>
        <v>48.121</v>
      </c>
      <c r="L70" s="128">
        <f>X70/1000000</f>
        <v>20</v>
      </c>
      <c r="M70" s="1">
        <f>K70/L70</f>
        <v>2.40605</v>
      </c>
      <c r="N70" s="87">
        <v>10</v>
      </c>
      <c r="O70" s="59"/>
      <c r="P70" s="59"/>
      <c r="Q70" s="59"/>
      <c r="R70" s="87"/>
      <c r="S70" s="128">
        <f>U70/1000000</f>
        <v>28.549298</v>
      </c>
      <c r="T70" s="128">
        <f>V70/1000000</f>
        <v>19.572602</v>
      </c>
      <c r="U70" s="113">
        <v>28549298</v>
      </c>
      <c r="V70" s="113">
        <v>19572602</v>
      </c>
      <c r="W70" s="113">
        <f>sum(U70:V70)</f>
        <v>48121900</v>
      </c>
      <c r="X70" s="113">
        <v>20000000</v>
      </c>
    </row>
    <row r="71">
      <c r="A71" s="87" t="s">
        <v>1639</v>
      </c>
      <c r="B71" s="42" t="s">
        <v>760</v>
      </c>
      <c r="C71" s="87">
        <v>33</v>
      </c>
      <c r="D71" s="87">
        <v>52</v>
      </c>
      <c r="E71" s="34" t="s">
        <v>580</v>
      </c>
      <c r="F71" s="87" t="s">
        <v>577</v>
      </c>
      <c r="G71" s="87">
        <v>2629</v>
      </c>
      <c r="H71" s="87">
        <v>2845</v>
      </c>
      <c r="I71" s="5">
        <v>25.93</v>
      </c>
      <c r="J71" s="5">
        <v>21.807</v>
      </c>
      <c r="K71" s="28">
        <f>SUM((I71+J71))</f>
        <v>47.737</v>
      </c>
      <c r="L71" s="128">
        <f>X71/1000000</f>
        <v>20</v>
      </c>
      <c r="M71" s="1">
        <f>K71/L71</f>
        <v>2.38685</v>
      </c>
      <c r="N71" s="87">
        <v>7.5</v>
      </c>
      <c r="O71" s="59"/>
      <c r="P71" s="59"/>
      <c r="Q71" s="59"/>
      <c r="R71" s="87"/>
      <c r="S71" s="128">
        <f>U71/1000000</f>
        <v>25.930652</v>
      </c>
      <c r="T71" s="128">
        <f>V71/1000000</f>
        <v>21.069299</v>
      </c>
      <c r="U71" s="113">
        <v>25930652</v>
      </c>
      <c r="V71" s="113">
        <v>21069299</v>
      </c>
      <c r="W71" s="113">
        <f>sum(U71:V71)</f>
        <v>46999951</v>
      </c>
      <c r="X71" s="113">
        <v>20000000</v>
      </c>
    </row>
    <row r="72">
      <c r="A72" s="87" t="s">
        <v>1640</v>
      </c>
      <c r="B72" s="42" t="s">
        <v>576</v>
      </c>
      <c r="C72" s="87">
        <v>49</v>
      </c>
      <c r="D72" s="87">
        <v>61</v>
      </c>
      <c r="E72" s="34" t="s">
        <v>646</v>
      </c>
      <c r="F72" s="87" t="s">
        <v>647</v>
      </c>
      <c r="G72" s="87">
        <v>2612</v>
      </c>
      <c r="H72" s="87">
        <v>2615</v>
      </c>
      <c r="I72" s="5">
        <v>25.612</v>
      </c>
      <c r="J72" s="5">
        <v>5.054</v>
      </c>
      <c r="K72" s="28">
        <f>SUM((I72+J72))</f>
        <v>30.666</v>
      </c>
      <c r="L72" s="128">
        <f>X72/1000000</f>
        <v>20</v>
      </c>
      <c r="M72" s="1">
        <f>K72/L72</f>
        <v>1.5333</v>
      </c>
      <c r="N72" s="87">
        <v>6.9</v>
      </c>
      <c r="O72" s="59"/>
      <c r="P72" s="59"/>
      <c r="Q72" s="59"/>
      <c r="R72" s="87"/>
      <c r="S72" s="128">
        <f>U72/1000000</f>
        <v>25.61252</v>
      </c>
      <c r="T72" s="128">
        <f>V72/1000000</f>
        <v>5.05441</v>
      </c>
      <c r="U72" s="113">
        <v>25612520</v>
      </c>
      <c r="V72" s="113">
        <v>5054410</v>
      </c>
      <c r="W72" s="113">
        <f>sum(U72:V72)</f>
        <v>30666930</v>
      </c>
      <c r="X72" s="113">
        <v>20000000</v>
      </c>
    </row>
    <row r="73">
      <c r="A73" s="87" t="s">
        <v>1641</v>
      </c>
      <c r="B73" s="42" t="s">
        <v>760</v>
      </c>
      <c r="C73" s="87">
        <v>72</v>
      </c>
      <c r="D73" s="87">
        <v>64</v>
      </c>
      <c r="E73" s="34" t="s">
        <v>602</v>
      </c>
      <c r="F73" s="87" t="s">
        <v>603</v>
      </c>
      <c r="G73" s="87">
        <v>2423</v>
      </c>
      <c r="H73" s="87">
        <v>3686</v>
      </c>
      <c r="I73" s="5">
        <v>25.594</v>
      </c>
      <c r="J73" s="5">
        <v>31.698</v>
      </c>
      <c r="K73" s="28">
        <f>SUM((I73+J73))</f>
        <v>57.292</v>
      </c>
      <c r="L73" s="128">
        <f>X73/1000000</f>
        <v>18</v>
      </c>
      <c r="M73" s="1">
        <f>K73/L73</f>
        <v>3.18288888888889</v>
      </c>
      <c r="N73" s="87">
        <v>8.9</v>
      </c>
      <c r="O73" s="59"/>
      <c r="P73" s="59"/>
      <c r="Q73" s="59"/>
      <c r="R73" s="87"/>
      <c r="S73" s="128">
        <f>U73/1000000</f>
        <v>25.593755</v>
      </c>
      <c r="T73" s="128">
        <f>V73/1000000</f>
        <v>31.235392</v>
      </c>
      <c r="U73" s="113">
        <v>25593755</v>
      </c>
      <c r="V73" s="113">
        <v>31235392</v>
      </c>
      <c r="W73" s="113">
        <f>sum(U73:V73)</f>
        <v>56829147</v>
      </c>
      <c r="X73" s="113">
        <v>18000000</v>
      </c>
    </row>
    <row r="74">
      <c r="A74" s="87" t="s">
        <v>1642</v>
      </c>
      <c r="B74" s="42"/>
      <c r="C74" s="87">
        <v>9</v>
      </c>
      <c r="D74" s="87">
        <v>53</v>
      </c>
      <c r="E74" s="34" t="s">
        <v>643</v>
      </c>
      <c r="F74" s="87" t="s">
        <v>603</v>
      </c>
      <c r="G74" s="87">
        <v>2603</v>
      </c>
      <c r="H74" s="87">
        <v>3851</v>
      </c>
      <c r="I74" s="5">
        <v>25.126</v>
      </c>
      <c r="J74" s="5">
        <v>37.644</v>
      </c>
      <c r="K74" s="28">
        <f>SUM((I74+J74))</f>
        <v>62.77</v>
      </c>
      <c r="L74" s="128">
        <f>X74/1000000</f>
        <v>40</v>
      </c>
      <c r="M74" s="1">
        <f>K74/L74</f>
        <v>1.56925</v>
      </c>
      <c r="N74" s="87">
        <v>10</v>
      </c>
      <c r="O74" s="59"/>
      <c r="P74" s="59"/>
      <c r="Q74" s="59"/>
      <c r="R74" s="87"/>
      <c r="S74" s="128">
        <f>U74/1000000</f>
        <v>25.126214</v>
      </c>
      <c r="T74" s="128">
        <f>V74/1000000</f>
        <v>37.644845</v>
      </c>
      <c r="U74" s="113">
        <v>25126214</v>
      </c>
      <c r="V74" s="113">
        <v>37644845</v>
      </c>
      <c r="W74" s="113">
        <f>sum(U74:V74)</f>
        <v>62771059</v>
      </c>
      <c r="X74" s="113">
        <v>40000000</v>
      </c>
    </row>
    <row r="75">
      <c r="A75" s="87" t="s">
        <v>1643</v>
      </c>
      <c r="B75" s="42" t="s">
        <v>760</v>
      </c>
      <c r="C75" s="87">
        <v>82</v>
      </c>
      <c r="D75" s="87">
        <v>86</v>
      </c>
      <c r="E75" s="34" t="s">
        <v>1384</v>
      </c>
      <c r="F75" s="87" t="s">
        <v>591</v>
      </c>
      <c r="G75" s="87">
        <v>2624</v>
      </c>
      <c r="H75" s="87">
        <v>4419</v>
      </c>
      <c r="I75" s="5">
        <v>25.037</v>
      </c>
      <c r="J75" s="5">
        <v>0.384</v>
      </c>
      <c r="K75" s="28">
        <f>SUM((I75+J75))</f>
        <v>25.421</v>
      </c>
      <c r="L75" s="128">
        <f>X75/1000000</f>
        <v>53</v>
      </c>
      <c r="M75" s="1">
        <f>K75/L75</f>
        <v>0.479641509433962</v>
      </c>
      <c r="N75" s="87">
        <v>11.6</v>
      </c>
      <c r="O75" s="59"/>
      <c r="P75" s="59"/>
      <c r="Q75" s="59"/>
      <c r="R75" s="87"/>
      <c r="S75" s="128">
        <f>U75/1000000</f>
        <v>25.037897</v>
      </c>
      <c r="T75" s="128">
        <f>V75/1000000</f>
        <v>25.156752</v>
      </c>
      <c r="U75" s="113">
        <v>25037897</v>
      </c>
      <c r="V75" s="113">
        <v>25156752</v>
      </c>
      <c r="W75" s="113">
        <f>sum(U75:V75)</f>
        <v>50194649</v>
      </c>
      <c r="X75" s="113">
        <v>53000000</v>
      </c>
    </row>
    <row r="76">
      <c r="A76" s="87" t="s">
        <v>1644</v>
      </c>
      <c r="B76" s="42" t="s">
        <v>760</v>
      </c>
      <c r="C76" s="87">
        <v>93</v>
      </c>
      <c r="D76" s="87">
        <v>87</v>
      </c>
      <c r="E76" s="34" t="s">
        <v>1399</v>
      </c>
      <c r="F76" s="87" t="s">
        <v>977</v>
      </c>
      <c r="G76" s="87">
        <v>702</v>
      </c>
      <c r="H76" s="87">
        <v>5128</v>
      </c>
      <c r="I76" s="5">
        <v>24.54</v>
      </c>
      <c r="J76" s="5">
        <v>11.548</v>
      </c>
      <c r="K76" s="28">
        <f>SUM((I76+J76))</f>
        <v>36.088</v>
      </c>
      <c r="L76" s="128">
        <f>X76/1000000</f>
        <v>9</v>
      </c>
      <c r="M76" s="1">
        <f>K76/L76</f>
        <v>4.00977777777778</v>
      </c>
      <c r="N76" s="87">
        <v>3.6</v>
      </c>
      <c r="O76" s="59"/>
      <c r="P76" s="59"/>
      <c r="Q76" s="59"/>
      <c r="R76" s="87"/>
      <c r="S76" s="128">
        <f>U76/1000000</f>
        <v>24.540079</v>
      </c>
      <c r="T76" s="128">
        <f>V76/1000000</f>
        <v>11.227679</v>
      </c>
      <c r="U76" s="113">
        <v>24540079</v>
      </c>
      <c r="V76" s="113">
        <v>11227679</v>
      </c>
      <c r="W76" s="113">
        <f>sum(U76:V76)</f>
        <v>35767758</v>
      </c>
      <c r="X76" s="113">
        <v>9000000</v>
      </c>
    </row>
    <row r="77">
      <c r="A77" s="87" t="s">
        <v>1645</v>
      </c>
      <c r="B77" s="42" t="s">
        <v>576</v>
      </c>
      <c r="C77" s="87">
        <v>54</v>
      </c>
      <c r="D77" s="87">
        <v>84</v>
      </c>
      <c r="E77" s="34" t="s">
        <v>583</v>
      </c>
      <c r="F77" s="87" t="s">
        <v>621</v>
      </c>
      <c r="G77" s="87">
        <v>954</v>
      </c>
      <c r="H77" s="87">
        <v>4009</v>
      </c>
      <c r="I77" s="5">
        <v>24.343</v>
      </c>
      <c r="J77" s="5">
        <v>5.023</v>
      </c>
      <c r="K77" s="28">
        <f>SUM((I77+J77))</f>
        <v>29.366</v>
      </c>
      <c r="L77" s="128">
        <f>X77/1000000</f>
        <v>45</v>
      </c>
      <c r="M77" s="1">
        <f>K77/L77</f>
        <v>0.652577777777778</v>
      </c>
      <c r="N77" s="87">
        <v>3.8</v>
      </c>
      <c r="O77" s="59"/>
      <c r="P77" s="59"/>
      <c r="Q77" s="59"/>
      <c r="R77" s="87"/>
      <c r="S77" s="128">
        <f>U77/1000000</f>
        <v>24.343673</v>
      </c>
      <c r="T77" s="128">
        <f>V77/1000000</f>
        <v>5.02347</v>
      </c>
      <c r="U77" s="113">
        <v>24343673</v>
      </c>
      <c r="V77" s="113">
        <v>5023470</v>
      </c>
      <c r="W77" s="113">
        <f>sum(U77:V77)</f>
        <v>29367143</v>
      </c>
      <c r="X77" s="113">
        <v>45000000</v>
      </c>
    </row>
    <row r="78">
      <c r="A78" s="87" t="s">
        <v>1646</v>
      </c>
      <c r="B78" s="42" t="s">
        <v>576</v>
      </c>
      <c r="C78" s="87">
        <v>11</v>
      </c>
      <c r="D78" s="87">
        <v>50</v>
      </c>
      <c r="E78" s="34" t="s">
        <v>602</v>
      </c>
      <c r="F78" s="87" t="s">
        <v>603</v>
      </c>
      <c r="G78" s="87">
        <v>2447</v>
      </c>
      <c r="H78" s="87">
        <v>3958</v>
      </c>
      <c r="I78" s="5">
        <v>20.804</v>
      </c>
      <c r="J78" s="5">
        <v>16.662</v>
      </c>
      <c r="K78" s="28">
        <f>SUM((I78+J78))</f>
        <v>37.466</v>
      </c>
      <c r="L78" s="128">
        <f>X78/1000000</f>
        <v>15</v>
      </c>
      <c r="M78" s="1">
        <f>K78/L78</f>
        <v>2.49773333333333</v>
      </c>
      <c r="N78" s="87">
        <v>9.7</v>
      </c>
      <c r="O78" s="59"/>
      <c r="P78" s="59"/>
      <c r="Q78" s="59"/>
      <c r="R78" s="87"/>
      <c r="S78" s="128">
        <f>U78/1000000</f>
        <v>20.804166</v>
      </c>
      <c r="T78" s="128">
        <f>V78/1000000</f>
        <v>16.661824</v>
      </c>
      <c r="U78" s="113">
        <v>20804166</v>
      </c>
      <c r="V78" s="113">
        <v>16661824</v>
      </c>
      <c r="W78" s="113">
        <f>sum(U78:V78)</f>
        <v>37465990</v>
      </c>
      <c r="X78" s="113">
        <v>15000000</v>
      </c>
    </row>
    <row r="79">
      <c r="A79" s="87" t="s">
        <v>1647</v>
      </c>
      <c r="B79" s="42" t="s">
        <v>78</v>
      </c>
      <c r="C79" s="87">
        <v>55</v>
      </c>
      <c r="D79" s="87">
        <v>46</v>
      </c>
      <c r="E79" s="34" t="s">
        <v>749</v>
      </c>
      <c r="F79" s="87" t="s">
        <v>577</v>
      </c>
      <c r="G79" s="87">
        <v>2551</v>
      </c>
      <c r="H79" s="87">
        <v>2980</v>
      </c>
      <c r="I79" s="5">
        <v>19.363</v>
      </c>
      <c r="J79" s="5">
        <v>15.937</v>
      </c>
      <c r="K79" s="28">
        <f>SUM((I79+J79))</f>
        <v>35.3</v>
      </c>
      <c r="L79" s="128">
        <f>X79/1000000</f>
        <v>19</v>
      </c>
      <c r="M79" s="1">
        <f>K79/L79</f>
        <v>1.8578947368421</v>
      </c>
      <c r="N79" s="87">
        <v>7.6</v>
      </c>
      <c r="O79" s="59"/>
      <c r="P79" s="59"/>
      <c r="Q79" s="59"/>
      <c r="R79" s="87"/>
      <c r="S79" s="128">
        <f>U79/1000000</f>
        <v>19.363565</v>
      </c>
      <c r="T79" s="128">
        <f>V79/1000000</f>
        <v>15.93708</v>
      </c>
      <c r="U79" s="113">
        <v>19363565</v>
      </c>
      <c r="V79" s="113">
        <v>15937080</v>
      </c>
      <c r="W79" s="113">
        <f>sum(U79:V79)</f>
        <v>35300645</v>
      </c>
      <c r="X79" s="113">
        <v>19000000</v>
      </c>
    </row>
    <row r="80">
      <c r="A80" s="87" t="s">
        <v>1648</v>
      </c>
      <c r="B80" s="42" t="s">
        <v>576</v>
      </c>
      <c r="C80" s="87">
        <v>89</v>
      </c>
      <c r="D80" s="87">
        <v>67</v>
      </c>
      <c r="E80" s="34" t="s">
        <v>583</v>
      </c>
      <c r="F80" s="87" t="s">
        <v>621</v>
      </c>
      <c r="G80" s="87">
        <v>605</v>
      </c>
      <c r="H80" s="87">
        <v>3327</v>
      </c>
      <c r="I80" s="5">
        <v>19.074</v>
      </c>
      <c r="J80" s="5">
        <v>3.104</v>
      </c>
      <c r="K80" s="28">
        <f>SUM((I80+J80))</f>
        <v>22.178</v>
      </c>
      <c r="L80" s="128">
        <f>X80/1000000</f>
        <v>2</v>
      </c>
      <c r="M80" s="1">
        <f>K80/L80</f>
        <v>11.089</v>
      </c>
      <c r="N80" s="87">
        <v>2</v>
      </c>
      <c r="O80" s="59"/>
      <c r="P80" s="59"/>
      <c r="Q80" s="59"/>
      <c r="R80" s="87"/>
      <c r="S80" s="128">
        <f>U80/1000000</f>
        <v>19.0748</v>
      </c>
      <c r="T80" s="128">
        <f>V80/1000000</f>
        <v>3.104683</v>
      </c>
      <c r="U80" s="113">
        <v>19074800</v>
      </c>
      <c r="V80" s="113">
        <v>3104683</v>
      </c>
      <c r="W80" s="113">
        <f>sum(U80:V80)</f>
        <v>22179483</v>
      </c>
      <c r="X80" s="113">
        <v>2000000</v>
      </c>
    </row>
    <row r="81">
      <c r="A81" s="87" t="s">
        <v>1649</v>
      </c>
      <c r="B81" s="42" t="s">
        <v>121</v>
      </c>
      <c r="C81" s="87">
        <v>82</v>
      </c>
      <c r="D81" s="87">
        <v>90</v>
      </c>
      <c r="E81" s="34" t="s">
        <v>1399</v>
      </c>
      <c r="F81" s="87" t="s">
        <v>584</v>
      </c>
      <c r="G81" s="87">
        <v>658</v>
      </c>
      <c r="H81" s="87">
        <v>3249</v>
      </c>
      <c r="I81" s="5">
        <v>18.354</v>
      </c>
      <c r="J81" s="5">
        <v>37.9</v>
      </c>
      <c r="K81" s="28">
        <f>SUM((I81+J81))</f>
        <v>56.254</v>
      </c>
      <c r="L81" s="128">
        <f>X81/1000000</f>
        <v>15</v>
      </c>
      <c r="M81" s="1">
        <f>K81/L81</f>
        <v>3.75026666666667</v>
      </c>
      <c r="N81" s="87">
        <v>2.1</v>
      </c>
      <c r="O81" s="59"/>
      <c r="P81" s="59"/>
      <c r="Q81" s="59"/>
      <c r="R81" s="87"/>
      <c r="S81" s="128">
        <f>U81/1000000</f>
        <v>18.354356</v>
      </c>
      <c r="T81" s="128">
        <f>V81/1000000</f>
        <v>37.28021</v>
      </c>
      <c r="U81" s="113">
        <v>18354356</v>
      </c>
      <c r="V81" s="113">
        <v>37280210</v>
      </c>
      <c r="W81" s="113">
        <f>sum(U81:V81)</f>
        <v>55634566</v>
      </c>
      <c r="X81" s="113">
        <v>15000000</v>
      </c>
    </row>
    <row r="82">
      <c r="A82" s="87" t="s">
        <v>1650</v>
      </c>
      <c r="B82" s="42" t="s">
        <v>78</v>
      </c>
      <c r="C82" s="87">
        <v>75</v>
      </c>
      <c r="D82" s="87">
        <v>55</v>
      </c>
      <c r="E82" s="34" t="s">
        <v>577</v>
      </c>
      <c r="F82" s="87" t="s">
        <v>577</v>
      </c>
      <c r="G82" s="87">
        <v>2650</v>
      </c>
      <c r="H82" s="87">
        <v>1575</v>
      </c>
      <c r="I82" s="5">
        <v>18.317</v>
      </c>
      <c r="J82" s="5">
        <v>2.258</v>
      </c>
      <c r="K82" s="28">
        <f>SUM((I82+J82))</f>
        <v>20.575</v>
      </c>
      <c r="L82" s="128">
        <f>X82/1000000</f>
        <v>35</v>
      </c>
      <c r="M82" s="1">
        <f>K82/L82</f>
        <v>0.587857142857143</v>
      </c>
      <c r="N82" s="87">
        <v>4.1</v>
      </c>
      <c r="O82" s="59"/>
      <c r="P82" s="59"/>
      <c r="Q82" s="59"/>
      <c r="R82" s="87"/>
      <c r="S82" s="128">
        <f>U82/1000000</f>
        <v>18.317151</v>
      </c>
      <c r="T82" s="128">
        <f>V82/1000000</f>
        <v>2.258092</v>
      </c>
      <c r="U82" s="113">
        <v>18317151</v>
      </c>
      <c r="V82" s="113">
        <v>2258092</v>
      </c>
      <c r="W82" s="113">
        <f>sum(U82:V82)</f>
        <v>20575243</v>
      </c>
      <c r="X82" s="113">
        <v>35000000</v>
      </c>
    </row>
    <row r="83">
      <c r="A83" s="87" t="s">
        <v>1651</v>
      </c>
      <c r="B83" s="42" t="s">
        <v>121</v>
      </c>
      <c r="C83" s="87">
        <v>29</v>
      </c>
      <c r="D83" s="87">
        <v>59</v>
      </c>
      <c r="E83" s="34" t="s">
        <v>749</v>
      </c>
      <c r="F83" s="87" t="s">
        <v>647</v>
      </c>
      <c r="G83" s="87">
        <v>2725</v>
      </c>
      <c r="H83" s="87">
        <v>2617</v>
      </c>
      <c r="I83" s="5">
        <v>18.211</v>
      </c>
      <c r="J83" s="5">
        <v>57.855</v>
      </c>
      <c r="K83" s="28">
        <f>SUM((I83+J83))</f>
        <v>76.066</v>
      </c>
      <c r="L83" s="128">
        <f>X83/1000000</f>
        <v>70</v>
      </c>
      <c r="M83" s="1">
        <f>K83/L83</f>
        <v>1.08665714285714</v>
      </c>
      <c r="N83" s="87">
        <v>7.1</v>
      </c>
      <c r="O83" s="59"/>
      <c r="P83" s="59"/>
      <c r="Q83" s="59"/>
      <c r="R83" s="87"/>
      <c r="S83" s="128">
        <f>U83/1000000</f>
        <v>18.211013</v>
      </c>
      <c r="T83" s="128">
        <f>V83/1000000</f>
        <v>55.330487</v>
      </c>
      <c r="U83" s="113">
        <v>18211013</v>
      </c>
      <c r="V83" s="113">
        <v>55330487</v>
      </c>
      <c r="W83" s="113">
        <f>sum(U83:V83)</f>
        <v>73541500</v>
      </c>
      <c r="X83" s="113">
        <v>70000000</v>
      </c>
    </row>
    <row r="84">
      <c r="A84" s="87" t="s">
        <v>1652</v>
      </c>
      <c r="B84" s="42" t="s">
        <v>107</v>
      </c>
      <c r="C84" s="87">
        <v>44</v>
      </c>
      <c r="D84" s="87">
        <v>45</v>
      </c>
      <c r="E84" s="34" t="s">
        <v>677</v>
      </c>
      <c r="F84" s="87" t="s">
        <v>603</v>
      </c>
      <c r="G84" s="87">
        <v>2350</v>
      </c>
      <c r="H84" s="87">
        <v>3490</v>
      </c>
      <c r="I84" s="5">
        <v>17.609</v>
      </c>
      <c r="J84" s="5">
        <v>18.01</v>
      </c>
      <c r="K84" s="28">
        <f>SUM((I84+J84))</f>
        <v>35.619</v>
      </c>
      <c r="L84" s="128">
        <f>X84/1000000</f>
        <v>10</v>
      </c>
      <c r="M84" s="1">
        <f>K84/L84</f>
        <v>3.5619</v>
      </c>
      <c r="N84" s="87">
        <v>8.2</v>
      </c>
      <c r="O84" s="59"/>
      <c r="P84" s="59"/>
      <c r="Q84" s="59"/>
      <c r="R84" s="87"/>
      <c r="S84" s="128">
        <f>U84/1000000</f>
        <v>17.609452</v>
      </c>
      <c r="T84" s="128">
        <f>V84/1000000</f>
        <v>18.010069</v>
      </c>
      <c r="U84" s="113">
        <v>17609452</v>
      </c>
      <c r="V84" s="113">
        <v>18010069</v>
      </c>
      <c r="W84" s="113">
        <f>sum(U84:V84)</f>
        <v>35619521</v>
      </c>
      <c r="X84" s="113">
        <v>10000000</v>
      </c>
    </row>
    <row r="85">
      <c r="A85" s="87" t="s">
        <v>1653</v>
      </c>
      <c r="B85" s="42" t="s">
        <v>121</v>
      </c>
      <c r="C85" s="87">
        <v>66</v>
      </c>
      <c r="D85" s="87">
        <v>85</v>
      </c>
      <c r="E85" s="34" t="s">
        <v>590</v>
      </c>
      <c r="F85" s="87" t="s">
        <v>584</v>
      </c>
      <c r="G85" s="87">
        <v>715</v>
      </c>
      <c r="H85" s="87">
        <v>2243</v>
      </c>
      <c r="I85" s="5">
        <v>15.8</v>
      </c>
      <c r="J85" s="5">
        <v>57.475</v>
      </c>
      <c r="K85" s="28">
        <f>SUM((I85+J85))</f>
        <v>73.275</v>
      </c>
      <c r="L85" s="128">
        <f>X85/1000000</f>
        <v>20</v>
      </c>
      <c r="M85" s="1">
        <f>K85/L85</f>
        <v>3.66375</v>
      </c>
      <c r="N85" s="87">
        <v>1.6</v>
      </c>
      <c r="O85" s="59"/>
      <c r="P85" s="59"/>
      <c r="Q85" s="59"/>
      <c r="R85" s="87"/>
      <c r="S85" s="128">
        <f>U85/1000000</f>
        <v>15.800078</v>
      </c>
      <c r="T85" s="128">
        <f>V85/1000000</f>
        <v>57.3938</v>
      </c>
      <c r="U85" s="113">
        <v>15800078</v>
      </c>
      <c r="V85" s="113">
        <v>57393800</v>
      </c>
      <c r="W85" s="113">
        <f>sum(U85:V85)</f>
        <v>73193878</v>
      </c>
      <c r="X85" s="113">
        <v>20000000</v>
      </c>
    </row>
    <row r="86">
      <c r="A86" s="87" t="s">
        <v>1654</v>
      </c>
      <c r="B86" s="42" t="s">
        <v>107</v>
      </c>
      <c r="C86" s="87">
        <v>4</v>
      </c>
      <c r="D86" s="87">
        <v>43</v>
      </c>
      <c r="E86" s="34" t="s">
        <v>590</v>
      </c>
      <c r="F86" s="87" t="s">
        <v>611</v>
      </c>
      <c r="G86" s="87">
        <v>2381</v>
      </c>
      <c r="H86" s="87">
        <v>2775</v>
      </c>
      <c r="I86" s="5">
        <v>15.589</v>
      </c>
      <c r="J86" s="5">
        <v>22.496</v>
      </c>
      <c r="K86" s="28">
        <f>SUM((I86+J86))</f>
        <v>38.085</v>
      </c>
      <c r="L86" s="128">
        <f>X86/1000000</f>
        <v>47</v>
      </c>
      <c r="M86" s="1">
        <f>K86/L86</f>
        <v>0.81031914893617</v>
      </c>
      <c r="N86" s="87">
        <v>6.6</v>
      </c>
      <c r="O86" s="59"/>
      <c r="P86" s="59"/>
      <c r="Q86" s="59"/>
      <c r="R86" s="87"/>
      <c r="S86" s="128">
        <f>U86/1000000</f>
        <v>15.589393</v>
      </c>
      <c r="T86" s="128">
        <f>V86/1000000</f>
        <v>22.495398</v>
      </c>
      <c r="U86" s="113">
        <v>15589393</v>
      </c>
      <c r="V86" s="113">
        <v>22495398</v>
      </c>
      <c r="W86" s="113">
        <f>sum(U86:V86)</f>
        <v>38084791</v>
      </c>
      <c r="X86" s="113">
        <v>47000000</v>
      </c>
    </row>
    <row r="87">
      <c r="A87" s="87" t="s">
        <v>1655</v>
      </c>
      <c r="B87" s="42" t="s">
        <v>674</v>
      </c>
      <c r="C87" s="87">
        <v>19</v>
      </c>
      <c r="D87" s="87">
        <v>43</v>
      </c>
      <c r="E87" s="34" t="s">
        <v>602</v>
      </c>
      <c r="F87" s="87" t="s">
        <v>1656</v>
      </c>
      <c r="G87" s="87">
        <v>2776</v>
      </c>
      <c r="H87" s="87">
        <v>2143</v>
      </c>
      <c r="I87" s="5">
        <v>15.074</v>
      </c>
      <c r="J87" s="5">
        <v>25.096</v>
      </c>
      <c r="K87" s="28">
        <f>SUM((I87+J87))</f>
        <v>40.17</v>
      </c>
      <c r="L87" s="128">
        <f>X87/1000000</f>
        <v>80</v>
      </c>
      <c r="M87" s="1">
        <f>K87/L87</f>
        <v>0.502125</v>
      </c>
      <c r="N87" s="87">
        <v>5.6</v>
      </c>
      <c r="O87" s="59"/>
      <c r="P87" s="59"/>
      <c r="Q87" s="59"/>
      <c r="R87" s="87"/>
      <c r="S87" s="128">
        <f>U87/1000000</f>
        <v>15.074191</v>
      </c>
      <c r="T87" s="128">
        <f>V87/1000000</f>
        <v>25.096367</v>
      </c>
      <c r="U87" s="113">
        <v>15074191</v>
      </c>
      <c r="V87" s="113">
        <v>25096367</v>
      </c>
      <c r="W87" s="113">
        <f>sum(U87:V87)</f>
        <v>40170558</v>
      </c>
      <c r="X87" s="113">
        <v>80000000</v>
      </c>
    </row>
    <row r="88">
      <c r="A88" s="87" t="s">
        <v>1657</v>
      </c>
      <c r="B88" s="42" t="s">
        <v>576</v>
      </c>
      <c r="C88" s="87">
        <v>27</v>
      </c>
      <c r="D88" s="87">
        <v>48</v>
      </c>
      <c r="E88" s="34" t="s">
        <v>643</v>
      </c>
      <c r="F88" s="87" t="s">
        <v>584</v>
      </c>
      <c r="G88" s="87">
        <v>2215</v>
      </c>
      <c r="H88" s="87">
        <v>3025</v>
      </c>
      <c r="I88" s="5">
        <v>15.002</v>
      </c>
      <c r="J88" s="5">
        <v>48.213</v>
      </c>
      <c r="K88" s="28">
        <f>SUM((I88+J88))</f>
        <v>63.215</v>
      </c>
      <c r="L88" s="128">
        <f>X88/1000000</f>
        <v>35</v>
      </c>
      <c r="M88" s="1">
        <f>K88/L88</f>
        <v>1.80614285714286</v>
      </c>
      <c r="N88" s="87">
        <v>6.7</v>
      </c>
      <c r="O88" s="59"/>
      <c r="P88" s="59"/>
      <c r="Q88" s="59"/>
      <c r="R88" s="87"/>
      <c r="S88" s="128">
        <f>U88/1000000</f>
        <v>15.000115</v>
      </c>
      <c r="T88" s="128">
        <f>V88/1000000</f>
        <v>48.209103</v>
      </c>
      <c r="U88" s="113">
        <v>15000115</v>
      </c>
      <c r="V88" s="113">
        <v>48209103</v>
      </c>
      <c r="W88" s="113">
        <f>sum(U88:V88)</f>
        <v>63209218</v>
      </c>
      <c r="X88" s="113">
        <v>35000000</v>
      </c>
    </row>
    <row r="89">
      <c r="A89" s="87" t="s">
        <v>1658</v>
      </c>
      <c r="B89" s="42" t="s">
        <v>78</v>
      </c>
      <c r="C89" s="87">
        <v>1</v>
      </c>
      <c r="D89" s="87">
        <v>63</v>
      </c>
      <c r="E89" s="34" t="s">
        <v>577</v>
      </c>
      <c r="F89" s="87" t="s">
        <v>577</v>
      </c>
      <c r="G89" s="87">
        <v>2332</v>
      </c>
      <c r="H89" s="87">
        <v>1459</v>
      </c>
      <c r="I89" s="5">
        <v>13.235</v>
      </c>
      <c r="J89" s="5">
        <v>4.962</v>
      </c>
      <c r="K89" s="28">
        <f>SUM((I89+J89))</f>
        <v>18.197</v>
      </c>
      <c r="L89" s="128">
        <f>X89/1000000</f>
        <v>6</v>
      </c>
      <c r="M89" s="1">
        <f>K89/L89</f>
        <v>3.03283333333333</v>
      </c>
      <c r="N89" s="87">
        <v>3.4</v>
      </c>
      <c r="O89" s="59"/>
      <c r="P89" s="59"/>
      <c r="Q89" s="59"/>
      <c r="R89" s="87"/>
      <c r="S89" s="128">
        <f>U89/1000000</f>
        <v>13.235267</v>
      </c>
      <c r="T89" s="128">
        <f>V89/1000000</f>
        <v>4.962131</v>
      </c>
      <c r="U89" s="113">
        <v>13235267</v>
      </c>
      <c r="V89" s="113">
        <v>4962131</v>
      </c>
      <c r="W89" s="113">
        <f>sum(U89:V89)</f>
        <v>18197398</v>
      </c>
      <c r="X89" s="113">
        <v>6000000</v>
      </c>
    </row>
    <row r="90">
      <c r="A90" s="87" t="s">
        <v>1659</v>
      </c>
      <c r="B90" s="42" t="s">
        <v>674</v>
      </c>
      <c r="C90" s="87">
        <v>67</v>
      </c>
      <c r="D90" s="87">
        <v>66</v>
      </c>
      <c r="E90" s="34" t="s">
        <v>749</v>
      </c>
      <c r="F90" s="87" t="s">
        <v>591</v>
      </c>
      <c r="G90" s="87">
        <v>2108</v>
      </c>
      <c r="H90" s="87">
        <v>2711</v>
      </c>
      <c r="I90" s="5">
        <v>12.807</v>
      </c>
      <c r="J90" s="5">
        <v>14.013</v>
      </c>
      <c r="K90" s="28">
        <f>SUM((I90+J90))</f>
        <v>26.82</v>
      </c>
      <c r="L90" s="128">
        <f>X90/1000000</f>
        <v>39</v>
      </c>
      <c r="M90" s="1">
        <f>K90/L90</f>
        <v>0.687692307692308</v>
      </c>
      <c r="N90" s="87">
        <v>5.7</v>
      </c>
      <c r="O90" s="59"/>
      <c r="P90" s="59"/>
      <c r="Q90" s="59"/>
      <c r="R90" s="87"/>
      <c r="S90" s="128">
        <f>U90/1000000</f>
        <v>12.807139</v>
      </c>
      <c r="T90" s="128">
        <f>V90/1000000</f>
        <v>14</v>
      </c>
      <c r="U90" s="113">
        <v>12807139</v>
      </c>
      <c r="V90" s="113">
        <v>14000000</v>
      </c>
      <c r="W90" s="113">
        <f>sum(U90:V90)</f>
        <v>26807139</v>
      </c>
      <c r="X90" s="113">
        <v>39000000</v>
      </c>
    </row>
    <row r="91">
      <c r="A91" s="87" t="s">
        <v>1660</v>
      </c>
      <c r="B91" s="42" t="s">
        <v>96</v>
      </c>
      <c r="C91" s="87">
        <v>67</v>
      </c>
      <c r="D91" s="87">
        <v>79</v>
      </c>
      <c r="E91" s="34" t="s">
        <v>610</v>
      </c>
      <c r="F91" s="87" t="s">
        <v>584</v>
      </c>
      <c r="G91" s="87">
        <v>698</v>
      </c>
      <c r="H91" s="87">
        <v>2523</v>
      </c>
      <c r="I91" s="5">
        <v>11.902</v>
      </c>
      <c r="J91" s="5">
        <v>23.176</v>
      </c>
      <c r="K91" s="28">
        <f>SUM((I91+J91))</f>
        <v>35.078</v>
      </c>
      <c r="L91" s="128">
        <f>X91/1000000</f>
        <v>17.5</v>
      </c>
      <c r="M91" s="1">
        <f>K91/L91</f>
        <v>2.00445714285714</v>
      </c>
      <c r="N91" s="87">
        <v>1.8</v>
      </c>
      <c r="O91" s="59"/>
      <c r="P91" s="59"/>
      <c r="Q91" s="59"/>
      <c r="R91" s="87"/>
      <c r="S91" s="128">
        <f>U91/1000000</f>
        <v>11.897548</v>
      </c>
      <c r="T91" s="128">
        <f>V91/1000000</f>
        <v>23.02066</v>
      </c>
      <c r="U91" s="113">
        <v>11897548</v>
      </c>
      <c r="V91" s="113">
        <v>23020660</v>
      </c>
      <c r="W91" s="113">
        <f>sum(U91:V91)</f>
        <v>34918208</v>
      </c>
      <c r="X91" s="113">
        <v>17500000</v>
      </c>
    </row>
    <row r="92">
      <c r="A92" s="87" t="s">
        <v>1661</v>
      </c>
      <c r="B92" s="42" t="s">
        <v>674</v>
      </c>
      <c r="C92" s="87">
        <v>43</v>
      </c>
      <c r="D92" s="87">
        <v>72</v>
      </c>
      <c r="E92" s="34" t="s">
        <v>683</v>
      </c>
      <c r="F92" s="87" t="s">
        <v>577</v>
      </c>
      <c r="G92" s="87">
        <v>2155</v>
      </c>
      <c r="H92" s="87">
        <v>2186</v>
      </c>
      <c r="I92" s="5">
        <v>11.052</v>
      </c>
      <c r="J92" s="5">
        <v>6.509</v>
      </c>
      <c r="K92" s="28">
        <f>SUM((I92+J92))</f>
        <v>17.561</v>
      </c>
      <c r="L92" s="128">
        <f>X92/1000000</f>
        <v>10</v>
      </c>
      <c r="M92" s="1">
        <f>K92/L92</f>
        <v>1.7561</v>
      </c>
      <c r="N92" s="87">
        <v>4.7</v>
      </c>
      <c r="O92" s="59"/>
      <c r="P92" s="59"/>
      <c r="Q92" s="59"/>
      <c r="R92" s="87"/>
      <c r="S92" s="128">
        <f>U92/1000000</f>
        <v>11.052958</v>
      </c>
      <c r="T92" s="128">
        <f>V92/1000000</f>
        <v>6.509113</v>
      </c>
      <c r="U92" s="113">
        <v>11052958</v>
      </c>
      <c r="V92" s="113">
        <v>6509113</v>
      </c>
      <c r="W92" s="113">
        <f>sum(U92:V92)</f>
        <v>17562071</v>
      </c>
      <c r="X92" s="113">
        <v>10000000</v>
      </c>
    </row>
    <row r="93">
      <c r="A93" s="87" t="s">
        <v>1662</v>
      </c>
      <c r="B93" s="42" t="s">
        <v>1663</v>
      </c>
      <c r="C93" s="87">
        <v>27</v>
      </c>
      <c r="D93" s="87">
        <v>44</v>
      </c>
      <c r="E93" s="34" t="s">
        <v>602</v>
      </c>
      <c r="F93" s="87" t="s">
        <v>591</v>
      </c>
      <c r="G93" s="87">
        <v>2277</v>
      </c>
      <c r="H93" s="87">
        <v>2213</v>
      </c>
      <c r="I93" s="5">
        <v>10.977</v>
      </c>
      <c r="J93" s="5">
        <v>64.131</v>
      </c>
      <c r="K93" s="28">
        <f>SUM((I93+J93))</f>
        <v>75.108</v>
      </c>
      <c r="L93" s="128">
        <f>X93/1000000</f>
        <v>75</v>
      </c>
      <c r="M93" s="1">
        <f>K93/L93</f>
        <v>1.00144</v>
      </c>
      <c r="N93" s="87">
        <v>5</v>
      </c>
      <c r="O93" s="59"/>
      <c r="P93" s="59"/>
      <c r="Q93" s="59"/>
      <c r="R93" s="87"/>
      <c r="S93" s="128">
        <f>U93/1000000</f>
        <v>10.977721</v>
      </c>
      <c r="T93" s="128">
        <f>V93/1000000</f>
        <v>63.274132</v>
      </c>
      <c r="U93" s="113">
        <v>10977721</v>
      </c>
      <c r="V93" s="113">
        <v>63274132</v>
      </c>
      <c r="W93" s="113">
        <f>sum(U93:V93)</f>
        <v>74251853</v>
      </c>
      <c r="X93" s="113">
        <v>75000000</v>
      </c>
    </row>
    <row r="94">
      <c r="A94" s="87" t="s">
        <v>1664</v>
      </c>
      <c r="B94" s="42"/>
      <c r="C94" s="87">
        <v>11</v>
      </c>
      <c r="D94" s="87">
        <v>41</v>
      </c>
      <c r="E94" s="34" t="s">
        <v>666</v>
      </c>
      <c r="F94" s="87" t="s">
        <v>591</v>
      </c>
      <c r="G94" s="87">
        <v>1720</v>
      </c>
      <c r="H94" s="87">
        <v>2907</v>
      </c>
      <c r="I94" s="5">
        <v>10.232</v>
      </c>
      <c r="J94" s="5">
        <v>20.59</v>
      </c>
      <c r="K94" s="28">
        <f>SUM((I94+J94))</f>
        <v>30.822</v>
      </c>
      <c r="L94" s="128">
        <f>X94/1000000</f>
        <v>26</v>
      </c>
      <c r="M94" s="1">
        <f>K94/L94</f>
        <v>1.18546153846154</v>
      </c>
      <c r="N94" s="87">
        <v>5</v>
      </c>
      <c r="O94" s="59"/>
      <c r="P94" s="59"/>
      <c r="Q94" s="59"/>
      <c r="R94" s="87"/>
      <c r="S94" s="128">
        <f>U94/1000000</f>
        <v>10.232081</v>
      </c>
      <c r="T94" s="128">
        <f>V94/1000000</f>
        <v>20.59078</v>
      </c>
      <c r="U94" s="113">
        <v>10232081</v>
      </c>
      <c r="V94" s="113">
        <v>20590780</v>
      </c>
      <c r="W94" s="113">
        <f>sum(U94:V94)</f>
        <v>30822861</v>
      </c>
      <c r="X94" s="113">
        <v>26000000</v>
      </c>
    </row>
    <row r="95">
      <c r="A95" s="87"/>
      <c r="B95" s="42"/>
      <c r="C95" s="87"/>
      <c r="D95" s="87"/>
      <c r="E95" s="34"/>
      <c r="F95" s="87"/>
      <c r="G95" s="87"/>
      <c r="H95" s="87"/>
      <c r="I95" s="5"/>
      <c r="J95" s="5"/>
      <c r="K95" s="87"/>
      <c r="L95" s="59"/>
      <c r="M95" s="1"/>
      <c r="N95" s="87"/>
      <c r="O95" s="59"/>
      <c r="P95" s="59"/>
      <c r="Q95" s="59"/>
      <c r="R95" s="87"/>
      <c r="S95" s="59"/>
      <c r="T95" s="59"/>
      <c r="U95" s="87"/>
      <c r="V95" s="87"/>
      <c r="W95" s="87"/>
      <c r="X95" s="87"/>
    </row>
    <row r="96">
      <c r="A96" s="87"/>
      <c r="B96" s="42"/>
      <c r="C96" s="87"/>
      <c r="D96" s="87"/>
      <c r="E96" s="34"/>
      <c r="F96" s="87"/>
      <c r="G96" s="87"/>
      <c r="H96" s="87"/>
      <c r="I96" s="5"/>
      <c r="J96" s="5"/>
      <c r="K96" s="87"/>
      <c r="L96" s="59"/>
      <c r="M96" s="1"/>
      <c r="N96" s="87"/>
      <c r="O96" s="59"/>
      <c r="P96" s="59"/>
      <c r="Q96" s="59"/>
      <c r="R96" s="87"/>
      <c r="S96" s="59"/>
      <c r="T96" s="59"/>
      <c r="U96" s="87"/>
      <c r="V96" s="87"/>
      <c r="W96" s="87"/>
      <c r="X96" s="87"/>
    </row>
    <row r="97">
      <c r="A97" s="87"/>
      <c r="B97" s="42"/>
      <c r="C97" s="87"/>
      <c r="D97" s="87"/>
      <c r="E97" s="34"/>
      <c r="F97" s="87"/>
      <c r="G97" s="87"/>
      <c r="H97" s="87"/>
      <c r="I97" s="5"/>
      <c r="J97" s="5"/>
      <c r="K97" s="87"/>
      <c r="L97" s="59"/>
      <c r="M97" s="1"/>
      <c r="N97" s="87"/>
      <c r="O97" s="59"/>
      <c r="P97" s="59"/>
      <c r="Q97" s="59"/>
      <c r="R97" s="87"/>
      <c r="S97" s="59"/>
      <c r="T97" s="59"/>
      <c r="U97" s="87"/>
      <c r="V97" s="87"/>
      <c r="W97" s="87"/>
      <c r="X97" s="87"/>
    </row>
    <row r="98">
      <c r="A98" s="87"/>
      <c r="B98" s="42"/>
      <c r="C98" s="87"/>
      <c r="D98" s="87"/>
      <c r="E98" s="34"/>
      <c r="F98" s="87"/>
      <c r="G98" s="87"/>
      <c r="H98" s="87"/>
      <c r="I98" s="5"/>
      <c r="J98" s="5"/>
      <c r="K98" s="87"/>
      <c r="L98" s="59"/>
      <c r="M98" s="1"/>
      <c r="N98" s="87"/>
      <c r="O98" s="59"/>
      <c r="P98" s="59"/>
      <c r="Q98" s="59"/>
      <c r="R98" s="87"/>
      <c r="S98" s="59"/>
      <c r="T98" s="59"/>
      <c r="U98" s="87"/>
      <c r="V98" s="87"/>
      <c r="W98" s="87"/>
      <c r="X98" s="87"/>
    </row>
    <row r="99">
      <c r="A99" s="87"/>
      <c r="B99" s="42"/>
      <c r="C99" s="87"/>
      <c r="D99" s="87"/>
      <c r="E99" s="34"/>
      <c r="F99" s="87"/>
      <c r="G99" s="87"/>
      <c r="H99" s="87"/>
      <c r="I99" s="5"/>
      <c r="J99" s="5"/>
      <c r="K99" s="87"/>
      <c r="L99" s="59"/>
      <c r="M99" s="1"/>
      <c r="N99" s="87"/>
      <c r="O99" s="59"/>
      <c r="P99" s="59"/>
      <c r="Q99" s="59"/>
      <c r="R99" s="87"/>
      <c r="S99" s="59"/>
      <c r="T99" s="59"/>
      <c r="U99" s="87"/>
      <c r="V99" s="87"/>
      <c r="W99" s="87"/>
      <c r="X99" s="87"/>
    </row>
    <row r="100">
      <c r="A100" s="87"/>
      <c r="B100" s="42"/>
      <c r="C100" s="87"/>
      <c r="D100" s="87"/>
      <c r="E100" s="34"/>
      <c r="F100" s="87"/>
      <c r="G100" s="87"/>
      <c r="H100" s="87"/>
      <c r="I100" s="5"/>
      <c r="J100" s="5"/>
      <c r="K100" s="87"/>
      <c r="L100" s="59"/>
      <c r="M100" s="1"/>
      <c r="N100" s="87"/>
      <c r="O100" s="59"/>
      <c r="P100" s="59"/>
      <c r="Q100" s="59"/>
      <c r="R100" s="87"/>
      <c r="S100" s="59"/>
      <c r="T100" s="59"/>
      <c r="U100" s="87"/>
      <c r="V100" s="87"/>
      <c r="W100" s="87"/>
      <c r="X100" s="87"/>
    </row>
    <row r="101">
      <c r="A101" s="87"/>
      <c r="B101" s="42"/>
      <c r="C101" s="87"/>
      <c r="D101" s="87"/>
      <c r="E101" s="34"/>
      <c r="F101" s="87"/>
      <c r="G101" s="87"/>
      <c r="H101" s="87"/>
      <c r="I101" s="5"/>
      <c r="J101" s="5"/>
      <c r="K101" s="87"/>
      <c r="L101" s="59"/>
      <c r="M101" s="1"/>
      <c r="N101" s="87"/>
      <c r="O101" s="59"/>
      <c r="P101" s="59"/>
      <c r="Q101" s="59"/>
      <c r="R101" s="87"/>
      <c r="S101" s="59"/>
      <c r="T101" s="59"/>
      <c r="U101" s="87"/>
      <c r="V101" s="87"/>
      <c r="W101" s="87"/>
      <c r="X101" s="87"/>
    </row>
    <row r="102">
      <c r="A102" s="87"/>
      <c r="B102" s="42"/>
      <c r="C102" s="87"/>
      <c r="D102" s="87"/>
      <c r="E102" s="34"/>
      <c r="F102" s="87"/>
      <c r="G102" s="87"/>
      <c r="H102" s="87"/>
      <c r="I102" s="5"/>
      <c r="J102" s="5"/>
      <c r="K102" s="87"/>
      <c r="L102" s="59"/>
      <c r="M102" s="1"/>
      <c r="N102" s="87"/>
      <c r="O102" s="59"/>
      <c r="P102" s="59"/>
      <c r="Q102" s="59"/>
      <c r="R102" s="87"/>
      <c r="S102" s="59"/>
      <c r="T102" s="59"/>
      <c r="U102" s="87"/>
      <c r="V102" s="87"/>
      <c r="W102" s="87"/>
      <c r="X102" s="87"/>
    </row>
    <row r="103">
      <c r="A103" s="87"/>
      <c r="B103" s="42"/>
      <c r="C103" s="87"/>
      <c r="D103" s="87"/>
      <c r="E103" s="34"/>
      <c r="F103" s="87"/>
      <c r="G103" s="87"/>
      <c r="H103" s="87"/>
      <c r="I103" s="5"/>
      <c r="J103" s="5"/>
      <c r="K103" s="87"/>
      <c r="L103" s="59"/>
      <c r="M103" s="1"/>
      <c r="N103" s="87"/>
      <c r="O103" s="59"/>
      <c r="P103" s="59"/>
      <c r="Q103" s="59"/>
      <c r="R103" s="87"/>
      <c r="S103" s="59"/>
      <c r="T103" s="59"/>
      <c r="U103" s="87"/>
      <c r="V103" s="87"/>
      <c r="W103" s="87"/>
      <c r="X103" s="87"/>
    </row>
    <row r="104">
      <c r="A104" s="87"/>
      <c r="B104" s="42"/>
      <c r="C104" s="87"/>
      <c r="D104" s="87"/>
      <c r="E104" s="34"/>
      <c r="F104" s="87"/>
      <c r="G104" s="87"/>
      <c r="H104" s="87"/>
      <c r="I104" s="5"/>
      <c r="J104" s="5"/>
      <c r="K104" s="87"/>
      <c r="L104" s="59"/>
      <c r="M104" s="1"/>
      <c r="N104" s="87"/>
      <c r="O104" s="59"/>
      <c r="P104" s="59"/>
      <c r="Q104" s="59"/>
      <c r="R104" s="87"/>
      <c r="S104" s="59"/>
      <c r="T104" s="59"/>
      <c r="U104" s="87"/>
      <c r="V104" s="87"/>
      <c r="W104" s="87"/>
      <c r="X104" s="87"/>
    </row>
    <row r="105">
      <c r="A105" s="87"/>
      <c r="B105" s="42"/>
      <c r="C105" s="87"/>
      <c r="D105" s="87"/>
      <c r="E105" s="34"/>
      <c r="F105" s="87"/>
      <c r="G105" s="87"/>
      <c r="H105" s="87"/>
      <c r="I105" s="5"/>
      <c r="J105" s="5"/>
      <c r="K105" s="87"/>
      <c r="L105" s="59"/>
      <c r="M105" s="1"/>
      <c r="N105" s="87"/>
      <c r="O105" s="59"/>
      <c r="P105" s="59"/>
      <c r="Q105" s="59"/>
      <c r="R105" s="87"/>
      <c r="S105" s="59"/>
      <c r="T105" s="59"/>
      <c r="U105" s="87"/>
      <c r="V105" s="87"/>
      <c r="W105" s="87"/>
      <c r="X105" s="87"/>
    </row>
    <row r="106">
      <c r="A106" s="87"/>
      <c r="B106" s="42"/>
      <c r="C106" s="87"/>
      <c r="D106" s="87"/>
      <c r="E106" s="34"/>
      <c r="F106" s="87"/>
      <c r="G106" s="87"/>
      <c r="H106" s="87"/>
      <c r="I106" s="5"/>
      <c r="J106" s="5"/>
      <c r="K106" s="87"/>
      <c r="L106" s="59"/>
      <c r="M106" s="1"/>
      <c r="N106" s="87"/>
      <c r="O106" s="59"/>
      <c r="P106" s="59"/>
      <c r="Q106" s="59"/>
      <c r="R106" s="87"/>
      <c r="S106" s="59"/>
      <c r="T106" s="59"/>
      <c r="U106" s="87"/>
      <c r="V106" s="87"/>
      <c r="W106" s="87"/>
      <c r="X106" s="87"/>
    </row>
    <row r="107">
      <c r="A107" s="87"/>
      <c r="B107" s="42"/>
      <c r="C107" s="87"/>
      <c r="D107" s="87"/>
      <c r="E107" s="34"/>
      <c r="F107" s="87"/>
      <c r="G107" s="87"/>
      <c r="H107" s="87"/>
      <c r="I107" s="5"/>
      <c r="J107" s="5"/>
      <c r="K107" s="87"/>
      <c r="L107" s="59"/>
      <c r="M107" s="1"/>
      <c r="N107" s="87"/>
      <c r="O107" s="59"/>
      <c r="P107" s="59"/>
      <c r="Q107" s="59"/>
      <c r="R107" s="87"/>
      <c r="S107" s="59"/>
      <c r="T107" s="59"/>
      <c r="U107" s="87"/>
      <c r="V107" s="87"/>
      <c r="W107" s="87"/>
      <c r="X107" s="87"/>
    </row>
    <row r="108">
      <c r="A108" s="87"/>
      <c r="B108" s="42"/>
      <c r="C108" s="87"/>
      <c r="D108" s="87"/>
      <c r="E108" s="34"/>
      <c r="F108" s="87"/>
      <c r="G108" s="87"/>
      <c r="H108" s="87"/>
      <c r="I108" s="5"/>
      <c r="J108" s="5"/>
      <c r="K108" s="87"/>
      <c r="L108" s="59"/>
      <c r="M108" s="1"/>
      <c r="N108" s="87"/>
      <c r="O108" s="59"/>
      <c r="P108" s="59"/>
      <c r="Q108" s="59"/>
      <c r="R108" s="87"/>
      <c r="S108" s="59"/>
      <c r="T108" s="59"/>
      <c r="U108" s="87"/>
      <c r="V108" s="87"/>
      <c r="W108" s="87"/>
      <c r="X108" s="87"/>
    </row>
    <row r="109">
      <c r="A109" s="87"/>
      <c r="B109" s="42"/>
      <c r="C109" s="87"/>
      <c r="D109" s="87"/>
      <c r="E109" s="34"/>
      <c r="F109" s="87"/>
      <c r="G109" s="87"/>
      <c r="H109" s="87"/>
      <c r="I109" s="5"/>
      <c r="J109" s="5"/>
      <c r="K109" s="87"/>
      <c r="L109" s="59"/>
      <c r="M109" s="1"/>
      <c r="N109" s="87"/>
      <c r="O109" s="59"/>
      <c r="P109" s="59"/>
      <c r="Q109" s="59"/>
      <c r="R109" s="87"/>
      <c r="S109" s="59"/>
      <c r="T109" s="59"/>
      <c r="U109" s="87"/>
      <c r="V109" s="87"/>
      <c r="W109" s="87"/>
      <c r="X109" s="87"/>
    </row>
    <row r="110">
      <c r="A110" s="87"/>
      <c r="B110" s="42"/>
      <c r="C110" s="87"/>
      <c r="D110" s="87"/>
      <c r="E110" s="34"/>
      <c r="F110" s="87"/>
      <c r="G110" s="87"/>
      <c r="H110" s="87"/>
      <c r="I110" s="5"/>
      <c r="J110" s="5"/>
      <c r="K110" s="87"/>
      <c r="L110" s="59"/>
      <c r="M110" s="1"/>
      <c r="N110" s="87"/>
      <c r="O110" s="59"/>
      <c r="P110" s="59"/>
      <c r="Q110" s="59"/>
      <c r="R110" s="87"/>
      <c r="S110" s="59"/>
      <c r="T110" s="59"/>
      <c r="U110" s="87"/>
      <c r="V110" s="87"/>
      <c r="W110" s="87"/>
      <c r="X110" s="87"/>
    </row>
    <row r="111">
      <c r="A111" s="87"/>
      <c r="B111" s="42"/>
      <c r="C111" s="87"/>
      <c r="D111" s="87"/>
      <c r="E111" s="34"/>
      <c r="F111" s="87"/>
      <c r="G111" s="87"/>
      <c r="H111" s="87"/>
      <c r="I111" s="5"/>
      <c r="J111" s="5"/>
      <c r="K111" s="87"/>
      <c r="L111" s="59"/>
      <c r="M111" s="1"/>
      <c r="N111" s="87"/>
      <c r="O111" s="59"/>
      <c r="P111" s="59"/>
      <c r="Q111" s="59"/>
      <c r="R111" s="87"/>
      <c r="S111" s="59"/>
      <c r="T111" s="59"/>
      <c r="U111" s="87"/>
      <c r="V111" s="87"/>
      <c r="W111" s="87"/>
      <c r="X111" s="87"/>
    </row>
    <row r="112">
      <c r="A112" s="87"/>
      <c r="B112" s="42"/>
      <c r="C112" s="87"/>
      <c r="D112" s="87"/>
      <c r="E112" s="34"/>
      <c r="F112" s="87"/>
      <c r="G112" s="87"/>
      <c r="H112" s="87"/>
      <c r="I112" s="5"/>
      <c r="J112" s="5"/>
      <c r="K112" s="87"/>
      <c r="L112" s="59"/>
      <c r="M112" s="1"/>
      <c r="N112" s="87"/>
      <c r="O112" s="59"/>
      <c r="P112" s="59"/>
      <c r="Q112" s="59"/>
      <c r="R112" s="87"/>
      <c r="S112" s="59"/>
      <c r="T112" s="59"/>
      <c r="U112" s="87"/>
      <c r="V112" s="87"/>
      <c r="W112" s="87"/>
      <c r="X112" s="87"/>
    </row>
    <row r="113">
      <c r="A113" s="87"/>
      <c r="B113" s="42"/>
      <c r="C113" s="87"/>
      <c r="D113" s="87"/>
      <c r="E113" s="34"/>
      <c r="F113" s="87"/>
      <c r="G113" s="87"/>
      <c r="H113" s="87"/>
      <c r="I113" s="5"/>
      <c r="J113" s="5"/>
      <c r="K113" s="87"/>
      <c r="L113" s="59"/>
      <c r="M113" s="1"/>
      <c r="N113" s="87"/>
      <c r="O113" s="59"/>
      <c r="P113" s="59"/>
      <c r="Q113" s="59"/>
      <c r="R113" s="87"/>
      <c r="S113" s="59"/>
      <c r="T113" s="59"/>
      <c r="U113" s="87"/>
      <c r="V113" s="87"/>
      <c r="W113" s="87"/>
      <c r="X113" s="87"/>
    </row>
    <row r="114">
      <c r="A114" s="87"/>
      <c r="B114" s="42"/>
      <c r="C114" s="87"/>
      <c r="D114" s="87"/>
      <c r="E114" s="34"/>
      <c r="F114" s="87"/>
      <c r="G114" s="87"/>
      <c r="H114" s="87"/>
      <c r="I114" s="5"/>
      <c r="J114" s="5"/>
      <c r="K114" s="87"/>
      <c r="L114" s="59"/>
      <c r="M114" s="1"/>
      <c r="N114" s="87"/>
      <c r="O114" s="59"/>
      <c r="P114" s="59"/>
      <c r="Q114" s="59"/>
      <c r="R114" s="87"/>
      <c r="S114" s="59"/>
      <c r="T114" s="59"/>
      <c r="U114" s="87"/>
      <c r="V114" s="87"/>
      <c r="W114" s="87"/>
      <c r="X114" s="87"/>
    </row>
    <row r="115">
      <c r="A115" s="87"/>
      <c r="B115" s="42"/>
      <c r="C115" s="87"/>
      <c r="D115" s="87"/>
      <c r="E115" s="34"/>
      <c r="F115" s="87"/>
      <c r="G115" s="87"/>
      <c r="H115" s="87"/>
      <c r="I115" s="5"/>
      <c r="J115" s="5"/>
      <c r="K115" s="87"/>
      <c r="L115" s="59"/>
      <c r="M115" s="1"/>
      <c r="N115" s="87"/>
      <c r="O115" s="59"/>
      <c r="P115" s="59"/>
      <c r="Q115" s="59"/>
      <c r="R115" s="87"/>
      <c r="S115" s="59"/>
      <c r="T115" s="59"/>
      <c r="U115" s="87"/>
      <c r="V115" s="87"/>
      <c r="W115" s="87"/>
      <c r="X115" s="87"/>
    </row>
    <row r="116">
      <c r="A116" s="87"/>
      <c r="B116" s="42"/>
      <c r="C116" s="87"/>
      <c r="D116" s="87"/>
      <c r="E116" s="34"/>
      <c r="F116" s="87"/>
      <c r="G116" s="87"/>
      <c r="H116" s="87"/>
      <c r="I116" s="5"/>
      <c r="J116" s="5"/>
      <c r="K116" s="87"/>
      <c r="L116" s="59"/>
      <c r="M116" s="1"/>
      <c r="N116" s="87"/>
      <c r="O116" s="59"/>
      <c r="P116" s="59"/>
      <c r="Q116" s="59"/>
      <c r="R116" s="87"/>
      <c r="S116" s="59"/>
      <c r="T116" s="59"/>
      <c r="U116" s="87"/>
      <c r="V116" s="87"/>
      <c r="W116" s="87"/>
      <c r="X116" s="87"/>
    </row>
    <row r="117">
      <c r="A117" s="87"/>
      <c r="B117" s="42"/>
      <c r="C117" s="87"/>
      <c r="D117" s="87"/>
      <c r="E117" s="34"/>
      <c r="F117" s="87"/>
      <c r="G117" s="87"/>
      <c r="H117" s="87"/>
      <c r="I117" s="5"/>
      <c r="J117" s="5"/>
      <c r="K117" s="87"/>
      <c r="L117" s="59"/>
      <c r="M117" s="1"/>
      <c r="N117" s="87"/>
      <c r="O117" s="59"/>
      <c r="P117" s="59"/>
      <c r="Q117" s="59"/>
      <c r="R117" s="87"/>
      <c r="S117" s="59"/>
      <c r="T117" s="59"/>
      <c r="U117" s="87"/>
      <c r="V117" s="87"/>
      <c r="W117" s="87"/>
      <c r="X117" s="87"/>
    </row>
    <row r="118">
      <c r="A118" s="87"/>
      <c r="B118" s="42"/>
      <c r="C118" s="87"/>
      <c r="D118" s="87"/>
      <c r="E118" s="34"/>
      <c r="F118" s="87"/>
      <c r="G118" s="87"/>
      <c r="H118" s="87"/>
      <c r="I118" s="5"/>
      <c r="J118" s="5"/>
      <c r="K118" s="87"/>
      <c r="L118" s="59"/>
      <c r="M118" s="1"/>
      <c r="N118" s="87"/>
      <c r="O118" s="59"/>
      <c r="P118" s="59"/>
      <c r="Q118" s="59"/>
      <c r="R118" s="87"/>
      <c r="S118" s="59"/>
      <c r="T118" s="59"/>
      <c r="U118" s="87"/>
      <c r="V118" s="87"/>
      <c r="W118" s="87"/>
      <c r="X118" s="87"/>
    </row>
    <row r="119">
      <c r="A119" s="87"/>
      <c r="B119" s="42"/>
      <c r="C119" s="87"/>
      <c r="D119" s="87"/>
      <c r="E119" s="34"/>
      <c r="F119" s="87"/>
      <c r="G119" s="87"/>
      <c r="H119" s="87"/>
      <c r="I119" s="5"/>
      <c r="J119" s="5"/>
      <c r="K119" s="87"/>
      <c r="L119" s="59"/>
      <c r="M119" s="1"/>
      <c r="N119" s="87"/>
      <c r="O119" s="59"/>
      <c r="P119" s="59"/>
      <c r="Q119" s="59"/>
      <c r="R119" s="87"/>
      <c r="S119" s="59"/>
      <c r="T119" s="59"/>
      <c r="U119" s="87"/>
      <c r="V119" s="87"/>
      <c r="W119" s="87"/>
      <c r="X119" s="87"/>
    </row>
    <row r="120">
      <c r="A120" s="87"/>
      <c r="B120" s="42"/>
      <c r="C120" s="87"/>
      <c r="D120" s="87"/>
      <c r="E120" s="34"/>
      <c r="F120" s="87"/>
      <c r="G120" s="87"/>
      <c r="H120" s="87"/>
      <c r="I120" s="5"/>
      <c r="J120" s="5"/>
      <c r="K120" s="87"/>
      <c r="L120" s="59"/>
      <c r="M120" s="1"/>
      <c r="N120" s="87"/>
      <c r="O120" s="59"/>
      <c r="P120" s="59"/>
      <c r="Q120" s="59"/>
      <c r="R120" s="87"/>
      <c r="S120" s="59"/>
      <c r="T120" s="59"/>
      <c r="U120" s="87"/>
      <c r="V120" s="87"/>
      <c r="W120" s="87"/>
      <c r="X120" s="87"/>
    </row>
    <row r="121">
      <c r="A121" s="87"/>
      <c r="B121" s="42"/>
      <c r="C121" s="87"/>
      <c r="D121" s="87"/>
      <c r="E121" s="34"/>
      <c r="F121" s="87"/>
      <c r="G121" s="87"/>
      <c r="H121" s="87"/>
      <c r="I121" s="5"/>
      <c r="J121" s="5"/>
      <c r="K121" s="87"/>
      <c r="L121" s="59"/>
      <c r="M121" s="1"/>
      <c r="N121" s="87"/>
      <c r="O121" s="59"/>
      <c r="P121" s="59"/>
      <c r="Q121" s="59"/>
      <c r="R121" s="87"/>
      <c r="S121" s="59"/>
      <c r="T121" s="59"/>
      <c r="U121" s="87"/>
      <c r="V121" s="87"/>
      <c r="W121" s="87"/>
      <c r="X121" s="87"/>
    </row>
    <row r="122">
      <c r="A122" s="87"/>
      <c r="B122" s="42"/>
      <c r="C122" s="87"/>
      <c r="D122" s="87"/>
      <c r="E122" s="34"/>
      <c r="F122" s="87"/>
      <c r="G122" s="87"/>
      <c r="H122" s="87"/>
      <c r="I122" s="5"/>
      <c r="J122" s="5"/>
      <c r="K122" s="87"/>
      <c r="L122" s="59"/>
      <c r="M122" s="1"/>
      <c r="N122" s="87"/>
      <c r="O122" s="59"/>
      <c r="P122" s="59"/>
      <c r="Q122" s="59"/>
      <c r="R122" s="87"/>
      <c r="S122" s="59"/>
      <c r="T122" s="59"/>
      <c r="U122" s="87"/>
      <c r="V122" s="87"/>
      <c r="W122" s="87"/>
      <c r="X122" s="87"/>
    </row>
    <row r="123">
      <c r="A123" s="87"/>
      <c r="B123" s="42"/>
      <c r="C123" s="87"/>
      <c r="D123" s="87"/>
      <c r="E123" s="34"/>
      <c r="F123" s="87"/>
      <c r="G123" s="87"/>
      <c r="H123" s="87"/>
      <c r="I123" s="5"/>
      <c r="J123" s="5"/>
      <c r="K123" s="87"/>
      <c r="L123" s="59"/>
      <c r="M123" s="1"/>
      <c r="N123" s="87"/>
      <c r="O123" s="59"/>
      <c r="P123" s="59"/>
      <c r="Q123" s="59"/>
      <c r="R123" s="87"/>
      <c r="S123" s="59"/>
      <c r="T123" s="59"/>
      <c r="U123" s="87"/>
      <c r="V123" s="87"/>
      <c r="W123" s="87"/>
      <c r="X123" s="87"/>
    </row>
    <row r="124">
      <c r="A124" s="87"/>
      <c r="B124" s="42"/>
      <c r="C124" s="87"/>
      <c r="D124" s="87"/>
      <c r="E124" s="34"/>
      <c r="F124" s="87"/>
      <c r="G124" s="87"/>
      <c r="H124" s="87"/>
      <c r="I124" s="5"/>
      <c r="J124" s="5"/>
      <c r="K124" s="87"/>
      <c r="L124" s="59"/>
      <c r="M124" s="1"/>
      <c r="N124" s="87"/>
      <c r="O124" s="59"/>
      <c r="P124" s="59"/>
      <c r="Q124" s="59"/>
      <c r="R124" s="87"/>
      <c r="S124" s="59"/>
      <c r="T124" s="59"/>
      <c r="U124" s="87"/>
      <c r="V124" s="87"/>
      <c r="W124" s="87"/>
      <c r="X124" s="87"/>
    </row>
    <row r="125">
      <c r="A125" s="87"/>
      <c r="B125" s="42"/>
      <c r="C125" s="87"/>
      <c r="D125" s="87"/>
      <c r="E125" s="34"/>
      <c r="F125" s="87"/>
      <c r="G125" s="87"/>
      <c r="H125" s="87"/>
      <c r="I125" s="5"/>
      <c r="J125" s="5"/>
      <c r="K125" s="87"/>
      <c r="L125" s="59"/>
      <c r="M125" s="1"/>
      <c r="N125" s="87"/>
      <c r="O125" s="59"/>
      <c r="P125" s="59"/>
      <c r="Q125" s="59"/>
      <c r="R125" s="87"/>
      <c r="S125" s="59"/>
      <c r="T125" s="59"/>
      <c r="U125" s="87"/>
      <c r="V125" s="87"/>
      <c r="W125" s="87"/>
      <c r="X125" s="87"/>
    </row>
    <row r="126">
      <c r="A126" s="87"/>
      <c r="B126" s="42"/>
      <c r="C126" s="87"/>
      <c r="D126" s="87"/>
      <c r="E126" s="34"/>
      <c r="F126" s="87"/>
      <c r="G126" s="87"/>
      <c r="H126" s="87"/>
      <c r="I126" s="5"/>
      <c r="J126" s="5"/>
      <c r="K126" s="87"/>
      <c r="L126" s="59"/>
      <c r="M126" s="1"/>
      <c r="N126" s="87"/>
      <c r="O126" s="59"/>
      <c r="P126" s="59"/>
      <c r="Q126" s="59"/>
      <c r="R126" s="87"/>
      <c r="S126" s="59"/>
      <c r="T126" s="59"/>
      <c r="U126" s="87"/>
      <c r="V126" s="87"/>
      <c r="W126" s="87"/>
      <c r="X126" s="87"/>
    </row>
    <row r="127">
      <c r="A127" s="87"/>
      <c r="B127" s="42"/>
      <c r="C127" s="87"/>
      <c r="D127" s="87"/>
      <c r="E127" s="34"/>
      <c r="F127" s="87"/>
      <c r="G127" s="87"/>
      <c r="H127" s="87"/>
      <c r="I127" s="5"/>
      <c r="J127" s="5"/>
      <c r="K127" s="87"/>
      <c r="L127" s="59"/>
      <c r="M127" s="1"/>
      <c r="N127" s="87"/>
      <c r="O127" s="59"/>
      <c r="P127" s="59"/>
      <c r="Q127" s="59"/>
      <c r="R127" s="87"/>
      <c r="S127" s="59"/>
      <c r="T127" s="59"/>
      <c r="U127" s="87"/>
      <c r="V127" s="87"/>
      <c r="W127" s="87"/>
      <c r="X127" s="87"/>
    </row>
    <row r="128">
      <c r="A128" s="87"/>
      <c r="B128" s="42"/>
      <c r="C128" s="87"/>
      <c r="D128" s="87"/>
      <c r="E128" s="34"/>
      <c r="F128" s="87"/>
      <c r="G128" s="87"/>
      <c r="H128" s="87"/>
      <c r="I128" s="5"/>
      <c r="J128" s="5"/>
      <c r="K128" s="87"/>
      <c r="L128" s="59"/>
      <c r="M128" s="1"/>
      <c r="N128" s="87"/>
      <c r="O128" s="59"/>
      <c r="P128" s="59"/>
      <c r="Q128" s="59"/>
      <c r="R128" s="87"/>
      <c r="S128" s="59"/>
      <c r="T128" s="59"/>
      <c r="U128" s="87"/>
      <c r="V128" s="87"/>
      <c r="W128" s="87"/>
      <c r="X128" s="87"/>
    </row>
    <row r="129">
      <c r="A129" s="87"/>
      <c r="B129" s="42"/>
      <c r="C129" s="87"/>
      <c r="D129" s="87"/>
      <c r="E129" s="34"/>
      <c r="F129" s="87"/>
      <c r="G129" s="87"/>
      <c r="H129" s="87"/>
      <c r="I129" s="5"/>
      <c r="J129" s="5"/>
      <c r="K129" s="87"/>
      <c r="L129" s="59"/>
      <c r="M129" s="1"/>
      <c r="N129" s="87"/>
      <c r="O129" s="59"/>
      <c r="P129" s="59"/>
      <c r="Q129" s="59"/>
      <c r="R129" s="87"/>
      <c r="S129" s="59"/>
      <c r="T129" s="59"/>
      <c r="U129" s="87"/>
      <c r="V129" s="87"/>
      <c r="W129" s="87"/>
      <c r="X129" s="87"/>
    </row>
    <row r="130">
      <c r="A130" s="87"/>
      <c r="B130" s="42"/>
      <c r="C130" s="87"/>
      <c r="D130" s="87"/>
      <c r="E130" s="34"/>
      <c r="F130" s="87"/>
      <c r="G130" s="87"/>
      <c r="H130" s="87"/>
      <c r="I130" s="5"/>
      <c r="J130" s="5"/>
      <c r="K130" s="87"/>
      <c r="L130" s="59"/>
      <c r="M130" s="1"/>
      <c r="N130" s="87"/>
      <c r="O130" s="59"/>
      <c r="P130" s="59"/>
      <c r="Q130" s="59"/>
      <c r="R130" s="87"/>
      <c r="S130" s="59"/>
      <c r="T130" s="59"/>
      <c r="U130" s="87"/>
      <c r="V130" s="87"/>
      <c r="W130" s="87"/>
      <c r="X130" s="87"/>
    </row>
    <row r="131">
      <c r="A131" s="87"/>
      <c r="B131" s="42"/>
      <c r="C131" s="87"/>
      <c r="D131" s="87"/>
      <c r="E131" s="34"/>
      <c r="F131" s="87"/>
      <c r="G131" s="87"/>
      <c r="H131" s="87"/>
      <c r="I131" s="5"/>
      <c r="J131" s="5"/>
      <c r="K131" s="87"/>
      <c r="L131" s="59"/>
      <c r="M131" s="1"/>
      <c r="N131" s="87"/>
      <c r="O131" s="59"/>
      <c r="P131" s="59"/>
      <c r="Q131" s="59"/>
      <c r="R131" s="87"/>
      <c r="S131" s="59"/>
      <c r="T131" s="59"/>
      <c r="U131" s="87"/>
      <c r="V131" s="87"/>
      <c r="W131" s="87"/>
      <c r="X131" s="87"/>
    </row>
    <row r="132">
      <c r="A132" s="87"/>
      <c r="B132" s="42"/>
      <c r="C132" s="87"/>
      <c r="D132" s="87"/>
      <c r="E132" s="34"/>
      <c r="F132" s="87"/>
      <c r="G132" s="87"/>
      <c r="H132" s="87"/>
      <c r="I132" s="5"/>
      <c r="J132" s="5"/>
      <c r="K132" s="87"/>
      <c r="L132" s="59"/>
      <c r="M132" s="1"/>
      <c r="N132" s="87"/>
      <c r="O132" s="59"/>
      <c r="P132" s="59"/>
      <c r="Q132" s="59"/>
      <c r="R132" s="87"/>
      <c r="S132" s="59"/>
      <c r="T132" s="59"/>
      <c r="U132" s="87"/>
      <c r="V132" s="87"/>
      <c r="W132" s="87"/>
      <c r="X132" s="87"/>
    </row>
    <row r="133">
      <c r="A133" s="87"/>
      <c r="B133" s="42"/>
      <c r="C133" s="87"/>
      <c r="D133" s="87"/>
      <c r="E133" s="34"/>
      <c r="F133" s="87"/>
      <c r="G133" s="87"/>
      <c r="H133" s="87"/>
      <c r="I133" s="5"/>
      <c r="J133" s="5"/>
      <c r="K133" s="87"/>
      <c r="L133" s="59"/>
      <c r="M133" s="1"/>
      <c r="N133" s="87"/>
      <c r="O133" s="59"/>
      <c r="P133" s="59"/>
      <c r="Q133" s="59"/>
      <c r="R133" s="87"/>
      <c r="S133" s="59"/>
      <c r="T133" s="59"/>
      <c r="U133" s="87"/>
      <c r="V133" s="87"/>
      <c r="W133" s="87"/>
      <c r="X133" s="87"/>
    </row>
    <row r="134">
      <c r="A134" s="87"/>
      <c r="B134" s="42"/>
      <c r="C134" s="87"/>
      <c r="D134" s="87"/>
      <c r="E134" s="34"/>
      <c r="F134" s="87"/>
      <c r="G134" s="87"/>
      <c r="H134" s="87"/>
      <c r="I134" s="5"/>
      <c r="J134" s="5"/>
      <c r="K134" s="87"/>
      <c r="L134" s="59"/>
      <c r="M134" s="1"/>
      <c r="N134" s="87"/>
      <c r="O134" s="59"/>
      <c r="P134" s="59"/>
      <c r="Q134" s="59"/>
      <c r="R134" s="87"/>
      <c r="S134" s="59"/>
      <c r="T134" s="59"/>
      <c r="U134" s="87"/>
      <c r="V134" s="87"/>
      <c r="W134" s="87"/>
      <c r="X134" s="87"/>
    </row>
    <row r="135">
      <c r="A135" s="87"/>
      <c r="B135" s="42"/>
      <c r="C135" s="87"/>
      <c r="D135" s="87"/>
      <c r="E135" s="34"/>
      <c r="F135" s="87"/>
      <c r="G135" s="87"/>
      <c r="H135" s="87"/>
      <c r="I135" s="5"/>
      <c r="J135" s="5"/>
      <c r="K135" s="87"/>
      <c r="L135" s="59"/>
      <c r="M135" s="1"/>
      <c r="N135" s="87"/>
      <c r="O135" s="59"/>
      <c r="P135" s="59"/>
      <c r="Q135" s="59"/>
      <c r="R135" s="87"/>
      <c r="S135" s="59"/>
      <c r="T135" s="59"/>
      <c r="U135" s="87"/>
      <c r="V135" s="87"/>
      <c r="W135" s="87"/>
      <c r="X135" s="87"/>
    </row>
    <row r="136">
      <c r="A136" s="87"/>
      <c r="B136" s="42"/>
      <c r="C136" s="87"/>
      <c r="D136" s="87"/>
      <c r="E136" s="34"/>
      <c r="F136" s="87"/>
      <c r="G136" s="87"/>
      <c r="H136" s="87"/>
      <c r="I136" s="5"/>
      <c r="J136" s="5"/>
      <c r="K136" s="87"/>
      <c r="L136" s="59"/>
      <c r="M136" s="1"/>
      <c r="N136" s="87"/>
      <c r="O136" s="59"/>
      <c r="P136" s="59"/>
      <c r="Q136" s="59"/>
      <c r="R136" s="87"/>
      <c r="S136" s="59"/>
      <c r="T136" s="59"/>
      <c r="U136" s="87"/>
      <c r="V136" s="87"/>
      <c r="W136" s="87"/>
      <c r="X136" s="87"/>
    </row>
    <row r="137">
      <c r="A137" s="87"/>
      <c r="B137" s="42"/>
      <c r="C137" s="87"/>
      <c r="D137" s="87"/>
      <c r="E137" s="34"/>
      <c r="F137" s="87"/>
      <c r="G137" s="87"/>
      <c r="H137" s="87"/>
      <c r="I137" s="5"/>
      <c r="J137" s="5"/>
      <c r="K137" s="87"/>
      <c r="L137" s="59"/>
      <c r="M137" s="1"/>
      <c r="N137" s="87"/>
      <c r="O137" s="59"/>
      <c r="P137" s="59"/>
      <c r="Q137" s="59"/>
      <c r="R137" s="87"/>
      <c r="S137" s="59"/>
      <c r="T137" s="59"/>
      <c r="U137" s="87"/>
      <c r="V137" s="87"/>
      <c r="W137" s="87"/>
      <c r="X137" s="87"/>
    </row>
    <row r="138">
      <c r="A138" s="87"/>
      <c r="B138" s="42"/>
      <c r="C138" s="87"/>
      <c r="D138" s="87"/>
      <c r="E138" s="34"/>
      <c r="F138" s="87"/>
      <c r="G138" s="87"/>
      <c r="H138" s="87"/>
      <c r="I138" s="5"/>
      <c r="J138" s="5"/>
      <c r="K138" s="87"/>
      <c r="L138" s="59"/>
      <c r="M138" s="1"/>
      <c r="N138" s="87"/>
      <c r="O138" s="59"/>
      <c r="P138" s="59"/>
      <c r="Q138" s="59"/>
      <c r="R138" s="87"/>
      <c r="S138" s="59"/>
      <c r="T138" s="59"/>
      <c r="U138" s="87"/>
      <c r="V138" s="87"/>
      <c r="W138" s="87"/>
      <c r="X138" s="87"/>
    </row>
    <row r="139">
      <c r="A139" s="87"/>
      <c r="B139" s="42"/>
      <c r="C139" s="87"/>
      <c r="D139" s="87"/>
      <c r="E139" s="34"/>
      <c r="F139" s="87"/>
      <c r="G139" s="87"/>
      <c r="H139" s="87"/>
      <c r="I139" s="5"/>
      <c r="J139" s="5"/>
      <c r="K139" s="87"/>
      <c r="L139" s="59"/>
      <c r="M139" s="1"/>
      <c r="N139" s="87"/>
      <c r="O139" s="59"/>
      <c r="P139" s="59"/>
      <c r="Q139" s="59"/>
      <c r="R139" s="87"/>
      <c r="S139" s="59"/>
      <c r="T139" s="59"/>
      <c r="U139" s="87"/>
      <c r="V139" s="87"/>
      <c r="W139" s="87"/>
      <c r="X139" s="87"/>
    </row>
    <row r="140">
      <c r="A140" s="87"/>
      <c r="B140" s="42"/>
      <c r="C140" s="87"/>
      <c r="D140" s="87"/>
      <c r="E140" s="34"/>
      <c r="F140" s="87"/>
      <c r="G140" s="87"/>
      <c r="H140" s="87"/>
      <c r="I140" s="5"/>
      <c r="J140" s="5"/>
      <c r="K140" s="87"/>
      <c r="L140" s="59"/>
      <c r="M140" s="1"/>
      <c r="N140" s="87"/>
      <c r="O140" s="59"/>
      <c r="P140" s="59"/>
      <c r="Q140" s="59"/>
      <c r="R140" s="87"/>
      <c r="S140" s="59"/>
      <c r="T140" s="59"/>
      <c r="U140" s="87"/>
      <c r="V140" s="87"/>
      <c r="W140" s="87"/>
      <c r="X140" s="87"/>
    </row>
    <row r="141">
      <c r="A141" s="87"/>
      <c r="B141" s="42"/>
      <c r="C141" s="87"/>
      <c r="D141" s="87"/>
      <c r="E141" s="34"/>
      <c r="F141" s="87"/>
      <c r="G141" s="87"/>
      <c r="H141" s="87"/>
      <c r="I141" s="5"/>
      <c r="J141" s="5"/>
      <c r="K141" s="87"/>
      <c r="L141" s="59"/>
      <c r="M141" s="1"/>
      <c r="N141" s="87"/>
      <c r="O141" s="59"/>
      <c r="P141" s="59"/>
      <c r="Q141" s="59"/>
      <c r="R141" s="87"/>
      <c r="S141" s="59"/>
      <c r="T141" s="59"/>
      <c r="U141" s="87"/>
      <c r="V141" s="87"/>
      <c r="W141" s="87"/>
      <c r="X141" s="87"/>
    </row>
    <row r="142">
      <c r="A142" s="87"/>
      <c r="B142" s="42"/>
      <c r="C142" s="87"/>
      <c r="D142" s="87"/>
      <c r="E142" s="34"/>
      <c r="F142" s="87"/>
      <c r="G142" s="87"/>
      <c r="H142" s="87"/>
      <c r="I142" s="5"/>
      <c r="J142" s="5"/>
      <c r="K142" s="87"/>
      <c r="L142" s="59"/>
      <c r="M142" s="1"/>
      <c r="N142" s="87"/>
      <c r="O142" s="59"/>
      <c r="P142" s="59"/>
      <c r="Q142" s="59"/>
      <c r="R142" s="87"/>
      <c r="S142" s="59"/>
      <c r="T142" s="59"/>
      <c r="U142" s="87"/>
      <c r="V142" s="87"/>
      <c r="W142" s="87"/>
      <c r="X142" s="87"/>
    </row>
    <row r="143">
      <c r="A143" s="87"/>
      <c r="B143" s="42"/>
      <c r="C143" s="87"/>
      <c r="D143" s="87"/>
      <c r="E143" s="34"/>
      <c r="F143" s="87"/>
      <c r="G143" s="87"/>
      <c r="H143" s="87"/>
      <c r="I143" s="5"/>
      <c r="J143" s="5"/>
      <c r="K143" s="87"/>
      <c r="L143" s="59"/>
      <c r="M143" s="1"/>
      <c r="N143" s="87"/>
      <c r="O143" s="59"/>
      <c r="P143" s="59"/>
      <c r="Q143" s="59"/>
      <c r="R143" s="87"/>
      <c r="S143" s="59"/>
      <c r="T143" s="59"/>
      <c r="U143" s="87"/>
      <c r="V143" s="87"/>
      <c r="W143" s="87"/>
      <c r="X143" s="87"/>
    </row>
    <row r="144">
      <c r="A144" s="87"/>
      <c r="B144" s="42"/>
      <c r="C144" s="87"/>
      <c r="D144" s="87"/>
      <c r="E144" s="34"/>
      <c r="F144" s="87"/>
      <c r="G144" s="87"/>
      <c r="H144" s="87"/>
      <c r="I144" s="5"/>
      <c r="J144" s="5"/>
      <c r="K144" s="87"/>
      <c r="L144" s="59"/>
      <c r="M144" s="1"/>
      <c r="N144" s="87"/>
      <c r="O144" s="59"/>
      <c r="P144" s="59"/>
      <c r="Q144" s="59"/>
      <c r="R144" s="87"/>
      <c r="S144" s="59"/>
      <c r="T144" s="59"/>
      <c r="U144" s="87"/>
      <c r="V144" s="87"/>
      <c r="W144" s="87"/>
      <c r="X144" s="87"/>
    </row>
    <row r="145">
      <c r="A145" s="87"/>
      <c r="B145" s="42"/>
      <c r="C145" s="87"/>
      <c r="D145" s="87"/>
      <c r="E145" s="34"/>
      <c r="F145" s="87"/>
      <c r="G145" s="87"/>
      <c r="H145" s="87"/>
      <c r="I145" s="5"/>
      <c r="J145" s="5"/>
      <c r="K145" s="87"/>
      <c r="L145" s="59"/>
      <c r="M145" s="1"/>
      <c r="N145" s="87"/>
      <c r="O145" s="59"/>
      <c r="P145" s="59"/>
      <c r="Q145" s="59"/>
      <c r="R145" s="87"/>
      <c r="S145" s="59"/>
      <c r="T145" s="59"/>
      <c r="U145" s="87"/>
      <c r="V145" s="87"/>
      <c r="W145" s="87"/>
      <c r="X145" s="87"/>
    </row>
    <row r="146">
      <c r="A146" s="87"/>
      <c r="B146" s="42"/>
      <c r="C146" s="87"/>
      <c r="D146" s="87"/>
      <c r="E146" s="34"/>
      <c r="F146" s="87"/>
      <c r="G146" s="87"/>
      <c r="H146" s="87"/>
      <c r="I146" s="5"/>
      <c r="J146" s="5"/>
      <c r="K146" s="87"/>
      <c r="L146" s="59"/>
      <c r="M146" s="1"/>
      <c r="N146" s="87"/>
      <c r="O146" s="59"/>
      <c r="P146" s="59"/>
      <c r="Q146" s="59"/>
      <c r="R146" s="87"/>
      <c r="S146" s="59"/>
      <c r="T146" s="59"/>
      <c r="U146" s="87"/>
      <c r="V146" s="87"/>
      <c r="W146" s="87"/>
      <c r="X146" s="87"/>
    </row>
    <row r="147">
      <c r="A147" s="87"/>
      <c r="B147" s="42"/>
      <c r="C147" s="87"/>
      <c r="D147" s="87"/>
      <c r="E147" s="34"/>
      <c r="F147" s="87"/>
      <c r="G147" s="87"/>
      <c r="H147" s="87"/>
      <c r="I147" s="5"/>
      <c r="J147" s="5"/>
      <c r="K147" s="87"/>
      <c r="L147" s="59"/>
      <c r="M147" s="1"/>
      <c r="N147" s="87"/>
      <c r="O147" s="59"/>
      <c r="P147" s="59"/>
      <c r="Q147" s="59"/>
      <c r="R147" s="87"/>
      <c r="S147" s="59"/>
      <c r="T147" s="59"/>
      <c r="U147" s="87"/>
      <c r="V147" s="87"/>
      <c r="W147" s="87"/>
      <c r="X147" s="87"/>
    </row>
    <row r="148">
      <c r="A148" s="87"/>
      <c r="B148" s="42"/>
      <c r="C148" s="87"/>
      <c r="D148" s="87"/>
      <c r="E148" s="34"/>
      <c r="F148" s="87"/>
      <c r="G148" s="87"/>
      <c r="H148" s="87"/>
      <c r="I148" s="5"/>
      <c r="J148" s="5"/>
      <c r="K148" s="87"/>
      <c r="L148" s="59"/>
      <c r="M148" s="1"/>
      <c r="N148" s="87"/>
      <c r="O148" s="59"/>
      <c r="P148" s="59"/>
      <c r="Q148" s="59"/>
      <c r="R148" s="87"/>
      <c r="S148" s="59"/>
      <c r="T148" s="59"/>
      <c r="U148" s="87"/>
      <c r="V148" s="87"/>
      <c r="W148" s="87"/>
      <c r="X148" s="87"/>
    </row>
    <row r="149">
      <c r="A149" s="87"/>
      <c r="B149" s="42"/>
      <c r="C149" s="87"/>
      <c r="D149" s="87"/>
      <c r="E149" s="34"/>
      <c r="F149" s="87"/>
      <c r="G149" s="87"/>
      <c r="H149" s="87"/>
      <c r="I149" s="5"/>
      <c r="J149" s="5"/>
      <c r="K149" s="87"/>
      <c r="L149" s="59"/>
      <c r="M149" s="1"/>
      <c r="N149" s="87"/>
      <c r="O149" s="59"/>
      <c r="P149" s="59"/>
      <c r="Q149" s="59"/>
      <c r="R149" s="87"/>
      <c r="S149" s="59"/>
      <c r="T149" s="59"/>
      <c r="U149" s="87"/>
      <c r="V149" s="87"/>
      <c r="W149" s="87"/>
      <c r="X149" s="87"/>
    </row>
    <row r="150">
      <c r="A150" s="87"/>
      <c r="B150" s="42"/>
      <c r="C150" s="87"/>
      <c r="D150" s="87"/>
      <c r="E150" s="34"/>
      <c r="F150" s="87"/>
      <c r="G150" s="87"/>
      <c r="H150" s="87"/>
      <c r="I150" s="5"/>
      <c r="J150" s="5"/>
      <c r="K150" s="87"/>
      <c r="L150" s="59"/>
      <c r="M150" s="1"/>
      <c r="N150" s="87"/>
      <c r="O150" s="59"/>
      <c r="P150" s="59"/>
      <c r="Q150" s="59"/>
      <c r="R150" s="87"/>
      <c r="S150" s="59"/>
      <c r="T150" s="59"/>
      <c r="U150" s="87"/>
      <c r="V150" s="87"/>
      <c r="W150" s="87"/>
      <c r="X150" s="87"/>
    </row>
  </sheetData>
  <legacyDrawing r:id="rId2"/>
</worksheet>
</file>