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C:\Users\cyndi\Downloads\"/>
    </mc:Choice>
  </mc:AlternateContent>
  <xr:revisionPtr revIDLastSave="0" documentId="13_ncr:1_{A021A85B-71D0-4DEE-BD35-5B12A2C3216C}" xr6:coauthVersionLast="47" xr6:coauthVersionMax="47" xr10:uidLastSave="{00000000-0000-0000-0000-000000000000}"/>
  <bookViews>
    <workbookView xWindow="-120" yWindow="-120" windowWidth="29040" windowHeight="15720" xr2:uid="{00000000-000D-0000-FFFF-FFFF00000000}"/>
  </bookViews>
  <sheets>
    <sheet name="Dashboard" sheetId="7" r:id="rId1"/>
    <sheet name="Pivot Summary" sheetId="5" r:id="rId2"/>
    <sheet name="Summary" sheetId="4" r:id="rId3"/>
    <sheet name="Employee Data" sheetId="1" r:id="rId4"/>
    <sheet name="Training Programme Data" sheetId="2" r:id="rId5"/>
    <sheet name="Avg Performance rating Depart." sheetId="3" r:id="rId6"/>
  </sheets>
  <definedNames>
    <definedName name="_xlnm._FilterDatabase" localSheetId="3" hidden="1">'Employee Data'!$A$1:$L$76</definedName>
    <definedName name="Slicer_Department">#N/A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4" i="1" l="1"/>
  <c r="L74" i="1" s="1"/>
  <c r="G51" i="1"/>
  <c r="L51" i="1" s="1"/>
  <c r="G42" i="1"/>
  <c r="L42" i="1" s="1"/>
  <c r="G22" i="1"/>
  <c r="L22" i="1" s="1"/>
  <c r="G16" i="1"/>
  <c r="L16" i="1" s="1"/>
  <c r="G10" i="1"/>
  <c r="C3" i="4"/>
  <c r="C4" i="4"/>
  <c r="C5" i="4"/>
  <c r="C6" i="4"/>
  <c r="C2" i="4"/>
  <c r="L3" i="1"/>
  <c r="L4" i="1"/>
  <c r="L5" i="1"/>
  <c r="L6" i="1"/>
  <c r="L7" i="1"/>
  <c r="L8" i="1"/>
  <c r="L9" i="1"/>
  <c r="L11" i="1"/>
  <c r="L12" i="1"/>
  <c r="L14" i="1"/>
  <c r="L15" i="1"/>
  <c r="L17" i="1"/>
  <c r="L18" i="1"/>
  <c r="L19" i="1"/>
  <c r="L20" i="1"/>
  <c r="L21" i="1"/>
  <c r="L23" i="1"/>
  <c r="L24" i="1"/>
  <c r="L25" i="1"/>
  <c r="L26" i="1"/>
  <c r="L28" i="1"/>
  <c r="L29" i="1"/>
  <c r="L30" i="1"/>
  <c r="L31" i="1"/>
  <c r="L32" i="1"/>
  <c r="L33" i="1"/>
  <c r="L34" i="1"/>
  <c r="L35" i="1"/>
  <c r="L36" i="1"/>
  <c r="L37" i="1"/>
  <c r="L38" i="1"/>
  <c r="L39" i="1"/>
  <c r="L40" i="1"/>
  <c r="L43" i="1"/>
  <c r="L44" i="1"/>
  <c r="L45" i="1"/>
  <c r="L46" i="1"/>
  <c r="L47" i="1"/>
  <c r="L48" i="1"/>
  <c r="L49" i="1"/>
  <c r="L50" i="1"/>
  <c r="L52" i="1"/>
  <c r="L53" i="1"/>
  <c r="L54" i="1"/>
  <c r="L56" i="1"/>
  <c r="L57" i="1"/>
  <c r="L58" i="1"/>
  <c r="L59" i="1"/>
  <c r="L60" i="1"/>
  <c r="L61" i="1"/>
  <c r="L62" i="1"/>
  <c r="L63" i="1"/>
  <c r="L64" i="1"/>
  <c r="L65" i="1"/>
  <c r="L66" i="1"/>
  <c r="L67" i="1"/>
  <c r="L68" i="1"/>
  <c r="L70" i="1"/>
  <c r="L71" i="1"/>
  <c r="L72" i="1"/>
  <c r="L73" i="1"/>
  <c r="L75" i="1"/>
  <c r="L76" i="1"/>
  <c r="L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2" i="1"/>
  <c r="I3" i="1"/>
  <c r="K3" i="1" s="1"/>
  <c r="I4" i="1"/>
  <c r="K4" i="1" s="1"/>
  <c r="I5" i="1"/>
  <c r="K5" i="1" s="1"/>
  <c r="I6" i="1"/>
  <c r="K6" i="1" s="1"/>
  <c r="I7" i="1"/>
  <c r="K7" i="1" s="1"/>
  <c r="I8" i="1"/>
  <c r="K8" i="1" s="1"/>
  <c r="I9" i="1"/>
  <c r="K9" i="1" s="1"/>
  <c r="I10" i="1"/>
  <c r="K10" i="1" s="1"/>
  <c r="I11" i="1"/>
  <c r="K11" i="1" s="1"/>
  <c r="I12" i="1"/>
  <c r="K12" i="1" s="1"/>
  <c r="I13" i="1"/>
  <c r="K13" i="1" s="1"/>
  <c r="I14" i="1"/>
  <c r="K14" i="1" s="1"/>
  <c r="I15" i="1"/>
  <c r="K15" i="1" s="1"/>
  <c r="I16" i="1"/>
  <c r="K16" i="1" s="1"/>
  <c r="I17" i="1"/>
  <c r="K17" i="1" s="1"/>
  <c r="I18" i="1"/>
  <c r="K18" i="1" s="1"/>
  <c r="I19" i="1"/>
  <c r="K19" i="1" s="1"/>
  <c r="I20" i="1"/>
  <c r="K20" i="1" s="1"/>
  <c r="I21" i="1"/>
  <c r="K21" i="1" s="1"/>
  <c r="I22" i="1"/>
  <c r="K22" i="1" s="1"/>
  <c r="I23" i="1"/>
  <c r="K23" i="1" s="1"/>
  <c r="I24" i="1"/>
  <c r="K24" i="1" s="1"/>
  <c r="I25" i="1"/>
  <c r="K25" i="1" s="1"/>
  <c r="I26" i="1"/>
  <c r="K26" i="1" s="1"/>
  <c r="I27" i="1"/>
  <c r="K27" i="1" s="1"/>
  <c r="I28" i="1"/>
  <c r="K28" i="1" s="1"/>
  <c r="I29" i="1"/>
  <c r="K29" i="1" s="1"/>
  <c r="I30" i="1"/>
  <c r="K30" i="1" s="1"/>
  <c r="I31" i="1"/>
  <c r="K31" i="1" s="1"/>
  <c r="I32" i="1"/>
  <c r="K32" i="1" s="1"/>
  <c r="I33" i="1"/>
  <c r="K33" i="1" s="1"/>
  <c r="I34" i="1"/>
  <c r="K34" i="1" s="1"/>
  <c r="I35" i="1"/>
  <c r="K35" i="1" s="1"/>
  <c r="I36" i="1"/>
  <c r="K36" i="1" s="1"/>
  <c r="I37" i="1"/>
  <c r="K37" i="1" s="1"/>
  <c r="I38" i="1"/>
  <c r="K38" i="1" s="1"/>
  <c r="I39" i="1"/>
  <c r="K39" i="1" s="1"/>
  <c r="I40" i="1"/>
  <c r="K40" i="1" s="1"/>
  <c r="I41" i="1"/>
  <c r="K41" i="1" s="1"/>
  <c r="I42" i="1"/>
  <c r="K42" i="1" s="1"/>
  <c r="I43" i="1"/>
  <c r="K43" i="1" s="1"/>
  <c r="I44" i="1"/>
  <c r="K44" i="1" s="1"/>
  <c r="I45" i="1"/>
  <c r="K45" i="1" s="1"/>
  <c r="I46" i="1"/>
  <c r="K46" i="1" s="1"/>
  <c r="I47" i="1"/>
  <c r="K47" i="1" s="1"/>
  <c r="I48" i="1"/>
  <c r="K48" i="1" s="1"/>
  <c r="I49" i="1"/>
  <c r="K49" i="1" s="1"/>
  <c r="I50" i="1"/>
  <c r="K50" i="1" s="1"/>
  <c r="I51" i="1"/>
  <c r="K51" i="1" s="1"/>
  <c r="I52" i="1"/>
  <c r="K52" i="1" s="1"/>
  <c r="I53" i="1"/>
  <c r="K53" i="1" s="1"/>
  <c r="I54" i="1"/>
  <c r="K54" i="1" s="1"/>
  <c r="I55" i="1"/>
  <c r="K55" i="1" s="1"/>
  <c r="I56" i="1"/>
  <c r="K56" i="1" s="1"/>
  <c r="I57" i="1"/>
  <c r="K57" i="1" s="1"/>
  <c r="I58" i="1"/>
  <c r="K58" i="1" s="1"/>
  <c r="I59" i="1"/>
  <c r="K59" i="1" s="1"/>
  <c r="I60" i="1"/>
  <c r="K60" i="1" s="1"/>
  <c r="I61" i="1"/>
  <c r="K61" i="1" s="1"/>
  <c r="I62" i="1"/>
  <c r="K62" i="1" s="1"/>
  <c r="I63" i="1"/>
  <c r="K63" i="1" s="1"/>
  <c r="I64" i="1"/>
  <c r="K64" i="1" s="1"/>
  <c r="I65" i="1"/>
  <c r="K65" i="1" s="1"/>
  <c r="I66" i="1"/>
  <c r="K66" i="1" s="1"/>
  <c r="I67" i="1"/>
  <c r="K67" i="1" s="1"/>
  <c r="I68" i="1"/>
  <c r="K68" i="1" s="1"/>
  <c r="I69" i="1"/>
  <c r="K69" i="1" s="1"/>
  <c r="I70" i="1"/>
  <c r="K70" i="1" s="1"/>
  <c r="I71" i="1"/>
  <c r="K71" i="1" s="1"/>
  <c r="I72" i="1"/>
  <c r="K72" i="1" s="1"/>
  <c r="I73" i="1"/>
  <c r="K73" i="1" s="1"/>
  <c r="I74" i="1"/>
  <c r="K74" i="1" s="1"/>
  <c r="I75" i="1"/>
  <c r="K75" i="1" s="1"/>
  <c r="I76" i="1"/>
  <c r="K76" i="1" s="1"/>
  <c r="I2" i="1"/>
  <c r="K2" i="1" s="1"/>
  <c r="G13" i="1"/>
  <c r="L69" i="1" l="1"/>
  <c r="L55" i="1"/>
  <c r="L41" i="1"/>
  <c r="L27" i="1"/>
  <c r="L13" i="1"/>
  <c r="D3" i="4" l="1"/>
  <c r="B4" i="4"/>
  <c r="D6" i="4"/>
  <c r="D2" i="4"/>
  <c r="L10" i="1"/>
  <c r="B2" i="4" s="1"/>
  <c r="D5" i="4"/>
  <c r="D4" i="4"/>
  <c r="B5" i="4"/>
  <c r="B3" i="4" l="1"/>
  <c r="B6" i="4"/>
</calcChain>
</file>

<file path=xl/sharedStrings.xml><?xml version="1.0" encoding="utf-8"?>
<sst xmlns="http://schemas.openxmlformats.org/spreadsheetml/2006/main" count="466" uniqueCount="204">
  <si>
    <t>Employee ID</t>
  </si>
  <si>
    <t>Name</t>
  </si>
  <si>
    <t>Department</t>
  </si>
  <si>
    <t>Role</t>
  </si>
  <si>
    <t>Salary (£)</t>
  </si>
  <si>
    <t>Years with Company</t>
  </si>
  <si>
    <t>Performance Rating</t>
  </si>
  <si>
    <t>Last Training Completed</t>
  </si>
  <si>
    <t>E001</t>
  </si>
  <si>
    <t>E002</t>
  </si>
  <si>
    <t>E003</t>
  </si>
  <si>
    <t>E004</t>
  </si>
  <si>
    <t>E005</t>
  </si>
  <si>
    <t>E007</t>
  </si>
  <si>
    <t>E008</t>
  </si>
  <si>
    <t>E009</t>
  </si>
  <si>
    <t>E010</t>
  </si>
  <si>
    <t>E011</t>
  </si>
  <si>
    <t>E012</t>
  </si>
  <si>
    <t>E013</t>
  </si>
  <si>
    <t>E014</t>
  </si>
  <si>
    <t>E015</t>
  </si>
  <si>
    <t>E016</t>
  </si>
  <si>
    <t>E017</t>
  </si>
  <si>
    <t>E018</t>
  </si>
  <si>
    <t>E019</t>
  </si>
  <si>
    <t>E020</t>
  </si>
  <si>
    <t>E021</t>
  </si>
  <si>
    <t>E022</t>
  </si>
  <si>
    <t>E023</t>
  </si>
  <si>
    <t>E024</t>
  </si>
  <si>
    <t>E025</t>
  </si>
  <si>
    <t>E026</t>
  </si>
  <si>
    <t>E027</t>
  </si>
  <si>
    <t>E028</t>
  </si>
  <si>
    <t>E029</t>
  </si>
  <si>
    <t>E030</t>
  </si>
  <si>
    <t>E031</t>
  </si>
  <si>
    <t>E032</t>
  </si>
  <si>
    <t>E033</t>
  </si>
  <si>
    <t>E034</t>
  </si>
  <si>
    <t>E035</t>
  </si>
  <si>
    <t>E036</t>
  </si>
  <si>
    <t>E037</t>
  </si>
  <si>
    <t>E038</t>
  </si>
  <si>
    <t>E039</t>
  </si>
  <si>
    <t>E040</t>
  </si>
  <si>
    <t>E041</t>
  </si>
  <si>
    <t>E042</t>
  </si>
  <si>
    <t>E043</t>
  </si>
  <si>
    <t>E044</t>
  </si>
  <si>
    <t>E045</t>
  </si>
  <si>
    <t>E046</t>
  </si>
  <si>
    <t>E047</t>
  </si>
  <si>
    <t>E048</t>
  </si>
  <si>
    <t>E049</t>
  </si>
  <si>
    <t>E050</t>
  </si>
  <si>
    <t>E051</t>
  </si>
  <si>
    <t>E052</t>
  </si>
  <si>
    <t>E053</t>
  </si>
  <si>
    <t>E054</t>
  </si>
  <si>
    <t>E055</t>
  </si>
  <si>
    <t>E056</t>
  </si>
  <si>
    <t>E057</t>
  </si>
  <si>
    <t>E058</t>
  </si>
  <si>
    <t>E059</t>
  </si>
  <si>
    <t>E060</t>
  </si>
  <si>
    <t>E061</t>
  </si>
  <si>
    <t>E062</t>
  </si>
  <si>
    <t>E063</t>
  </si>
  <si>
    <t>E064</t>
  </si>
  <si>
    <t>E065</t>
  </si>
  <si>
    <t>E066</t>
  </si>
  <si>
    <t>E067</t>
  </si>
  <si>
    <t>E068</t>
  </si>
  <si>
    <t>E069</t>
  </si>
  <si>
    <t>E070</t>
  </si>
  <si>
    <t>E071</t>
  </si>
  <si>
    <t>E072</t>
  </si>
  <si>
    <t>E073</t>
  </si>
  <si>
    <t>E074</t>
  </si>
  <si>
    <t>E075</t>
  </si>
  <si>
    <t>Employee 1</t>
  </si>
  <si>
    <t>Employee 2</t>
  </si>
  <si>
    <t>Employee 3</t>
  </si>
  <si>
    <t>Employee 4</t>
  </si>
  <si>
    <t>Employee 5</t>
  </si>
  <si>
    <t>Employee 7</t>
  </si>
  <si>
    <t>Employee 8</t>
  </si>
  <si>
    <t>Employee 9</t>
  </si>
  <si>
    <t>Employee 10</t>
  </si>
  <si>
    <t>Employee 11</t>
  </si>
  <si>
    <t>Employee 12</t>
  </si>
  <si>
    <t>Employee 13</t>
  </si>
  <si>
    <t>Employee 14</t>
  </si>
  <si>
    <t>Employee 15</t>
  </si>
  <si>
    <t>Employee 17</t>
  </si>
  <si>
    <t>Employee 18</t>
  </si>
  <si>
    <t>Employee 19</t>
  </si>
  <si>
    <t>Employee 20</t>
  </si>
  <si>
    <t>Employee 21</t>
  </si>
  <si>
    <t>Employee 22</t>
  </si>
  <si>
    <t>Employee 23</t>
  </si>
  <si>
    <t>Employee 24</t>
  </si>
  <si>
    <t>Employee 25</t>
  </si>
  <si>
    <t>Employee 26</t>
  </si>
  <si>
    <t>Employee 27</t>
  </si>
  <si>
    <t>Employee 28</t>
  </si>
  <si>
    <t>Employee 29</t>
  </si>
  <si>
    <t>Employee 30</t>
  </si>
  <si>
    <t>Employee 31</t>
  </si>
  <si>
    <t>Employee 32</t>
  </si>
  <si>
    <t>Employee 33</t>
  </si>
  <si>
    <t>Employee 34</t>
  </si>
  <si>
    <t>Employee 35</t>
  </si>
  <si>
    <t>Employee 36</t>
  </si>
  <si>
    <t>Employee 37</t>
  </si>
  <si>
    <t>Employee 38</t>
  </si>
  <si>
    <t>Employee 39</t>
  </si>
  <si>
    <t>Employee 40</t>
  </si>
  <si>
    <t>Employee 41</t>
  </si>
  <si>
    <t>Employee 42</t>
  </si>
  <si>
    <t>Employee 43</t>
  </si>
  <si>
    <t>Employee 44</t>
  </si>
  <si>
    <t>Employee 45</t>
  </si>
  <si>
    <t>Employee 46</t>
  </si>
  <si>
    <t>Employee 47</t>
  </si>
  <si>
    <t>Employee 48</t>
  </si>
  <si>
    <t>Employee 49</t>
  </si>
  <si>
    <t>Employee 51</t>
  </si>
  <si>
    <t>Employee 53</t>
  </si>
  <si>
    <t>Employee 54</t>
  </si>
  <si>
    <t>Employee 55</t>
  </si>
  <si>
    <t>Employee 56</t>
  </si>
  <si>
    <t>Employee 57</t>
  </si>
  <si>
    <t>Employee 58</t>
  </si>
  <si>
    <t>Employee 59</t>
  </si>
  <si>
    <t>Employee 60</t>
  </si>
  <si>
    <t>Employee 62</t>
  </si>
  <si>
    <t>Employee 63</t>
  </si>
  <si>
    <t>Employee 65</t>
  </si>
  <si>
    <t>Employee 66</t>
  </si>
  <si>
    <t>Employee 68</t>
  </si>
  <si>
    <t>Employee 69</t>
  </si>
  <si>
    <t>Employee 70</t>
  </si>
  <si>
    <t>Employee 71</t>
  </si>
  <si>
    <t>Employee 72</t>
  </si>
  <si>
    <t>Employee 73</t>
  </si>
  <si>
    <t>Employee 74</t>
  </si>
  <si>
    <t>Employee 75</t>
  </si>
  <si>
    <t>HR</t>
  </si>
  <si>
    <t>DevOps Engineer</t>
  </si>
  <si>
    <t>Recruiter</t>
  </si>
  <si>
    <t>Software Engineer</t>
  </si>
  <si>
    <t>Analyst</t>
  </si>
  <si>
    <t>Financial Analyst</t>
  </si>
  <si>
    <t>SEO Specialist</t>
  </si>
  <si>
    <t>Technician</t>
  </si>
  <si>
    <t>Content Creator</t>
  </si>
  <si>
    <t>Accountant</t>
  </si>
  <si>
    <t>HR Specialist</t>
  </si>
  <si>
    <t>Data Analysis</t>
  </si>
  <si>
    <t>Advanced Excel</t>
  </si>
  <si>
    <t>Leadership Essentials</t>
  </si>
  <si>
    <t>Agile Project Management</t>
  </si>
  <si>
    <t>Course ID</t>
  </si>
  <si>
    <t>Course Name</t>
  </si>
  <si>
    <t>Course Category</t>
  </si>
  <si>
    <t>Cost (£)</t>
  </si>
  <si>
    <t>Duration (Days)</t>
  </si>
  <si>
    <t>T001</t>
  </si>
  <si>
    <t>T002</t>
  </si>
  <si>
    <t>T003</t>
  </si>
  <si>
    <t>T004</t>
  </si>
  <si>
    <t>T005</t>
  </si>
  <si>
    <t>Team Building</t>
  </si>
  <si>
    <t>Technical</t>
  </si>
  <si>
    <t>Leadership</t>
  </si>
  <si>
    <t>Teamwork</t>
  </si>
  <si>
    <t>Technical Tools</t>
  </si>
  <si>
    <t>Project Management</t>
  </si>
  <si>
    <t>Employee 50</t>
  </si>
  <si>
    <t>Employee 52</t>
  </si>
  <si>
    <t>Employee 61</t>
  </si>
  <si>
    <t>Employee 64</t>
  </si>
  <si>
    <t>Employee 67</t>
  </si>
  <si>
    <t>DEVELOPMENT</t>
  </si>
  <si>
    <t>FINANCE</t>
  </si>
  <si>
    <t>IT SUPPORT</t>
  </si>
  <si>
    <t>MARKETING</t>
  </si>
  <si>
    <t>Row Labels</t>
  </si>
  <si>
    <t>Grand Total</t>
  </si>
  <si>
    <t>Count of Employee ID</t>
  </si>
  <si>
    <t>Average of Performance Rating</t>
  </si>
  <si>
    <t>Training Cost(£)</t>
  </si>
  <si>
    <t>Training Category</t>
  </si>
  <si>
    <t>Total Compensation(£)</t>
  </si>
  <si>
    <t>Performance Category</t>
  </si>
  <si>
    <t>Total Employees</t>
  </si>
  <si>
    <t>Average Salary(£)</t>
  </si>
  <si>
    <t>Average Performance Rating</t>
  </si>
  <si>
    <t>Average of Total Compensation(£)</t>
  </si>
  <si>
    <t>Average of Salary (£)</t>
  </si>
  <si>
    <t>Average of Years with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</si>
</sst>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809]* #,##0.00_-;\-[$£-809]* #,##0.00_-;_-[$£-809]* &quot;-&quot;??_-;_-@_-"/>
    <numFmt numFmtId="165" formatCode="_-[$£-809]* #,##0_-;\-[$£-809]* #,##0_-;_-[$£-809]* &quot;-&quot;_-;_-@_-"/>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top"/>
    </xf>
    <xf numFmtId="164" fontId="1" fillId="0" borderId="1" xfId="0" applyNumberFormat="1"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1" fontId="1" fillId="0" borderId="1" xfId="0" applyNumberFormat="1" applyFont="1" applyBorder="1" applyAlignment="1">
      <alignment horizontal="center" vertical="top"/>
    </xf>
    <xf numFmtId="1" fontId="0" fillId="0" borderId="0" xfId="0" applyNumberFormat="1"/>
    <xf numFmtId="0" fontId="1" fillId="0" borderId="0" xfId="0" applyFont="1"/>
    <xf numFmtId="165" fontId="0" fillId="0" borderId="0" xfId="0" applyNumberFormat="1"/>
    <xf numFmtId="1" fontId="1" fillId="0" borderId="0" xfId="0" applyNumberFormat="1" applyFont="1"/>
    <xf numFmtId="2" fontId="0" fillId="0" borderId="0" xfId="0" applyNumberFormat="1"/>
    <xf numFmtId="0" fontId="0" fillId="0" borderId="0" xfId="0" applyNumberFormat="1"/>
  </cellXfs>
  <cellStyles count="1">
    <cellStyle name="Normal" xfId="0" builtinId="0"/>
  </cellStyles>
  <dxfs count="3">
    <dxf>
      <numFmt numFmtId="2" formatCode="0.00"/>
    </dxf>
    <dxf>
      <fill>
        <patternFill>
          <bgColor rgb="FFFFC000"/>
        </patternFill>
      </fill>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[LI_SHAN_Excel_Assessment_Project.xlsx]Pivot Summary!PivotTable26</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Salaries VS. Department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Summary'!$B$1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Summary'!$A$2:$A$7</c:f>
              <c:strCache>
                <c:ptCount val="5"/>
                <c:pt idx="0">
                  <c:v>DEVELOPMENT</c:v>
                </c:pt>
                <c:pt idx="1">
                  <c:v>IT SUPPORT</c:v>
                </c:pt>
                <c:pt idx="2">
                  <c:v>HR</c:v>
                </c:pt>
                <c:pt idx="3">
                  <c:v>FINANCE</c:v>
                </c:pt>
                <c:pt idx="4">
                  <c:v>MARKETING</c:v>
                </c:pt>
              </c:strCache>
            </c:strRef>
          </c:cat>
          <c:val>
            <c:numRef>
              <c:f>'Pivot Summary'!$B$2:$B$7</c:f>
              <c:numCache>
                <c:formatCode>_-[$£-809]* #,##0.00_-;\-[$£-809]* #,##0.00_-;_-[$£-809]* "-"??_-;_-@_-</c:formatCode>
                <c:ptCount val="5"/>
                <c:pt idx="0">
                  <c:v>41542.105263157893</c:v>
                </c:pt>
                <c:pt idx="1">
                  <c:v>43900</c:v>
                </c:pt>
                <c:pt idx="2">
                  <c:v>46433.333333333336</c:v>
                </c:pt>
                <c:pt idx="3">
                  <c:v>48268.181818181816</c:v>
                </c:pt>
                <c:pt idx="4">
                  <c:v>48611.76470588235</c:v>
                </c:pt>
              </c:numCache>
            </c:numRef>
          </c:val>
          <c:extLst>
            <c:ext xmlns:c16="http://schemas.microsoft.com/office/drawing/2014/chart" uri="{C3380CC4-5D6E-409C-BE32-E72D297353CC}">
              <c16:uniqueId val="{00000000-673A-4E9E-8BFA-F8785002E6AA}"/>
            </c:ext>
          </c:extLst>
        </c:ser>
        <c:dLbls>
          <c:dLblPos val="outEnd"/>
          <c:showLegendKey val="0"/>
          <c:showVal val="1"/>
          <c:showCatName val="0"/>
          <c:showSerName val="0"/>
          <c:showPercent val="0"/>
          <c:showBubbleSize val="0"/>
        </c:dLbls>
        <c:gapWidth val="115"/>
        <c:overlap val="-20"/>
        <c:axId val="1009175096"/>
        <c:axId val="1009178696"/>
      </c:barChart>
      <c:catAx>
        <c:axId val="1009175096"/>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AU"/>
                  <a:t>Department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178696"/>
        <c:crosses val="autoZero"/>
        <c:auto val="1"/>
        <c:lblAlgn val="ctr"/>
        <c:lblOffset val="100"/>
        <c:noMultiLvlLbl val="0"/>
      </c:catAx>
      <c:valAx>
        <c:axId val="10091786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AU"/>
                  <a:t>Average Salaries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809]* #,##0.00_-;\-[$£-809]* #,##0.00_-;_-[$£-809]*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175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[LI_SHAN_Excel_Assessment_Project.xlsx]Pivot Summary!PivotTable27</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Number of Employees VS. Training Categories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Summary'!$B$22</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Summary'!$A$23:$A$28</c:f>
              <c:strCache>
                <c:ptCount val="5"/>
                <c:pt idx="0">
                  <c:v>Technical Tools</c:v>
                </c:pt>
                <c:pt idx="1">
                  <c:v>Project Management</c:v>
                </c:pt>
                <c:pt idx="2">
                  <c:v>Technical</c:v>
                </c:pt>
                <c:pt idx="3">
                  <c:v>Leadership</c:v>
                </c:pt>
                <c:pt idx="4">
                  <c:v>Teamwork</c:v>
                </c:pt>
              </c:strCache>
            </c:strRef>
          </c:cat>
          <c:val>
            <c:numRef>
              <c:f>'Pivot Summary'!$B$23:$B$28</c:f>
              <c:numCache>
                <c:formatCode>General</c:formatCode>
                <c:ptCount val="5"/>
                <c:pt idx="0">
                  <c:v>20</c:v>
                </c:pt>
                <c:pt idx="1">
                  <c:v>19</c:v>
                </c:pt>
                <c:pt idx="2">
                  <c:v>17</c:v>
                </c:pt>
                <c:pt idx="3">
                  <c:v>17</c:v>
                </c:pt>
                <c:pt idx="4">
                  <c:v>2</c:v>
                </c:pt>
              </c:numCache>
            </c:numRef>
          </c:val>
          <c:extLst>
            <c:ext xmlns:c16="http://schemas.microsoft.com/office/drawing/2014/chart" uri="{C3380CC4-5D6E-409C-BE32-E72D297353CC}">
              <c16:uniqueId val="{00000000-F1B8-4865-A01C-2845550CDB0A}"/>
            </c:ext>
          </c:extLst>
        </c:ser>
        <c:dLbls>
          <c:dLblPos val="outEnd"/>
          <c:showLegendKey val="0"/>
          <c:showVal val="1"/>
          <c:showCatName val="0"/>
          <c:showSerName val="0"/>
          <c:showPercent val="0"/>
          <c:showBubbleSize val="0"/>
        </c:dLbls>
        <c:gapWidth val="100"/>
        <c:overlap val="-24"/>
        <c:axId val="1057078048"/>
        <c:axId val="1057078408"/>
      </c:barChart>
      <c:catAx>
        <c:axId val="10570780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AU"/>
                  <a:t>Training Categories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078408"/>
        <c:crosses val="autoZero"/>
        <c:auto val="1"/>
        <c:lblAlgn val="ctr"/>
        <c:lblOffset val="100"/>
        <c:noMultiLvlLbl val="0"/>
      </c:catAx>
      <c:valAx>
        <c:axId val="1057078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AU"/>
                  <a:t>Number of Employees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078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[LI_SHAN_Excel_Assessment_Project.xlsx]Pivot Summary!PivotTable28</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Salary VS. Roles</a:t>
            </a:r>
          </a:p>
        </c:rich>
      </c:tx>
      <c:layout>
        <c:manualLayout>
          <c:xMode val="edge"/>
          <c:yMode val="edge"/>
          <c:x val="0.3485604459386944"/>
          <c:y val="7.431728800890179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Summary'!$B$35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Summary'!$A$36:$A$46</c:f>
              <c:strCache>
                <c:ptCount val="10"/>
                <c:pt idx="0">
                  <c:v>Software Engineer</c:v>
                </c:pt>
                <c:pt idx="1">
                  <c:v>DevOps Engineer</c:v>
                </c:pt>
                <c:pt idx="2">
                  <c:v>Financial Analyst</c:v>
                </c:pt>
                <c:pt idx="3">
                  <c:v>Technician</c:v>
                </c:pt>
                <c:pt idx="4">
                  <c:v>SEO Specialist</c:v>
                </c:pt>
                <c:pt idx="5">
                  <c:v>HR Specialist</c:v>
                </c:pt>
                <c:pt idx="6">
                  <c:v>Accountant</c:v>
                </c:pt>
                <c:pt idx="7">
                  <c:v>Analyst</c:v>
                </c:pt>
                <c:pt idx="8">
                  <c:v>Recruiter</c:v>
                </c:pt>
                <c:pt idx="9">
                  <c:v>Content Creator</c:v>
                </c:pt>
              </c:strCache>
            </c:strRef>
          </c:cat>
          <c:val>
            <c:numRef>
              <c:f>'Pivot Summary'!$B$36:$B$46</c:f>
              <c:numCache>
                <c:formatCode>_-[$£-809]* #,##0.00_-;\-[$£-809]* #,##0.00_-;_-[$£-809]* "-"??_-;_-@_-</c:formatCode>
                <c:ptCount val="10"/>
                <c:pt idx="0">
                  <c:v>40000</c:v>
                </c:pt>
                <c:pt idx="1">
                  <c:v>40000</c:v>
                </c:pt>
                <c:pt idx="2">
                  <c:v>40833.333333333336</c:v>
                </c:pt>
                <c:pt idx="3">
                  <c:v>42857.142857142855</c:v>
                </c:pt>
                <c:pt idx="4">
                  <c:v>43636.36363636364</c:v>
                </c:pt>
                <c:pt idx="5">
                  <c:v>44000</c:v>
                </c:pt>
                <c:pt idx="6">
                  <c:v>45000</c:v>
                </c:pt>
                <c:pt idx="7">
                  <c:v>51111.111111111109</c:v>
                </c:pt>
                <c:pt idx="8">
                  <c:v>51666.666666666664</c:v>
                </c:pt>
                <c:pt idx="9">
                  <c:v>56666.666666666664</c:v>
                </c:pt>
              </c:numCache>
            </c:numRef>
          </c:val>
          <c:extLst>
            <c:ext xmlns:c16="http://schemas.microsoft.com/office/drawing/2014/chart" uri="{C3380CC4-5D6E-409C-BE32-E72D297353CC}">
              <c16:uniqueId val="{00000000-B034-4048-8EF0-A7C54FD127DE}"/>
            </c:ext>
          </c:extLst>
        </c:ser>
        <c:dLbls>
          <c:dLblPos val="outEnd"/>
          <c:showLegendKey val="0"/>
          <c:showVal val="1"/>
          <c:showCatName val="0"/>
          <c:showSerName val="0"/>
          <c:showPercent val="0"/>
          <c:showBubbleSize val="0"/>
        </c:dLbls>
        <c:gapWidth val="182"/>
        <c:axId val="1062628488"/>
        <c:axId val="1062631728"/>
      </c:barChart>
      <c:catAx>
        <c:axId val="10626284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Job</a:t>
                </a:r>
                <a:r>
                  <a:rPr lang="en-AU" baseline="0"/>
                  <a:t> Role</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631728"/>
        <c:crosses val="autoZero"/>
        <c:auto val="1"/>
        <c:lblAlgn val="ctr"/>
        <c:lblOffset val="100"/>
        <c:noMultiLvlLbl val="0"/>
      </c:catAx>
      <c:valAx>
        <c:axId val="10626317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Salary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628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[LI_SHAN_Excel_Assessment_Project.xlsx]Pivot Summary!PivotTable29</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Loyalty</a:t>
            </a:r>
            <a:r>
              <a:rPr lang="en-US" b="1" baseline="0"/>
              <a:t> to the company based on roles</a:t>
            </a:r>
            <a:endParaRPr lang="en-US" b="1"/>
          </a:p>
        </c:rich>
      </c:tx>
      <c:layout>
        <c:manualLayout>
          <c:xMode val="edge"/>
          <c:yMode val="edge"/>
          <c:x val="0.23140868140868145"/>
          <c:y val="0.10299055510829226"/>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doughnutChart>
        <c:varyColors val="1"/>
        <c:ser>
          <c:idx val="0"/>
          <c:order val="0"/>
          <c:tx>
            <c:strRef>
              <c:f>'Pivot Summary'!$B$50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96-44C4-92B7-851CA5629A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96-44C4-92B7-851CA5629A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96-44C4-92B7-851CA5629A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B96-44C4-92B7-851CA5629A9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B96-44C4-92B7-851CA5629A9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B96-44C4-92B7-851CA5629A9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B96-44C4-92B7-851CA5629A9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B96-44C4-92B7-851CA5629A9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B96-44C4-92B7-851CA5629A9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B96-44C4-92B7-851CA5629A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Summary'!$A$51:$A$61</c:f>
              <c:strCache>
                <c:ptCount val="10"/>
                <c:pt idx="0">
                  <c:v>Technician</c:v>
                </c:pt>
                <c:pt idx="1">
                  <c:v>HR Specialist</c:v>
                </c:pt>
                <c:pt idx="2">
                  <c:v>Financial Analyst</c:v>
                </c:pt>
                <c:pt idx="3">
                  <c:v>Accountant</c:v>
                </c:pt>
                <c:pt idx="4">
                  <c:v>Software Engineer</c:v>
                </c:pt>
                <c:pt idx="5">
                  <c:v>Recruiter</c:v>
                </c:pt>
                <c:pt idx="6">
                  <c:v>Analyst</c:v>
                </c:pt>
                <c:pt idx="7">
                  <c:v>DevOps Engineer</c:v>
                </c:pt>
                <c:pt idx="8">
                  <c:v>SEO Specialist</c:v>
                </c:pt>
                <c:pt idx="9">
                  <c:v>Content Creator</c:v>
                </c:pt>
              </c:strCache>
            </c:strRef>
          </c:cat>
          <c:val>
            <c:numRef>
              <c:f>'Pivot Summary'!$B$51:$B$61</c:f>
              <c:numCache>
                <c:formatCode>0.00</c:formatCode>
                <c:ptCount val="10"/>
                <c:pt idx="0">
                  <c:v>5.4285714285714288</c:v>
                </c:pt>
                <c:pt idx="1">
                  <c:v>5</c:v>
                </c:pt>
                <c:pt idx="2">
                  <c:v>4.833333333333333</c:v>
                </c:pt>
                <c:pt idx="3">
                  <c:v>4.7777777777777777</c:v>
                </c:pt>
                <c:pt idx="4">
                  <c:v>4.625</c:v>
                </c:pt>
                <c:pt idx="5">
                  <c:v>4.4444444444444446</c:v>
                </c:pt>
                <c:pt idx="6">
                  <c:v>4.2222222222222223</c:v>
                </c:pt>
                <c:pt idx="7">
                  <c:v>3.625</c:v>
                </c:pt>
                <c:pt idx="8">
                  <c:v>3.0909090909090908</c:v>
                </c:pt>
                <c:pt idx="9">
                  <c:v>3</c:v>
                </c:pt>
              </c:numCache>
            </c:numRef>
          </c:val>
          <c:extLst>
            <c:ext xmlns:c16="http://schemas.microsoft.com/office/drawing/2014/chart" uri="{C3380CC4-5D6E-409C-BE32-E72D297353CC}">
              <c16:uniqueId val="{00000014-CB96-44C4-92B7-851CA5629A9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[LI_SHAN_Excel_Assessment_Project.xlsx]Pivot Summary!PivotTable26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Salaries VS. Department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Summary'!$B$1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Summary'!$A$2:$A$7</c:f>
              <c:strCache>
                <c:ptCount val="5"/>
                <c:pt idx="0">
                  <c:v>DEVELOPMENT</c:v>
                </c:pt>
                <c:pt idx="1">
                  <c:v>IT SUPPORT</c:v>
                </c:pt>
                <c:pt idx="2">
                  <c:v>HR</c:v>
                </c:pt>
                <c:pt idx="3">
                  <c:v>FINANCE</c:v>
                </c:pt>
                <c:pt idx="4">
                  <c:v>MARKETING</c:v>
                </c:pt>
              </c:strCache>
            </c:strRef>
          </c:cat>
          <c:val>
            <c:numRef>
              <c:f>'Pivot Summary'!$B$2:$B$7</c:f>
              <c:numCache>
                <c:formatCode>_-[$£-809]* #,##0.00_-;\-[$£-809]* #,##0.00_-;_-[$£-809]* "-"??_-;_-@_-</c:formatCode>
                <c:ptCount val="5"/>
                <c:pt idx="0">
                  <c:v>41542.105263157893</c:v>
                </c:pt>
                <c:pt idx="1">
                  <c:v>43900</c:v>
                </c:pt>
                <c:pt idx="2">
                  <c:v>46433.333333333336</c:v>
                </c:pt>
                <c:pt idx="3">
                  <c:v>48268.181818181816</c:v>
                </c:pt>
                <c:pt idx="4">
                  <c:v>48611.76470588235</c:v>
                </c:pt>
              </c:numCache>
            </c:numRef>
          </c:val>
          <c:extLst>
            <c:ext xmlns:c16="http://schemas.microsoft.com/office/drawing/2014/chart" uri="{C3380CC4-5D6E-409C-BE32-E72D297353CC}">
              <c16:uniqueId val="{00000000-E33B-41EE-883B-CD2949618AAA}"/>
            </c:ext>
          </c:extLst>
        </c:ser>
        <c:dLbls>
          <c:showLegendKey val="0"/>
          <c:showVal val="0"/>
          <c:showCatName val="0"/>
          <c:showSerName val="0"/>
          <c:showPercent val="0"/>
          <c:showBubbleSize val="0"/>
        </c:dLbls>
        <c:gapWidth val="115"/>
        <c:overlap val="-20"/>
        <c:axId val="1009175096"/>
        <c:axId val="1009178696"/>
      </c:barChart>
      <c:catAx>
        <c:axId val="1009175096"/>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AU"/>
                  <a:t>Department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178696"/>
        <c:crosses val="autoZero"/>
        <c:auto val="1"/>
        <c:lblAlgn val="ctr"/>
        <c:lblOffset val="100"/>
        <c:noMultiLvlLbl val="0"/>
      </c:catAx>
      <c:valAx>
        <c:axId val="10091786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AU"/>
                  <a:t>Average Salaries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175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[LI_SHAN_Excel_Assessment_Project.xlsx]Pivot Summary!PivotTable27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Number of Employees VS. Training Categories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Summary'!$B$22</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Summary'!$A$23:$A$28</c:f>
              <c:strCache>
                <c:ptCount val="5"/>
                <c:pt idx="0">
                  <c:v>Technical Tools</c:v>
                </c:pt>
                <c:pt idx="1">
                  <c:v>Project Management</c:v>
                </c:pt>
                <c:pt idx="2">
                  <c:v>Technical</c:v>
                </c:pt>
                <c:pt idx="3">
                  <c:v>Leadership</c:v>
                </c:pt>
                <c:pt idx="4">
                  <c:v>Teamwork</c:v>
                </c:pt>
              </c:strCache>
            </c:strRef>
          </c:cat>
          <c:val>
            <c:numRef>
              <c:f>'Pivot Summary'!$B$23:$B$28</c:f>
              <c:numCache>
                <c:formatCode>General</c:formatCode>
                <c:ptCount val="5"/>
                <c:pt idx="0">
                  <c:v>20</c:v>
                </c:pt>
                <c:pt idx="1">
                  <c:v>19</c:v>
                </c:pt>
                <c:pt idx="2">
                  <c:v>17</c:v>
                </c:pt>
                <c:pt idx="3">
                  <c:v>17</c:v>
                </c:pt>
                <c:pt idx="4">
                  <c:v>2</c:v>
                </c:pt>
              </c:numCache>
            </c:numRef>
          </c:val>
          <c:extLst>
            <c:ext xmlns:c16="http://schemas.microsoft.com/office/drawing/2014/chart" uri="{C3380CC4-5D6E-409C-BE32-E72D297353CC}">
              <c16:uniqueId val="{00000000-6563-40F4-9D7C-63261F8EF279}"/>
            </c:ext>
          </c:extLst>
        </c:ser>
        <c:dLbls>
          <c:showLegendKey val="0"/>
          <c:showVal val="0"/>
          <c:showCatName val="0"/>
          <c:showSerName val="0"/>
          <c:showPercent val="0"/>
          <c:showBubbleSize val="0"/>
        </c:dLbls>
        <c:gapWidth val="100"/>
        <c:overlap val="-24"/>
        <c:axId val="1057078048"/>
        <c:axId val="1057078408"/>
      </c:barChart>
      <c:catAx>
        <c:axId val="10570780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AU"/>
                  <a:t>Training Categories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078408"/>
        <c:crosses val="autoZero"/>
        <c:auto val="1"/>
        <c:lblAlgn val="ctr"/>
        <c:lblOffset val="100"/>
        <c:noMultiLvlLbl val="0"/>
      </c:catAx>
      <c:valAx>
        <c:axId val="1057078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AU"/>
                  <a:t>Number of Employees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07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[LI_SHAN_Excel_Assessment_Project.xlsx]Pivot Summary!PivotTable28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VS. Roles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Summary'!$B$35</c:f>
              <c:strCache>
                <c:ptCount val="1"/>
                <c:pt idx="0">
                  <c:v>Total</c:v>
                </c:pt>
              </c:strCache>
            </c:strRef>
          </c:tx>
          <c:spPr>
            <a:solidFill>
              <a:schemeClr val="accent1"/>
            </a:solidFill>
            <a:ln>
              <a:noFill/>
            </a:ln>
            <a:effectLst/>
          </c:spPr>
          <c:invertIfNegative val="0"/>
          <c:cat>
            <c:strRef>
              <c:f>'Pivot Summary'!$A$36:$A$46</c:f>
              <c:strCache>
                <c:ptCount val="10"/>
                <c:pt idx="0">
                  <c:v>Software Engineer</c:v>
                </c:pt>
                <c:pt idx="1">
                  <c:v>DevOps Engineer</c:v>
                </c:pt>
                <c:pt idx="2">
                  <c:v>Financial Analyst</c:v>
                </c:pt>
                <c:pt idx="3">
                  <c:v>Technician</c:v>
                </c:pt>
                <c:pt idx="4">
                  <c:v>SEO Specialist</c:v>
                </c:pt>
                <c:pt idx="5">
                  <c:v>HR Specialist</c:v>
                </c:pt>
                <c:pt idx="6">
                  <c:v>Accountant</c:v>
                </c:pt>
                <c:pt idx="7">
                  <c:v>Analyst</c:v>
                </c:pt>
                <c:pt idx="8">
                  <c:v>Recruiter</c:v>
                </c:pt>
                <c:pt idx="9">
                  <c:v>Content Creator</c:v>
                </c:pt>
              </c:strCache>
            </c:strRef>
          </c:cat>
          <c:val>
            <c:numRef>
              <c:f>'Pivot Summary'!$B$36:$B$46</c:f>
              <c:numCache>
                <c:formatCode>_-[$£-809]* #,##0.00_-;\-[$£-809]* #,##0.00_-;_-[$£-809]* "-"??_-;_-@_-</c:formatCode>
                <c:ptCount val="10"/>
                <c:pt idx="0">
                  <c:v>40000</c:v>
                </c:pt>
                <c:pt idx="1">
                  <c:v>40000</c:v>
                </c:pt>
                <c:pt idx="2">
                  <c:v>40833.333333333336</c:v>
                </c:pt>
                <c:pt idx="3">
                  <c:v>42857.142857142855</c:v>
                </c:pt>
                <c:pt idx="4">
                  <c:v>43636.36363636364</c:v>
                </c:pt>
                <c:pt idx="5">
                  <c:v>44000</c:v>
                </c:pt>
                <c:pt idx="6">
                  <c:v>45000</c:v>
                </c:pt>
                <c:pt idx="7">
                  <c:v>51111.111111111109</c:v>
                </c:pt>
                <c:pt idx="8">
                  <c:v>51666.666666666664</c:v>
                </c:pt>
                <c:pt idx="9">
                  <c:v>56666.666666666664</c:v>
                </c:pt>
              </c:numCache>
            </c:numRef>
          </c:val>
          <c:extLst>
            <c:ext xmlns:c16="http://schemas.microsoft.com/office/drawing/2014/chart" uri="{C3380CC4-5D6E-409C-BE32-E72D297353CC}">
              <c16:uniqueId val="{00000000-63B7-423B-8E48-08DB49AA94BD}"/>
            </c:ext>
          </c:extLst>
        </c:ser>
        <c:dLbls>
          <c:showLegendKey val="0"/>
          <c:showVal val="0"/>
          <c:showCatName val="0"/>
          <c:showSerName val="0"/>
          <c:showPercent val="0"/>
          <c:showBubbleSize val="0"/>
        </c:dLbls>
        <c:gapWidth val="182"/>
        <c:axId val="1062628488"/>
        <c:axId val="1062631728"/>
      </c:barChart>
      <c:catAx>
        <c:axId val="10626284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Job</a:t>
                </a:r>
                <a:r>
                  <a:rPr lang="en-AU" baseline="0"/>
                  <a:t> Role</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631728"/>
        <c:crosses val="autoZero"/>
        <c:auto val="1"/>
        <c:lblAlgn val="ctr"/>
        <c:lblOffset val="100"/>
        <c:noMultiLvlLbl val="0"/>
      </c:catAx>
      <c:valAx>
        <c:axId val="10626317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Salary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628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[LI_SHAN_Excel_Assessment_Project.xlsx]Pivot Summary!PivotTable29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Loyalty</a:t>
            </a:r>
            <a:r>
              <a:rPr lang="en-US" baseline="0"/>
              <a:t> to the company based on roles</a:t>
            </a:r>
            <a:endParaRPr lang="en-US"/>
          </a:p>
        </c:rich>
      </c:tx>
      <c:layout>
        <c:manualLayout>
          <c:xMode val="edge"/>
          <c:yMode val="edge"/>
          <c:x val="0.23140868140868145"/>
          <c:y val="0.1029905551082922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'Pivot Summary'!$B$50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6A-455B-A711-28B6738EDE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06A-455B-A711-28B6738EDE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06A-455B-A711-28B6738EDEE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06A-455B-A711-28B6738EDEE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06A-455B-A711-28B6738EDEE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06A-455B-A711-28B6738EDEE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06A-455B-A711-28B6738EDEE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06A-455B-A711-28B6738EDEE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06A-455B-A711-28B6738EDEE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06A-455B-A711-28B6738EDE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Summary'!$A$51:$A$61</c:f>
              <c:strCache>
                <c:ptCount val="10"/>
                <c:pt idx="0">
                  <c:v>Technician</c:v>
                </c:pt>
                <c:pt idx="1">
                  <c:v>HR Specialist</c:v>
                </c:pt>
                <c:pt idx="2">
                  <c:v>Financial Analyst</c:v>
                </c:pt>
                <c:pt idx="3">
                  <c:v>Accountant</c:v>
                </c:pt>
                <c:pt idx="4">
                  <c:v>Software Engineer</c:v>
                </c:pt>
                <c:pt idx="5">
                  <c:v>Recruiter</c:v>
                </c:pt>
                <c:pt idx="6">
                  <c:v>Analyst</c:v>
                </c:pt>
                <c:pt idx="7">
                  <c:v>DevOps Engineer</c:v>
                </c:pt>
                <c:pt idx="8">
                  <c:v>SEO Specialist</c:v>
                </c:pt>
                <c:pt idx="9">
                  <c:v>Content Creator</c:v>
                </c:pt>
              </c:strCache>
            </c:strRef>
          </c:cat>
          <c:val>
            <c:numRef>
              <c:f>'Pivot Summary'!$B$51:$B$61</c:f>
              <c:numCache>
                <c:formatCode>0.00</c:formatCode>
                <c:ptCount val="10"/>
                <c:pt idx="0">
                  <c:v>5.4285714285714288</c:v>
                </c:pt>
                <c:pt idx="1">
                  <c:v>5</c:v>
                </c:pt>
                <c:pt idx="2">
                  <c:v>4.833333333333333</c:v>
                </c:pt>
                <c:pt idx="3">
                  <c:v>4.7777777777777777</c:v>
                </c:pt>
                <c:pt idx="4">
                  <c:v>4.625</c:v>
                </c:pt>
                <c:pt idx="5">
                  <c:v>4.4444444444444446</c:v>
                </c:pt>
                <c:pt idx="6">
                  <c:v>4.2222222222222223</c:v>
                </c:pt>
                <c:pt idx="7">
                  <c:v>3.625</c:v>
                </c:pt>
                <c:pt idx="8">
                  <c:v>3.0909090909090908</c:v>
                </c:pt>
                <c:pt idx="9">
                  <c:v>3</c:v>
                </c:pt>
              </c:numCache>
            </c:numRef>
          </c:val>
          <c:extLst>
            <c:ext xmlns:c16="http://schemas.microsoft.com/office/drawing/2014/chart" uri="{C3380CC4-5D6E-409C-BE32-E72D297353CC}">
              <c16:uniqueId val="{00000000-1DFC-4728-B435-3E48C3F3834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304800</xdr:colOff>
      <xdr:row>4</xdr:row>
      <xdr:rowOff>38100</xdr:rowOff>
    </xdr:from>
    <xdr:to>
      <xdr:col>9</xdr:col>
      <xdr:colOff>342900</xdr:colOff>
      <xdr:row>16</xdr:row>
      <xdr:rowOff>106680</xdr:rowOff>
    </xdr:to>
    <xdr:graphicFrame macro="">
      <xdr:nvGraphicFramePr>
        <xdr:cNvPr id="2" name="Chart 1">
          <a:extLst>
            <a:ext uri="{FF2B5EF4-FFF2-40B4-BE49-F238E27FC236}">
              <a16:creationId xmlns:a16="http://schemas.microsoft.com/office/drawing/2014/main" id="{8A3975E6-434F-444F-B6AA-623ACFF33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304800</xdr:colOff>
      <xdr:row>16</xdr:row>
      <xdr:rowOff>106680</xdr:rowOff>
    </xdr:from>
    <xdr:to>
      <xdr:col>9</xdr:col>
      <xdr:colOff>342900</xdr:colOff>
      <xdr:row>31</xdr:row>
      <xdr:rowOff>0</xdr:rowOff>
    </xdr:to>
    <xdr:graphicFrame macro="">
      <xdr:nvGraphicFramePr>
        <xdr:cNvPr id="3" name="Chart 2">
          <a:extLst>
            <a:ext uri="{FF2B5EF4-FFF2-40B4-BE49-F238E27FC236}">
              <a16:creationId xmlns:a16="http://schemas.microsoft.com/office/drawing/2014/main" id="{1CAA4ADC-AB13-4AAF-AFD4-471A67800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99060</xdr:colOff>
      <xdr:row>4</xdr:row>
      <xdr:rowOff>60960</xdr:rowOff>
    </xdr:from>
    <xdr:to>
      <xdr:col>23</xdr:col>
      <xdr:colOff>99060</xdr:colOff>
      <xdr:row>17</xdr:row>
      <xdr:rowOff>0</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01B8FC6E-CD58-0E30-411F-2D5ECF6BB59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2291060" y="792480"/>
              <a:ext cx="1828800" cy="231648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335280</xdr:colOff>
      <xdr:row>4</xdr:row>
      <xdr:rowOff>45720</xdr:rowOff>
    </xdr:from>
    <xdr:to>
      <xdr:col>19</xdr:col>
      <xdr:colOff>327660</xdr:colOff>
      <xdr:row>16</xdr:row>
      <xdr:rowOff>114300</xdr:rowOff>
    </xdr:to>
    <xdr:graphicFrame macro="">
      <xdr:nvGraphicFramePr>
        <xdr:cNvPr id="8" name="Chart 7">
          <a:extLst>
            <a:ext uri="{FF2B5EF4-FFF2-40B4-BE49-F238E27FC236}">
              <a16:creationId xmlns:a16="http://schemas.microsoft.com/office/drawing/2014/main" id="{6CB465DF-F3C2-42C5-BCAC-6383D97913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335280</xdr:colOff>
      <xdr:row>16</xdr:row>
      <xdr:rowOff>99060</xdr:rowOff>
    </xdr:from>
    <xdr:to>
      <xdr:col>19</xdr:col>
      <xdr:colOff>327660</xdr:colOff>
      <xdr:row>30</xdr:row>
      <xdr:rowOff>160020</xdr:rowOff>
    </xdr:to>
    <xdr:graphicFrame macro="">
      <xdr:nvGraphicFramePr>
        <xdr:cNvPr id="9" name="Chart 8">
          <a:extLst>
            <a:ext uri="{FF2B5EF4-FFF2-40B4-BE49-F238E27FC236}">
              <a16:creationId xmlns:a16="http://schemas.microsoft.com/office/drawing/2014/main" id="{CD984E57-9FD8-464D-A9EA-375C5027C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xdr:row>
      <xdr:rowOff>91440</xdr:rowOff>
    </xdr:from>
    <xdr:to>
      <xdr:col>14</xdr:col>
      <xdr:colOff>0</xdr:colOff>
      <xdr:row>4</xdr:row>
      <xdr:rowOff>45720</xdr:rowOff>
    </xdr:to>
    <xdr:sp macro="" textlink="">
      <xdr:nvSpPr>
        <xdr:cNvPr id="6" name="TextBox 5">
          <a:extLst>
            <a:ext uri="{FF2B5EF4-FFF2-40B4-BE49-F238E27FC236}">
              <a16:creationId xmlns:a16="http://schemas.microsoft.com/office/drawing/2014/main" id="{FC00EAF7-84B0-03A3-EF74-29A72CC4E767}"/>
            </a:ext>
          </a:extLst>
        </xdr:cNvPr>
        <xdr:cNvSpPr txBox="1"/>
      </xdr:nvSpPr>
      <xdr:spPr>
        <a:xfrm>
          <a:off x="4267200" y="274320"/>
          <a:ext cx="4267200" cy="50292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AU" sz="2800" b="1"/>
            <a:t>   GenTech HR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xdr:colOff>
      <xdr:row>0</xdr:row>
      <xdr:rowOff>0</xdr:rowOff>
    </xdr:from>
    <xdr:to>
      <xdr:col>10</xdr:col>
      <xdr:colOff>182880</xdr:colOff>
      <xdr:row>15</xdr:row>
      <xdr:rowOff>38100</xdr:rowOff>
    </xdr:to>
    <xdr:graphicFrame macro="">
      <xdr:nvGraphicFramePr>
        <xdr:cNvPr id="2" name="Chart 1">
          <a:extLst>
            <a:ext uri="{FF2B5EF4-FFF2-40B4-BE49-F238E27FC236}">
              <a16:creationId xmlns:a16="http://schemas.microsoft.com/office/drawing/2014/main" id="{3E805266-2520-A742-3F99-4846D746C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60960</xdr:rowOff>
    </xdr:from>
    <xdr:to>
      <xdr:col>10</xdr:col>
      <xdr:colOff>167640</xdr:colOff>
      <xdr:row>31</xdr:row>
      <xdr:rowOff>152400</xdr:rowOff>
    </xdr:to>
    <xdr:graphicFrame macro="">
      <xdr:nvGraphicFramePr>
        <xdr:cNvPr id="3" name="Chart 2">
          <a:extLst>
            <a:ext uri="{FF2B5EF4-FFF2-40B4-BE49-F238E27FC236}">
              <a16:creationId xmlns:a16="http://schemas.microsoft.com/office/drawing/2014/main" id="{DBF2CD88-3EC3-FAFE-3381-43CDA4A85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15240</xdr:colOff>
      <xdr:row>32</xdr:row>
      <xdr:rowOff>0</xdr:rowOff>
    </xdr:from>
    <xdr:to>
      <xdr:col>10</xdr:col>
      <xdr:colOff>152400</xdr:colOff>
      <xdr:row>48</xdr:row>
      <xdr:rowOff>91440</xdr:rowOff>
    </xdr:to>
    <xdr:graphicFrame macro="">
      <xdr:nvGraphicFramePr>
        <xdr:cNvPr id="4" name="Chart 3">
          <a:extLst>
            <a:ext uri="{FF2B5EF4-FFF2-40B4-BE49-F238E27FC236}">
              <a16:creationId xmlns:a16="http://schemas.microsoft.com/office/drawing/2014/main" id="{A07AD9D3-6404-0C56-27E2-9BC93C4785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83820</xdr:colOff>
      <xdr:row>48</xdr:row>
      <xdr:rowOff>152400</xdr:rowOff>
    </xdr:from>
    <xdr:to>
      <xdr:col>10</xdr:col>
      <xdr:colOff>137160</xdr:colOff>
      <xdr:row>65</xdr:row>
      <xdr:rowOff>99060</xdr:rowOff>
    </xdr:to>
    <xdr:graphicFrame macro="">
      <xdr:nvGraphicFramePr>
        <xdr:cNvPr id="5" name="Chart 4">
          <a:extLst>
            <a:ext uri="{FF2B5EF4-FFF2-40B4-BE49-F238E27FC236}">
              <a16:creationId xmlns:a16="http://schemas.microsoft.com/office/drawing/2014/main" id="{E0554EBA-EBCD-2C5B-1243-A1F37F7932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yndi" refreshedDate="45763.594551041664" createdVersion="8" refreshedVersion="8" minRefreshableVersion="3" recordCount="75" xr:uid="{EF9C0811-2F70-4FEE-A2DF-18451C6F299B}">
  <cacheSource type="worksheet">
    <worksheetSource ref="A1:H76" sheet="Employee Data"/>
  </cacheSource>
  <cacheFields count="8">
    <cacheField name="Employee ID" numFmtId="0">
      <sharedItems/>
    </cacheField>
    <cacheField name="Name" numFmtId="0">
      <sharedItems/>
    </cacheField>
    <cacheField name="Department" numFmtId="0">
      <sharedItems count="5">
        <s v="DEVELOPMENT"/>
        <s v="FINANCE"/>
        <s v="IT SUPPORT"/>
        <s v="HR"/>
        <s v="MARKETING"/>
      </sharedItems>
    </cacheField>
    <cacheField name="Role" numFmtId="0">
      <sharedItems/>
    </cacheField>
    <cacheField name="Salary (£)" numFmtId="164">
      <sharedItems containsSemiMixedTypes="0" containsString="0" containsNumber="1" containsInteger="1" minValue="25000" maxValue="65000"/>
    </cacheField>
    <cacheField name="Years with Company" numFmtId="0">
      <sharedItems containsSemiMixedTypes="0" containsString="0" containsNumber="1" containsInteger="1" minValue="1" maxValue="9"/>
    </cacheField>
    <cacheField name="Performance Rating" numFmtId="0">
      <sharedItems containsBlank="1" containsMixedTypes="1" containsNumber="1" containsInteger="1" minValue="1" maxValue="5" count="7">
        <n v="3"/>
        <n v="4"/>
        <n v="2"/>
        <n v="1"/>
        <n v="5"/>
        <m/>
        <s v=" "/>
      </sharedItems>
    </cacheField>
    <cacheField name="Last Training Completed"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yndi" refreshedDate="45763.6243525463" createdVersion="8" refreshedVersion="8" minRefreshableVersion="3" recordCount="75" xr:uid="{AC379267-9908-4D76-BE51-6B014784F5AF}">
  <cacheSource type="worksheet">
    <worksheetSource ref="A1:L76" sheet="Employee Data"/>
  </cacheSource>
  <cacheFields count="12">
    <cacheField name="Employee ID" numFmtId="0">
      <sharedItems count="74">
        <s v="E001"/>
        <s v="E002"/>
        <s v="E003"/>
        <s v="E004"/>
        <s v="E005"/>
        <s v="E007"/>
        <s v="E008"/>
        <s v="E009"/>
        <s v="E010"/>
        <s v="E011"/>
        <s v="E012"/>
        <s v="E013"/>
        <s v="E014"/>
        <s v="E015"/>
        <s v="E016"/>
        <s v="E017"/>
        <s v="E018"/>
        <s v="E019"/>
        <s v="E020"/>
        <s v="E021"/>
        <s v="E022"/>
        <s v="E023"/>
        <s v="E024"/>
        <s v="E025"/>
        <s v="E026"/>
        <s v="E027"/>
        <s v="E028"/>
        <s v="E029"/>
        <s v="E030"/>
        <s v="E031"/>
        <s v="E032"/>
        <s v="E033"/>
        <s v="E034"/>
        <s v="E035"/>
        <s v="E036"/>
        <s v="E037"/>
        <s v="E038"/>
        <s v="E039"/>
        <s v="E040"/>
        <s v="E041"/>
        <s v="E042"/>
        <s v="E043"/>
        <s v="E044"/>
        <s v="E045"/>
        <s v="E046"/>
        <s v="E047"/>
        <s v="E048"/>
        <s v="E049"/>
        <s v="E050"/>
        <s v="E051"/>
        <s v="E052"/>
        <s v="E053"/>
        <s v="E054"/>
        <s v="E055"/>
        <s v="E056"/>
        <s v="E057"/>
        <s v="E058"/>
        <s v="E059"/>
        <s v="E060"/>
        <s v="E061"/>
        <s v="E062"/>
        <s v="E063"/>
        <s v="E064"/>
        <s v="E065"/>
        <s v="E066"/>
        <s v="E067"/>
        <s v="E068"/>
        <s v="E069"/>
        <s v="E070"/>
        <s v="E071"/>
        <s v="E072"/>
        <s v="E073"/>
        <s v="E074"/>
        <s v="E075"/>
      </sharedItems>
    </cacheField>
    <cacheField name="Name" numFmtId="0">
      <sharedItems/>
    </cacheField>
    <cacheField name="Department" numFmtId="0">
      <sharedItems count="5">
        <s v="DEVELOPMENT"/>
        <s v="FINANCE"/>
        <s v="IT SUPPORT"/>
        <s v="HR"/>
        <s v="MARKETING"/>
      </sharedItems>
    </cacheField>
    <cacheField name="Role" numFmtId="0">
      <sharedItems count="10">
        <s v="DevOps Engineer"/>
        <s v="Recruiter"/>
        <s v="Software Engineer"/>
        <s v="Analyst"/>
        <s v="Financial Analyst"/>
        <s v="SEO Specialist"/>
        <s v="Technician"/>
        <s v="Content Creator"/>
        <s v="Accountant"/>
        <s v="HR Specialist"/>
      </sharedItems>
    </cacheField>
    <cacheField name="Salary (£)" numFmtId="164">
      <sharedItems containsSemiMixedTypes="0" containsString="0" containsNumber="1" containsInteger="1" minValue="25000" maxValue="65000"/>
    </cacheField>
    <cacheField name="Years with Company" numFmtId="0">
      <sharedItems containsSemiMixedTypes="0" containsString="0" containsNumber="1" containsInteger="1" minValue="1" maxValue="9" count="9">
        <n v="3"/>
        <n v="5"/>
        <n v="9"/>
        <n v="2"/>
        <n v="8"/>
        <n v="7"/>
        <n v="1"/>
        <n v="6"/>
        <n v="4"/>
      </sharedItems>
    </cacheField>
    <cacheField name="Performance Rating" numFmtId="1">
      <sharedItems containsSemiMixedTypes="0" containsString="0" containsNumber="1" minValue="1" maxValue="5" count="10">
        <n v="3"/>
        <n v="4"/>
        <n v="2"/>
        <n v="1"/>
        <n v="5"/>
        <n v="2.4500000000000002"/>
        <n v="2.2000000000000002"/>
        <n v="2.8"/>
        <n v="2.4"/>
        <n v="2.2222222222222223"/>
      </sharedItems>
    </cacheField>
    <cacheField name="Last Training Completed" numFmtId="0">
      <sharedItems/>
    </cacheField>
    <cacheField name="Training Cost(£)" numFmtId="164">
      <sharedItems containsSemiMixedTypes="0" containsString="0" containsNumber="1" containsInteger="1" minValue="500" maxValue="1000"/>
    </cacheField>
    <cacheField name="Training Category" numFmtId="0">
      <sharedItems count="5">
        <s v="Technical"/>
        <s v="Leadership"/>
        <s v="Technical Tools"/>
        <s v="Teamwork"/>
        <s v="Project Management"/>
      </sharedItems>
    </cacheField>
    <cacheField name="Total Compensation(£)" numFmtId="164">
      <sharedItems containsSemiMixedTypes="0" containsString="0" containsNumber="1" containsInteger="1" minValue="25500" maxValue="66000"/>
    </cacheField>
    <cacheField name="Performance Category" numFmtId="0">
      <sharedItems count="3">
        <s v="Satisfactory"/>
        <s v="High Performer"/>
        <s v="Needs Improvement"/>
      </sharedItems>
    </cacheField>
  </cacheFields>
  <extLst>
    <ext xmlns:x14="http://schemas.microsoft.com/office/spreadsheetml/2009/9/main" uri="{725AE2AE-9491-48be-B2B4-4EB974FC3084}">
      <x14:pivotCacheDefinition pivotCacheId="1496922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s v="E001"/>
    <s v="Employee 1"/>
    <x v="0"/>
    <s v="DevOps Engineer"/>
    <n v="30000"/>
    <n v="3"/>
    <x v="0"/>
    <s v="Data Analysis"/>
  </r>
  <r>
    <s v="E002"/>
    <s v="Employee 2"/>
    <x v="1"/>
    <s v="Recruiter"/>
    <n v="45000"/>
    <n v="5"/>
    <x v="1"/>
    <s v="Leadership Essentials"/>
  </r>
  <r>
    <s v="E003"/>
    <s v="Employee 3"/>
    <x v="0"/>
    <s v="Software Engineer"/>
    <n v="45000"/>
    <n v="9"/>
    <x v="2"/>
    <s v="Advanced Excel"/>
  </r>
  <r>
    <s v="E004"/>
    <s v="Employee 4"/>
    <x v="0"/>
    <s v="Analyst"/>
    <n v="50000"/>
    <n v="2"/>
    <x v="0"/>
    <s v="Data Analysis"/>
  </r>
  <r>
    <s v="E005"/>
    <s v="Employee 5"/>
    <x v="2"/>
    <s v="Financial Analyst"/>
    <n v="35000"/>
    <n v="8"/>
    <x v="1"/>
    <s v="Advanced Excel"/>
  </r>
  <r>
    <s v="E007"/>
    <s v="Employee 7"/>
    <x v="0"/>
    <s v="SEO Specialist"/>
    <n v="25000"/>
    <n v="5"/>
    <x v="3"/>
    <s v="Leadership Essentials"/>
  </r>
  <r>
    <s v="E008"/>
    <s v="Employee 8"/>
    <x v="3"/>
    <s v="DevOps Engineer"/>
    <n v="50000"/>
    <n v="7"/>
    <x v="4"/>
    <s v="Data Analysis"/>
  </r>
  <r>
    <s v="E009"/>
    <s v="Employee 9"/>
    <x v="4"/>
    <s v="Technician"/>
    <n v="40000"/>
    <n v="8"/>
    <x v="0"/>
    <s v="Team Building"/>
  </r>
  <r>
    <s v="E010"/>
    <s v="Employee 10"/>
    <x v="1"/>
    <s v="SEO Specialist"/>
    <n v="25000"/>
    <n v="1"/>
    <x v="5"/>
    <s v="Agile Project Management"/>
  </r>
  <r>
    <s v="E011"/>
    <s v="Employee 11"/>
    <x v="2"/>
    <s v="Recruiter"/>
    <n v="55000"/>
    <n v="6"/>
    <x v="0"/>
    <s v="Advanced Excel"/>
  </r>
  <r>
    <s v="E012"/>
    <s v="Employee 12"/>
    <x v="1"/>
    <s v="SEO Specialist"/>
    <n v="65000"/>
    <n v="1"/>
    <x v="4"/>
    <s v="Agile Project Management"/>
  </r>
  <r>
    <s v="E012"/>
    <s v="Employee 12"/>
    <x v="1"/>
    <s v="SEO Specialist"/>
    <n v="65000"/>
    <n v="1"/>
    <x v="6"/>
    <s v="Agile Project Management"/>
  </r>
  <r>
    <s v="E013"/>
    <s v="Employee 13"/>
    <x v="4"/>
    <s v="Content Creator"/>
    <n v="40000"/>
    <n v="2"/>
    <x v="0"/>
    <s v="Data Analysis"/>
  </r>
  <r>
    <s v="E014"/>
    <s v="Employee 14"/>
    <x v="4"/>
    <s v="DevOps Engineer"/>
    <n v="40000"/>
    <n v="1"/>
    <x v="2"/>
    <s v="Advanced Excel"/>
  </r>
  <r>
    <s v="E015"/>
    <s v="Employee 15"/>
    <x v="4"/>
    <s v="Recruiter"/>
    <n v="50000"/>
    <n v="5"/>
    <x v="5"/>
    <s v="Leadership Essentials"/>
  </r>
  <r>
    <s v="E016"/>
    <s v="Employee 15"/>
    <x v="1"/>
    <s v="SEO Specialist"/>
    <n v="35000"/>
    <n v="9"/>
    <x v="2"/>
    <s v="Agile Project Management"/>
  </r>
  <r>
    <s v="E017"/>
    <s v="Employee 17"/>
    <x v="4"/>
    <s v="Technician"/>
    <n v="50000"/>
    <n v="6"/>
    <x v="3"/>
    <s v="Data Analysis"/>
  </r>
  <r>
    <s v="E018"/>
    <s v="Employee 18"/>
    <x v="1"/>
    <s v="Analyst"/>
    <n v="55000"/>
    <n v="1"/>
    <x v="3"/>
    <s v="Team Building"/>
  </r>
  <r>
    <s v="E019"/>
    <s v="Employee 19"/>
    <x v="4"/>
    <s v="Accountant"/>
    <n v="35000"/>
    <n v="1"/>
    <x v="3"/>
    <s v="Advanced Excel"/>
  </r>
  <r>
    <s v="E020"/>
    <s v="Employee 20"/>
    <x v="3"/>
    <s v="Recruiter"/>
    <n v="55000"/>
    <n v="2"/>
    <x v="3"/>
    <s v="Agile Project Management"/>
  </r>
  <r>
    <s v="E021"/>
    <s v="Employee 21"/>
    <x v="4"/>
    <s v="HR Specialist"/>
    <n v="35000"/>
    <n v="9"/>
    <x v="5"/>
    <s v="Agile Project Management"/>
  </r>
  <r>
    <s v="E022"/>
    <s v="Employee 22"/>
    <x v="1"/>
    <s v="Financial Analyst"/>
    <n v="30000"/>
    <n v="3"/>
    <x v="0"/>
    <s v="Leadership Essentials"/>
  </r>
  <r>
    <s v="E023"/>
    <s v="Employee 23"/>
    <x v="0"/>
    <s v="SEO Specialist"/>
    <n v="40000"/>
    <n v="1"/>
    <x v="3"/>
    <s v="Leadership Essentials"/>
  </r>
  <r>
    <s v="E024"/>
    <s v="Employee 24"/>
    <x v="4"/>
    <s v="HR Specialist"/>
    <n v="60000"/>
    <n v="5"/>
    <x v="2"/>
    <s v="Data Analysis"/>
  </r>
  <r>
    <s v="E025"/>
    <s v="Employee 25"/>
    <x v="0"/>
    <s v="Analyst"/>
    <n v="65000"/>
    <n v="7"/>
    <x v="1"/>
    <s v="Agile Project Management"/>
  </r>
  <r>
    <s v="E026"/>
    <s v="Employee 26"/>
    <x v="3"/>
    <s v="Technician"/>
    <n v="55000"/>
    <n v="6"/>
    <x v="0"/>
    <s v="Data Analysis"/>
  </r>
  <r>
    <s v="E027"/>
    <s v="Employee 27"/>
    <x v="2"/>
    <s v="DevOps Engineer"/>
    <n v="25000"/>
    <n v="1"/>
    <x v="0"/>
    <s v="Data Analysis"/>
  </r>
  <r>
    <s v="E028"/>
    <s v="Employee 28"/>
    <x v="3"/>
    <s v="Recruiter"/>
    <n v="35000"/>
    <n v="5"/>
    <x v="3"/>
    <s v="Advanced Excel"/>
  </r>
  <r>
    <s v="E029"/>
    <s v="Employee 29"/>
    <x v="4"/>
    <s v="Content Creator"/>
    <n v="65000"/>
    <n v="5"/>
    <x v="3"/>
    <s v="Data Analysis"/>
  </r>
  <r>
    <s v="E030"/>
    <s v="Employee 30"/>
    <x v="0"/>
    <s v="Accountant"/>
    <n v="25000"/>
    <n v="6"/>
    <x v="3"/>
    <s v="Advanced Excel"/>
  </r>
  <r>
    <s v="E031"/>
    <s v="Employee 31"/>
    <x v="0"/>
    <s v="Accountant"/>
    <n v="65000"/>
    <n v="3"/>
    <x v="3"/>
    <s v="Leadership Essentials"/>
  </r>
  <r>
    <s v="E032"/>
    <s v="Employee 32"/>
    <x v="1"/>
    <s v="SEO Specialist"/>
    <n v="60000"/>
    <n v="5"/>
    <x v="2"/>
    <s v="Data Analysis"/>
  </r>
  <r>
    <s v="E033"/>
    <s v="Employee 33"/>
    <x v="0"/>
    <s v="DevOps Engineer"/>
    <n v="25000"/>
    <n v="7"/>
    <x v="3"/>
    <s v="Leadership Essentials"/>
  </r>
  <r>
    <s v="E034"/>
    <s v="Employee 34"/>
    <x v="1"/>
    <s v="Accountant"/>
    <n v="50000"/>
    <n v="5"/>
    <x v="3"/>
    <s v="Leadership Essentials"/>
  </r>
  <r>
    <s v="E035"/>
    <s v="Employee 35"/>
    <x v="2"/>
    <s v="HR Specialist"/>
    <n v="45000"/>
    <n v="5"/>
    <x v="3"/>
    <s v="Agile Project Management"/>
  </r>
  <r>
    <s v="E036"/>
    <s v="Employee 36"/>
    <x v="4"/>
    <s v="Software Engineer"/>
    <n v="50000"/>
    <n v="5"/>
    <x v="0"/>
    <s v="Advanced Excel"/>
  </r>
  <r>
    <s v="E037"/>
    <s v="Employee 37"/>
    <x v="1"/>
    <s v="Recruiter"/>
    <n v="45000"/>
    <n v="3"/>
    <x v="2"/>
    <s v="Agile Project Management"/>
  </r>
  <r>
    <s v="E038"/>
    <s v="Employee 38"/>
    <x v="2"/>
    <s v="Analyst"/>
    <n v="50000"/>
    <n v="1"/>
    <x v="2"/>
    <s v="Advanced Excel"/>
  </r>
  <r>
    <s v="E039"/>
    <s v="Employee 39"/>
    <x v="0"/>
    <s v="Software Engineer"/>
    <n v="45000"/>
    <n v="5"/>
    <x v="0"/>
    <s v="Advanced Excel"/>
  </r>
  <r>
    <s v="E040"/>
    <s v="Employee 40"/>
    <x v="0"/>
    <s v="Accountant"/>
    <n v="45000"/>
    <n v="9"/>
    <x v="0"/>
    <s v="Leadership Essentials"/>
  </r>
  <r>
    <s v="E041"/>
    <s v="Employee 41"/>
    <x v="2"/>
    <s v="DevOps Engineer"/>
    <n v="40000"/>
    <n v="1"/>
    <x v="5"/>
    <s v="Advanced Excel"/>
  </r>
  <r>
    <s v="E042"/>
    <s v="Employee 42"/>
    <x v="0"/>
    <s v="Software Engineer"/>
    <n v="35000"/>
    <n v="3"/>
    <x v="1"/>
    <s v="Data Analysis"/>
  </r>
  <r>
    <s v="E043"/>
    <s v="Employee 43"/>
    <x v="2"/>
    <s v="Software Engineer"/>
    <n v="35000"/>
    <n v="4"/>
    <x v="0"/>
    <s v="Leadership Essentials"/>
  </r>
  <r>
    <s v="E044"/>
    <s v="Employee 44"/>
    <x v="1"/>
    <s v="Software Engineer"/>
    <n v="40000"/>
    <n v="1"/>
    <x v="3"/>
    <s v="Data Analysis"/>
  </r>
  <r>
    <s v="E045"/>
    <s v="Employee 45"/>
    <x v="1"/>
    <s v="Recruiter"/>
    <n v="65000"/>
    <n v="1"/>
    <x v="1"/>
    <s v="Agile Project Management"/>
  </r>
  <r>
    <s v="E046"/>
    <s v="Employee 46"/>
    <x v="2"/>
    <s v="Analyst"/>
    <n v="30000"/>
    <n v="8"/>
    <x v="4"/>
    <s v="Leadership Essentials"/>
  </r>
  <r>
    <s v="E047"/>
    <s v="Employee 47"/>
    <x v="1"/>
    <s v="Content Creator"/>
    <n v="65000"/>
    <n v="2"/>
    <x v="3"/>
    <s v="Agile Project Management"/>
  </r>
  <r>
    <s v="E048"/>
    <s v="Employee 48"/>
    <x v="1"/>
    <s v="Software Engineer"/>
    <n v="25000"/>
    <n v="8"/>
    <x v="2"/>
    <s v="Leadership Essentials"/>
  </r>
  <r>
    <s v="E049"/>
    <s v="Employee 49"/>
    <x v="1"/>
    <s v="Financial Analyst"/>
    <n v="25000"/>
    <n v="7"/>
    <x v="1"/>
    <s v="Leadership Essentials"/>
  </r>
  <r>
    <s v="E050"/>
    <s v="Employee 50"/>
    <x v="3"/>
    <s v="Software Engineer"/>
    <n v="45000"/>
    <n v="2"/>
    <x v="5"/>
    <s v="Advanced Excel"/>
  </r>
  <r>
    <s v="E051"/>
    <s v="Employee 51"/>
    <x v="4"/>
    <s v="Financial Analyst"/>
    <n v="50000"/>
    <n v="6"/>
    <x v="3"/>
    <s v="Advanced Excel"/>
  </r>
  <r>
    <s v="E052"/>
    <s v="Employee 52"/>
    <x v="0"/>
    <s v="Recruiter"/>
    <n v="50000"/>
    <n v="6"/>
    <x v="2"/>
    <s v="Agile Project Management"/>
  </r>
  <r>
    <s v="E053"/>
    <s v="Employee 53"/>
    <x v="3"/>
    <s v="Accountant"/>
    <n v="35000"/>
    <n v="3"/>
    <x v="2"/>
    <s v="Advanced Excel"/>
  </r>
  <r>
    <s v="E054"/>
    <s v="Employee 54"/>
    <x v="1"/>
    <s v="SEO Specialist"/>
    <n v="55000"/>
    <n v="2"/>
    <x v="0"/>
    <s v="Leadership Essentials"/>
  </r>
  <r>
    <s v="E055"/>
    <s v="Employee 55"/>
    <x v="2"/>
    <s v="Technician"/>
    <n v="65000"/>
    <n v="1"/>
    <x v="0"/>
    <s v="Advanced Excel"/>
  </r>
  <r>
    <s v="E056"/>
    <s v="Employee 56"/>
    <x v="1"/>
    <s v="Accountant"/>
    <n v="60000"/>
    <n v="6"/>
    <x v="2"/>
    <s v="Data Analysis"/>
  </r>
  <r>
    <s v="E057"/>
    <s v="Employee 57"/>
    <x v="4"/>
    <s v="Accountant"/>
    <n v="50000"/>
    <n v="5"/>
    <x v="0"/>
    <s v="Advanced Excel"/>
  </r>
  <r>
    <s v="E058"/>
    <s v="Employee 58"/>
    <x v="1"/>
    <s v="Analyst"/>
    <n v="60000"/>
    <n v="9"/>
    <x v="1"/>
    <s v="Data Analysis"/>
  </r>
  <r>
    <s v="E059"/>
    <s v="Employee 59"/>
    <x v="2"/>
    <s v="SEO Specialist"/>
    <n v="45000"/>
    <n v="1"/>
    <x v="3"/>
    <s v="Advanced Excel"/>
  </r>
  <r>
    <s v="E060"/>
    <s v="Employee 60"/>
    <x v="4"/>
    <s v="DevOps Engineer"/>
    <n v="60000"/>
    <n v="7"/>
    <x v="2"/>
    <s v="Data Analysis"/>
  </r>
  <r>
    <s v="E061"/>
    <s v="Employee 61"/>
    <x v="1"/>
    <s v="Accountant"/>
    <n v="40000"/>
    <n v="5"/>
    <x v="1"/>
    <s v="Agile Project Management"/>
  </r>
  <r>
    <s v="E062"/>
    <s v="Employee 62"/>
    <x v="4"/>
    <s v="Analyst"/>
    <n v="60000"/>
    <n v="5"/>
    <x v="1"/>
    <s v="Agile Project Management"/>
  </r>
  <r>
    <s v="E063"/>
    <s v="Employee 63"/>
    <x v="0"/>
    <s v="HR Specialist"/>
    <n v="30000"/>
    <n v="2"/>
    <x v="0"/>
    <s v="Leadership Essentials"/>
  </r>
  <r>
    <s v="E064"/>
    <s v="Employee 64"/>
    <x v="0"/>
    <s v="Analyst"/>
    <n v="45000"/>
    <n v="3"/>
    <x v="0"/>
    <s v="Advanced Excel"/>
  </r>
  <r>
    <s v="E065"/>
    <s v="Employee 65"/>
    <x v="1"/>
    <s v="Recruiter"/>
    <n v="65000"/>
    <n v="7"/>
    <x v="3"/>
    <s v="Data Analysis"/>
  </r>
  <r>
    <s v="E066"/>
    <s v="Employee 66"/>
    <x v="4"/>
    <s v="SEO Specialist"/>
    <n v="40000"/>
    <n v="6"/>
    <x v="0"/>
    <s v="Leadership Essentials"/>
  </r>
  <r>
    <s v="E067"/>
    <s v="Employee 67"/>
    <x v="2"/>
    <s v="DevOps Engineer"/>
    <n v="50000"/>
    <n v="2"/>
    <x v="0"/>
    <s v="Leadership Essentials"/>
  </r>
  <r>
    <s v="E068"/>
    <s v="Employee 68"/>
    <x v="1"/>
    <s v="Technician"/>
    <n v="25000"/>
    <n v="6"/>
    <x v="2"/>
    <s v="Data Analysis"/>
  </r>
  <r>
    <s v="E069"/>
    <s v="Employee 69"/>
    <x v="0"/>
    <s v="Financial Analyst"/>
    <n v="65000"/>
    <n v="2"/>
    <x v="2"/>
    <s v="Agile Project Management"/>
  </r>
  <r>
    <s v="E070"/>
    <s v="Employee 70"/>
    <x v="0"/>
    <s v="SEO Specialist"/>
    <n v="25000"/>
    <n v="2"/>
    <x v="2"/>
    <s v="Agile Project Management"/>
  </r>
  <r>
    <s v="E071"/>
    <s v="Employee 71"/>
    <x v="1"/>
    <s v="Analyst"/>
    <n v="45000"/>
    <n v="2"/>
    <x v="3"/>
    <s v="Agile Project Management"/>
  </r>
  <r>
    <s v="E072"/>
    <s v="Employee 72"/>
    <x v="4"/>
    <s v="Financial Analyst"/>
    <n v="40000"/>
    <n v="3"/>
    <x v="2"/>
    <s v="Agile Project Management"/>
  </r>
  <r>
    <s v="E073"/>
    <s v="Employee 73"/>
    <x v="0"/>
    <s v="Technician"/>
    <n v="35000"/>
    <n v="2"/>
    <x v="5"/>
    <s v="Advanced Excel"/>
  </r>
  <r>
    <s v="E074"/>
    <s v="Employee 74"/>
    <x v="4"/>
    <s v="HR Specialist"/>
    <n v="50000"/>
    <n v="4"/>
    <x v="2"/>
    <s v="Agile Project Management"/>
  </r>
  <r>
    <s v="E075"/>
    <s v="Employee 75"/>
    <x v="0"/>
    <s v="Technician"/>
    <n v="30000"/>
    <n v="9"/>
    <x v="3"/>
    <s v="Advanced Excel"/>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s v="Employee 1"/>
    <x v="0"/>
    <x v="0"/>
    <n v="30000"/>
    <x v="0"/>
    <x v="0"/>
    <s v="Data Analysis"/>
    <n v="500"/>
    <x v="0"/>
    <n v="30500"/>
    <x v="0"/>
  </r>
  <r>
    <x v="1"/>
    <s v="Employee 2"/>
    <x v="1"/>
    <x v="1"/>
    <n v="45000"/>
    <x v="1"/>
    <x v="1"/>
    <s v="Leadership Essentials"/>
    <n v="1000"/>
    <x v="1"/>
    <n v="46000"/>
    <x v="1"/>
  </r>
  <r>
    <x v="2"/>
    <s v="Employee 3"/>
    <x v="0"/>
    <x v="2"/>
    <n v="45000"/>
    <x v="2"/>
    <x v="2"/>
    <s v="Advanced Excel"/>
    <n v="600"/>
    <x v="2"/>
    <n v="45600"/>
    <x v="2"/>
  </r>
  <r>
    <x v="3"/>
    <s v="Employee 4"/>
    <x v="0"/>
    <x v="3"/>
    <n v="50000"/>
    <x v="3"/>
    <x v="0"/>
    <s v="Data Analysis"/>
    <n v="500"/>
    <x v="0"/>
    <n v="50500"/>
    <x v="0"/>
  </r>
  <r>
    <x v="4"/>
    <s v="Employee 5"/>
    <x v="2"/>
    <x v="4"/>
    <n v="35000"/>
    <x v="4"/>
    <x v="1"/>
    <s v="Advanced Excel"/>
    <n v="600"/>
    <x v="2"/>
    <n v="35600"/>
    <x v="1"/>
  </r>
  <r>
    <x v="5"/>
    <s v="Employee 7"/>
    <x v="0"/>
    <x v="5"/>
    <n v="25000"/>
    <x v="1"/>
    <x v="3"/>
    <s v="Leadership Essentials"/>
    <n v="1000"/>
    <x v="1"/>
    <n v="26000"/>
    <x v="2"/>
  </r>
  <r>
    <x v="6"/>
    <s v="Employee 8"/>
    <x v="3"/>
    <x v="0"/>
    <n v="50000"/>
    <x v="5"/>
    <x v="4"/>
    <s v="Data Analysis"/>
    <n v="500"/>
    <x v="0"/>
    <n v="50500"/>
    <x v="1"/>
  </r>
  <r>
    <x v="7"/>
    <s v="Employee 9"/>
    <x v="4"/>
    <x v="6"/>
    <n v="40000"/>
    <x v="4"/>
    <x v="0"/>
    <s v="Team Building"/>
    <n v="700"/>
    <x v="3"/>
    <n v="40700"/>
    <x v="0"/>
  </r>
  <r>
    <x v="8"/>
    <s v="Employee 10"/>
    <x v="1"/>
    <x v="5"/>
    <n v="25000"/>
    <x v="6"/>
    <x v="5"/>
    <s v="Agile Project Management"/>
    <n v="800"/>
    <x v="4"/>
    <n v="25800"/>
    <x v="0"/>
  </r>
  <r>
    <x v="9"/>
    <s v="Employee 11"/>
    <x v="2"/>
    <x v="1"/>
    <n v="55000"/>
    <x v="7"/>
    <x v="0"/>
    <s v="Advanced Excel"/>
    <n v="600"/>
    <x v="2"/>
    <n v="55600"/>
    <x v="0"/>
  </r>
  <r>
    <x v="10"/>
    <s v="Employee 12"/>
    <x v="1"/>
    <x v="5"/>
    <n v="65000"/>
    <x v="6"/>
    <x v="4"/>
    <s v="Agile Project Management"/>
    <n v="800"/>
    <x v="4"/>
    <n v="65800"/>
    <x v="1"/>
  </r>
  <r>
    <x v="10"/>
    <s v="Employee 12"/>
    <x v="1"/>
    <x v="5"/>
    <n v="65000"/>
    <x v="6"/>
    <x v="5"/>
    <s v="Agile Project Management"/>
    <n v="800"/>
    <x v="4"/>
    <n v="65800"/>
    <x v="0"/>
  </r>
  <r>
    <x v="11"/>
    <s v="Employee 13"/>
    <x v="4"/>
    <x v="7"/>
    <n v="40000"/>
    <x v="3"/>
    <x v="0"/>
    <s v="Data Analysis"/>
    <n v="500"/>
    <x v="0"/>
    <n v="40500"/>
    <x v="0"/>
  </r>
  <r>
    <x v="12"/>
    <s v="Employee 14"/>
    <x v="4"/>
    <x v="0"/>
    <n v="40000"/>
    <x v="6"/>
    <x v="2"/>
    <s v="Advanced Excel"/>
    <n v="600"/>
    <x v="2"/>
    <n v="40600"/>
    <x v="2"/>
  </r>
  <r>
    <x v="13"/>
    <s v="Employee 15"/>
    <x v="4"/>
    <x v="1"/>
    <n v="50000"/>
    <x v="1"/>
    <x v="6"/>
    <s v="Leadership Essentials"/>
    <n v="1000"/>
    <x v="1"/>
    <n v="51000"/>
    <x v="0"/>
  </r>
  <r>
    <x v="14"/>
    <s v="Employee 15"/>
    <x v="1"/>
    <x v="5"/>
    <n v="35000"/>
    <x v="2"/>
    <x v="2"/>
    <s v="Agile Project Management"/>
    <n v="800"/>
    <x v="4"/>
    <n v="35800"/>
    <x v="2"/>
  </r>
  <r>
    <x v="15"/>
    <s v="Employee 17"/>
    <x v="4"/>
    <x v="6"/>
    <n v="50000"/>
    <x v="7"/>
    <x v="3"/>
    <s v="Data Analysis"/>
    <n v="500"/>
    <x v="0"/>
    <n v="50500"/>
    <x v="2"/>
  </r>
  <r>
    <x v="16"/>
    <s v="Employee 18"/>
    <x v="1"/>
    <x v="3"/>
    <n v="55000"/>
    <x v="6"/>
    <x v="3"/>
    <s v="Team Building"/>
    <n v="700"/>
    <x v="3"/>
    <n v="55700"/>
    <x v="2"/>
  </r>
  <r>
    <x v="17"/>
    <s v="Employee 19"/>
    <x v="4"/>
    <x v="8"/>
    <n v="35000"/>
    <x v="6"/>
    <x v="3"/>
    <s v="Advanced Excel"/>
    <n v="600"/>
    <x v="2"/>
    <n v="35600"/>
    <x v="2"/>
  </r>
  <r>
    <x v="18"/>
    <s v="Employee 20"/>
    <x v="3"/>
    <x v="1"/>
    <n v="55000"/>
    <x v="3"/>
    <x v="3"/>
    <s v="Agile Project Management"/>
    <n v="800"/>
    <x v="4"/>
    <n v="55800"/>
    <x v="2"/>
  </r>
  <r>
    <x v="19"/>
    <s v="Employee 21"/>
    <x v="4"/>
    <x v="9"/>
    <n v="35000"/>
    <x v="2"/>
    <x v="6"/>
    <s v="Agile Project Management"/>
    <n v="800"/>
    <x v="4"/>
    <n v="35800"/>
    <x v="0"/>
  </r>
  <r>
    <x v="20"/>
    <s v="Employee 22"/>
    <x v="1"/>
    <x v="4"/>
    <n v="30000"/>
    <x v="0"/>
    <x v="0"/>
    <s v="Leadership Essentials"/>
    <n v="1000"/>
    <x v="1"/>
    <n v="31000"/>
    <x v="0"/>
  </r>
  <r>
    <x v="21"/>
    <s v="Employee 23"/>
    <x v="0"/>
    <x v="5"/>
    <n v="40000"/>
    <x v="6"/>
    <x v="3"/>
    <s v="Leadership Essentials"/>
    <n v="1000"/>
    <x v="1"/>
    <n v="41000"/>
    <x v="2"/>
  </r>
  <r>
    <x v="22"/>
    <s v="Employee 24"/>
    <x v="4"/>
    <x v="9"/>
    <n v="60000"/>
    <x v="1"/>
    <x v="2"/>
    <s v="Data Analysis"/>
    <n v="500"/>
    <x v="0"/>
    <n v="60500"/>
    <x v="2"/>
  </r>
  <r>
    <x v="23"/>
    <s v="Employee 25"/>
    <x v="0"/>
    <x v="3"/>
    <n v="65000"/>
    <x v="5"/>
    <x v="1"/>
    <s v="Agile Project Management"/>
    <n v="800"/>
    <x v="4"/>
    <n v="65800"/>
    <x v="1"/>
  </r>
  <r>
    <x v="24"/>
    <s v="Employee 26"/>
    <x v="3"/>
    <x v="6"/>
    <n v="55000"/>
    <x v="7"/>
    <x v="0"/>
    <s v="Data Analysis"/>
    <n v="500"/>
    <x v="0"/>
    <n v="55500"/>
    <x v="0"/>
  </r>
  <r>
    <x v="25"/>
    <s v="Employee 27"/>
    <x v="2"/>
    <x v="0"/>
    <n v="25000"/>
    <x v="6"/>
    <x v="0"/>
    <s v="Data Analysis"/>
    <n v="500"/>
    <x v="0"/>
    <n v="25500"/>
    <x v="0"/>
  </r>
  <r>
    <x v="26"/>
    <s v="Employee 28"/>
    <x v="3"/>
    <x v="1"/>
    <n v="35000"/>
    <x v="1"/>
    <x v="3"/>
    <s v="Advanced Excel"/>
    <n v="600"/>
    <x v="2"/>
    <n v="35600"/>
    <x v="2"/>
  </r>
  <r>
    <x v="27"/>
    <s v="Employee 29"/>
    <x v="4"/>
    <x v="7"/>
    <n v="65000"/>
    <x v="1"/>
    <x v="3"/>
    <s v="Data Analysis"/>
    <n v="500"/>
    <x v="0"/>
    <n v="65500"/>
    <x v="2"/>
  </r>
  <r>
    <x v="28"/>
    <s v="Employee 30"/>
    <x v="0"/>
    <x v="8"/>
    <n v="25000"/>
    <x v="7"/>
    <x v="3"/>
    <s v="Advanced Excel"/>
    <n v="600"/>
    <x v="2"/>
    <n v="25600"/>
    <x v="2"/>
  </r>
  <r>
    <x v="29"/>
    <s v="Employee 31"/>
    <x v="0"/>
    <x v="8"/>
    <n v="65000"/>
    <x v="0"/>
    <x v="3"/>
    <s v="Leadership Essentials"/>
    <n v="1000"/>
    <x v="1"/>
    <n v="66000"/>
    <x v="2"/>
  </r>
  <r>
    <x v="30"/>
    <s v="Employee 32"/>
    <x v="1"/>
    <x v="5"/>
    <n v="60000"/>
    <x v="1"/>
    <x v="2"/>
    <s v="Data Analysis"/>
    <n v="500"/>
    <x v="0"/>
    <n v="60500"/>
    <x v="2"/>
  </r>
  <r>
    <x v="31"/>
    <s v="Employee 33"/>
    <x v="0"/>
    <x v="0"/>
    <n v="25000"/>
    <x v="5"/>
    <x v="3"/>
    <s v="Leadership Essentials"/>
    <n v="1000"/>
    <x v="1"/>
    <n v="26000"/>
    <x v="2"/>
  </r>
  <r>
    <x v="32"/>
    <s v="Employee 34"/>
    <x v="1"/>
    <x v="8"/>
    <n v="50000"/>
    <x v="1"/>
    <x v="3"/>
    <s v="Leadership Essentials"/>
    <n v="1000"/>
    <x v="1"/>
    <n v="51000"/>
    <x v="2"/>
  </r>
  <r>
    <x v="33"/>
    <s v="Employee 35"/>
    <x v="2"/>
    <x v="9"/>
    <n v="45000"/>
    <x v="1"/>
    <x v="3"/>
    <s v="Agile Project Management"/>
    <n v="800"/>
    <x v="4"/>
    <n v="45800"/>
    <x v="2"/>
  </r>
  <r>
    <x v="34"/>
    <s v="Employee 36"/>
    <x v="4"/>
    <x v="2"/>
    <n v="50000"/>
    <x v="1"/>
    <x v="0"/>
    <s v="Advanced Excel"/>
    <n v="600"/>
    <x v="2"/>
    <n v="50600"/>
    <x v="0"/>
  </r>
  <r>
    <x v="35"/>
    <s v="Employee 37"/>
    <x v="1"/>
    <x v="1"/>
    <n v="45000"/>
    <x v="0"/>
    <x v="2"/>
    <s v="Agile Project Management"/>
    <n v="800"/>
    <x v="4"/>
    <n v="45800"/>
    <x v="2"/>
  </r>
  <r>
    <x v="36"/>
    <s v="Employee 38"/>
    <x v="2"/>
    <x v="3"/>
    <n v="50000"/>
    <x v="6"/>
    <x v="2"/>
    <s v="Advanced Excel"/>
    <n v="600"/>
    <x v="2"/>
    <n v="50600"/>
    <x v="2"/>
  </r>
  <r>
    <x v="37"/>
    <s v="Employee 39"/>
    <x v="0"/>
    <x v="2"/>
    <n v="45000"/>
    <x v="1"/>
    <x v="0"/>
    <s v="Advanced Excel"/>
    <n v="600"/>
    <x v="2"/>
    <n v="45600"/>
    <x v="0"/>
  </r>
  <r>
    <x v="38"/>
    <s v="Employee 40"/>
    <x v="0"/>
    <x v="8"/>
    <n v="45000"/>
    <x v="2"/>
    <x v="0"/>
    <s v="Leadership Essentials"/>
    <n v="1000"/>
    <x v="1"/>
    <n v="46000"/>
    <x v="0"/>
  </r>
  <r>
    <x v="39"/>
    <s v="Employee 41"/>
    <x v="2"/>
    <x v="0"/>
    <n v="40000"/>
    <x v="6"/>
    <x v="7"/>
    <s v="Advanced Excel"/>
    <n v="600"/>
    <x v="2"/>
    <n v="40600"/>
    <x v="0"/>
  </r>
  <r>
    <x v="40"/>
    <s v="Employee 42"/>
    <x v="0"/>
    <x v="2"/>
    <n v="35000"/>
    <x v="0"/>
    <x v="1"/>
    <s v="Data Analysis"/>
    <n v="500"/>
    <x v="0"/>
    <n v="35500"/>
    <x v="1"/>
  </r>
  <r>
    <x v="41"/>
    <s v="Employee 43"/>
    <x v="2"/>
    <x v="2"/>
    <n v="35000"/>
    <x v="8"/>
    <x v="0"/>
    <s v="Leadership Essentials"/>
    <n v="1000"/>
    <x v="1"/>
    <n v="36000"/>
    <x v="0"/>
  </r>
  <r>
    <x v="42"/>
    <s v="Employee 44"/>
    <x v="1"/>
    <x v="2"/>
    <n v="40000"/>
    <x v="6"/>
    <x v="3"/>
    <s v="Data Analysis"/>
    <n v="500"/>
    <x v="0"/>
    <n v="40500"/>
    <x v="2"/>
  </r>
  <r>
    <x v="43"/>
    <s v="Employee 45"/>
    <x v="1"/>
    <x v="1"/>
    <n v="65000"/>
    <x v="6"/>
    <x v="1"/>
    <s v="Agile Project Management"/>
    <n v="800"/>
    <x v="4"/>
    <n v="65800"/>
    <x v="1"/>
  </r>
  <r>
    <x v="44"/>
    <s v="Employee 46"/>
    <x v="2"/>
    <x v="3"/>
    <n v="30000"/>
    <x v="4"/>
    <x v="4"/>
    <s v="Leadership Essentials"/>
    <n v="1000"/>
    <x v="1"/>
    <n v="31000"/>
    <x v="1"/>
  </r>
  <r>
    <x v="45"/>
    <s v="Employee 47"/>
    <x v="1"/>
    <x v="7"/>
    <n v="65000"/>
    <x v="3"/>
    <x v="3"/>
    <s v="Agile Project Management"/>
    <n v="800"/>
    <x v="4"/>
    <n v="65800"/>
    <x v="2"/>
  </r>
  <r>
    <x v="46"/>
    <s v="Employee 48"/>
    <x v="1"/>
    <x v="2"/>
    <n v="25000"/>
    <x v="4"/>
    <x v="2"/>
    <s v="Leadership Essentials"/>
    <n v="1000"/>
    <x v="1"/>
    <n v="26000"/>
    <x v="2"/>
  </r>
  <r>
    <x v="47"/>
    <s v="Employee 49"/>
    <x v="1"/>
    <x v="4"/>
    <n v="25000"/>
    <x v="5"/>
    <x v="1"/>
    <s v="Leadership Essentials"/>
    <n v="1000"/>
    <x v="1"/>
    <n v="26000"/>
    <x v="1"/>
  </r>
  <r>
    <x v="48"/>
    <s v="Employee 50"/>
    <x v="3"/>
    <x v="2"/>
    <n v="45000"/>
    <x v="3"/>
    <x v="8"/>
    <s v="Advanced Excel"/>
    <n v="600"/>
    <x v="2"/>
    <n v="45600"/>
    <x v="0"/>
  </r>
  <r>
    <x v="49"/>
    <s v="Employee 51"/>
    <x v="4"/>
    <x v="4"/>
    <n v="50000"/>
    <x v="7"/>
    <x v="3"/>
    <s v="Advanced Excel"/>
    <n v="600"/>
    <x v="2"/>
    <n v="50600"/>
    <x v="2"/>
  </r>
  <r>
    <x v="50"/>
    <s v="Employee 52"/>
    <x v="0"/>
    <x v="1"/>
    <n v="50000"/>
    <x v="7"/>
    <x v="2"/>
    <s v="Agile Project Management"/>
    <n v="800"/>
    <x v="4"/>
    <n v="50800"/>
    <x v="2"/>
  </r>
  <r>
    <x v="51"/>
    <s v="Employee 53"/>
    <x v="3"/>
    <x v="8"/>
    <n v="35000"/>
    <x v="0"/>
    <x v="2"/>
    <s v="Advanced Excel"/>
    <n v="600"/>
    <x v="2"/>
    <n v="35600"/>
    <x v="2"/>
  </r>
  <r>
    <x v="52"/>
    <s v="Employee 54"/>
    <x v="1"/>
    <x v="5"/>
    <n v="55000"/>
    <x v="3"/>
    <x v="0"/>
    <s v="Leadership Essentials"/>
    <n v="1000"/>
    <x v="1"/>
    <n v="56000"/>
    <x v="0"/>
  </r>
  <r>
    <x v="53"/>
    <s v="Employee 55"/>
    <x v="2"/>
    <x v="6"/>
    <n v="65000"/>
    <x v="6"/>
    <x v="0"/>
    <s v="Advanced Excel"/>
    <n v="600"/>
    <x v="2"/>
    <n v="65600"/>
    <x v="0"/>
  </r>
  <r>
    <x v="54"/>
    <s v="Employee 56"/>
    <x v="1"/>
    <x v="8"/>
    <n v="60000"/>
    <x v="7"/>
    <x v="2"/>
    <s v="Data Analysis"/>
    <n v="500"/>
    <x v="0"/>
    <n v="60500"/>
    <x v="2"/>
  </r>
  <r>
    <x v="55"/>
    <s v="Employee 57"/>
    <x v="4"/>
    <x v="8"/>
    <n v="50000"/>
    <x v="1"/>
    <x v="0"/>
    <s v="Advanced Excel"/>
    <n v="600"/>
    <x v="2"/>
    <n v="50600"/>
    <x v="0"/>
  </r>
  <r>
    <x v="56"/>
    <s v="Employee 58"/>
    <x v="1"/>
    <x v="3"/>
    <n v="60000"/>
    <x v="2"/>
    <x v="1"/>
    <s v="Data Analysis"/>
    <n v="500"/>
    <x v="0"/>
    <n v="60500"/>
    <x v="1"/>
  </r>
  <r>
    <x v="57"/>
    <s v="Employee 59"/>
    <x v="2"/>
    <x v="5"/>
    <n v="45000"/>
    <x v="6"/>
    <x v="3"/>
    <s v="Advanced Excel"/>
    <n v="600"/>
    <x v="2"/>
    <n v="45600"/>
    <x v="2"/>
  </r>
  <r>
    <x v="58"/>
    <s v="Employee 60"/>
    <x v="4"/>
    <x v="0"/>
    <n v="60000"/>
    <x v="5"/>
    <x v="2"/>
    <s v="Data Analysis"/>
    <n v="500"/>
    <x v="0"/>
    <n v="60500"/>
    <x v="2"/>
  </r>
  <r>
    <x v="59"/>
    <s v="Employee 61"/>
    <x v="1"/>
    <x v="8"/>
    <n v="40000"/>
    <x v="1"/>
    <x v="1"/>
    <s v="Agile Project Management"/>
    <n v="800"/>
    <x v="4"/>
    <n v="40800"/>
    <x v="1"/>
  </r>
  <r>
    <x v="60"/>
    <s v="Employee 62"/>
    <x v="4"/>
    <x v="3"/>
    <n v="60000"/>
    <x v="1"/>
    <x v="1"/>
    <s v="Agile Project Management"/>
    <n v="800"/>
    <x v="4"/>
    <n v="60800"/>
    <x v="1"/>
  </r>
  <r>
    <x v="61"/>
    <s v="Employee 63"/>
    <x v="0"/>
    <x v="9"/>
    <n v="30000"/>
    <x v="3"/>
    <x v="0"/>
    <s v="Leadership Essentials"/>
    <n v="1000"/>
    <x v="1"/>
    <n v="31000"/>
    <x v="0"/>
  </r>
  <r>
    <x v="62"/>
    <s v="Employee 64"/>
    <x v="0"/>
    <x v="3"/>
    <n v="45000"/>
    <x v="0"/>
    <x v="0"/>
    <s v="Advanced Excel"/>
    <n v="600"/>
    <x v="2"/>
    <n v="45600"/>
    <x v="0"/>
  </r>
  <r>
    <x v="63"/>
    <s v="Employee 65"/>
    <x v="1"/>
    <x v="1"/>
    <n v="65000"/>
    <x v="5"/>
    <x v="3"/>
    <s v="Data Analysis"/>
    <n v="500"/>
    <x v="0"/>
    <n v="65500"/>
    <x v="2"/>
  </r>
  <r>
    <x v="64"/>
    <s v="Employee 66"/>
    <x v="4"/>
    <x v="5"/>
    <n v="40000"/>
    <x v="7"/>
    <x v="0"/>
    <s v="Leadership Essentials"/>
    <n v="1000"/>
    <x v="1"/>
    <n v="41000"/>
    <x v="0"/>
  </r>
  <r>
    <x v="65"/>
    <s v="Employee 67"/>
    <x v="2"/>
    <x v="0"/>
    <n v="50000"/>
    <x v="3"/>
    <x v="0"/>
    <s v="Leadership Essentials"/>
    <n v="1000"/>
    <x v="1"/>
    <n v="51000"/>
    <x v="0"/>
  </r>
  <r>
    <x v="66"/>
    <s v="Employee 68"/>
    <x v="1"/>
    <x v="6"/>
    <n v="25000"/>
    <x v="7"/>
    <x v="2"/>
    <s v="Data Analysis"/>
    <n v="500"/>
    <x v="0"/>
    <n v="25500"/>
    <x v="2"/>
  </r>
  <r>
    <x v="67"/>
    <s v="Employee 69"/>
    <x v="0"/>
    <x v="4"/>
    <n v="65000"/>
    <x v="3"/>
    <x v="2"/>
    <s v="Agile Project Management"/>
    <n v="800"/>
    <x v="4"/>
    <n v="65800"/>
    <x v="2"/>
  </r>
  <r>
    <x v="68"/>
    <s v="Employee 70"/>
    <x v="0"/>
    <x v="5"/>
    <n v="25000"/>
    <x v="3"/>
    <x v="2"/>
    <s v="Agile Project Management"/>
    <n v="800"/>
    <x v="4"/>
    <n v="25800"/>
    <x v="2"/>
  </r>
  <r>
    <x v="69"/>
    <s v="Employee 71"/>
    <x v="1"/>
    <x v="3"/>
    <n v="45000"/>
    <x v="3"/>
    <x v="3"/>
    <s v="Agile Project Management"/>
    <n v="800"/>
    <x v="4"/>
    <n v="45800"/>
    <x v="2"/>
  </r>
  <r>
    <x v="70"/>
    <s v="Employee 72"/>
    <x v="4"/>
    <x v="4"/>
    <n v="40000"/>
    <x v="0"/>
    <x v="2"/>
    <s v="Agile Project Management"/>
    <n v="800"/>
    <x v="4"/>
    <n v="40800"/>
    <x v="2"/>
  </r>
  <r>
    <x v="71"/>
    <s v="Employee 73"/>
    <x v="0"/>
    <x v="6"/>
    <n v="35000"/>
    <x v="3"/>
    <x v="9"/>
    <s v="Advanced Excel"/>
    <n v="600"/>
    <x v="2"/>
    <n v="35600"/>
    <x v="0"/>
  </r>
  <r>
    <x v="72"/>
    <s v="Employee 74"/>
    <x v="4"/>
    <x v="9"/>
    <n v="50000"/>
    <x v="8"/>
    <x v="2"/>
    <s v="Agile Project Management"/>
    <n v="800"/>
    <x v="4"/>
    <n v="50800"/>
    <x v="2"/>
  </r>
  <r>
    <x v="73"/>
    <s v="Employee 75"/>
    <x v="0"/>
    <x v="6"/>
    <n v="30000"/>
    <x v="2"/>
    <x v="3"/>
    <s v="Advanced Excel"/>
    <n v="600"/>
    <x v="2"/>
    <n v="3060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96521A-21C0-444A-BF0B-312CC9318C49}" name="PivotTable2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0:B61" firstHeaderRow="1" firstDataRow="1" firstDataCol="1"/>
  <pivotFields count="12">
    <pivotField showAll="0"/>
    <pivotField showAll="0"/>
    <pivotField showAll="0">
      <items count="6">
        <item x="0"/>
        <item x="1"/>
        <item x="3"/>
        <item x="2"/>
        <item x="4"/>
        <item t="default"/>
      </items>
    </pivotField>
    <pivotField axis="axisRow" showAll="0" sortType="descending">
      <items count="11">
        <item x="8"/>
        <item x="3"/>
        <item x="7"/>
        <item x="0"/>
        <item x="4"/>
        <item x="9"/>
        <item x="1"/>
        <item x="5"/>
        <item x="2"/>
        <item x="6"/>
        <item t="default"/>
      </items>
      <autoSortScope>
        <pivotArea dataOnly="0" outline="0" fieldPosition="0">
          <references count="1">
            <reference field="4294967294" count="1" selected="0">
              <x v="0"/>
            </reference>
          </references>
        </pivotArea>
      </autoSortScope>
    </pivotField>
    <pivotField numFmtId="164" showAll="0"/>
    <pivotField dataField="1" showAll="0"/>
    <pivotField numFmtId="1" showAll="0"/>
    <pivotField showAll="0"/>
    <pivotField numFmtId="164" showAll="0"/>
    <pivotField showAll="0"/>
    <pivotField numFmtId="164" showAll="0"/>
    <pivotField showAll="0">
      <items count="4">
        <item x="1"/>
        <item x="2"/>
        <item x="0"/>
        <item t="default"/>
      </items>
    </pivotField>
  </pivotFields>
  <rowFields count="1">
    <field x="3"/>
  </rowFields>
  <rowItems count="11">
    <i>
      <x v="9"/>
    </i>
    <i>
      <x v="5"/>
    </i>
    <i>
      <x v="4"/>
    </i>
    <i>
      <x/>
    </i>
    <i>
      <x v="8"/>
    </i>
    <i>
      <x v="6"/>
    </i>
    <i>
      <x v="1"/>
    </i>
    <i>
      <x v="3"/>
    </i>
    <i>
      <x v="7"/>
    </i>
    <i>
      <x v="2"/>
    </i>
    <i t="grand">
      <x/>
    </i>
  </rowItems>
  <colItems count="1">
    <i/>
  </colItems>
  <dataFields count="1">
    <dataField name="Average of Years with Company" fld="5" subtotal="average" baseField="3" baseItem="0" numFmtId="2"/>
  </dataFields>
  <formats count="1">
    <format dxfId="2">
      <pivotArea outline="0" collapsedLevelsAreSubtotals="1" fieldPosition="0"/>
    </format>
  </formats>
  <chartFormats count="3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1" format="4">
      <pivotArea type="data" outline="0" fieldPosition="0">
        <references count="2">
          <reference field="4294967294" count="1" selected="0">
            <x v="0"/>
          </reference>
          <reference field="3" count="1" selected="0">
            <x v="2"/>
          </reference>
        </references>
      </pivotArea>
    </chartFormat>
    <chartFormat chart="1" format="5">
      <pivotArea type="data" outline="0" fieldPosition="0">
        <references count="2">
          <reference field="4294967294" count="1" selected="0">
            <x v="0"/>
          </reference>
          <reference field="3" count="1" selected="0">
            <x v="3"/>
          </reference>
        </references>
      </pivotArea>
    </chartFormat>
    <chartFormat chart="1" format="6">
      <pivotArea type="data" outline="0" fieldPosition="0">
        <references count="2">
          <reference field="4294967294" count="1" selected="0">
            <x v="0"/>
          </reference>
          <reference field="3" count="1" selected="0">
            <x v="4"/>
          </reference>
        </references>
      </pivotArea>
    </chartFormat>
    <chartFormat chart="1" format="7">
      <pivotArea type="data" outline="0" fieldPosition="0">
        <references count="2">
          <reference field="4294967294" count="1" selected="0">
            <x v="0"/>
          </reference>
          <reference field="3" count="1" selected="0">
            <x v="5"/>
          </reference>
        </references>
      </pivotArea>
    </chartFormat>
    <chartFormat chart="1" format="8">
      <pivotArea type="data" outline="0" fieldPosition="0">
        <references count="2">
          <reference field="4294967294" count="1" selected="0">
            <x v="0"/>
          </reference>
          <reference field="3" count="1" selected="0">
            <x v="6"/>
          </reference>
        </references>
      </pivotArea>
    </chartFormat>
    <chartFormat chart="1" format="9">
      <pivotArea type="data" outline="0" fieldPosition="0">
        <references count="2">
          <reference field="4294967294" count="1" selected="0">
            <x v="0"/>
          </reference>
          <reference field="3" count="1" selected="0">
            <x v="7"/>
          </reference>
        </references>
      </pivotArea>
    </chartFormat>
    <chartFormat chart="1" format="10">
      <pivotArea type="data" outline="0" fieldPosition="0">
        <references count="2">
          <reference field="4294967294" count="1" selected="0">
            <x v="0"/>
          </reference>
          <reference field="3" count="1" selected="0">
            <x v="8"/>
          </reference>
        </references>
      </pivotArea>
    </chartFormat>
    <chartFormat chart="1" format="11">
      <pivotArea type="data" outline="0" fieldPosition="0">
        <references count="2">
          <reference field="4294967294" count="1" selected="0">
            <x v="0"/>
          </reference>
          <reference field="3" count="1" selected="0">
            <x v="9"/>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3" count="1" selected="0">
            <x v="0"/>
          </reference>
        </references>
      </pivotArea>
    </chartFormat>
    <chartFormat chart="2" format="14">
      <pivotArea type="data" outline="0" fieldPosition="0">
        <references count="2">
          <reference field="4294967294" count="1" selected="0">
            <x v="0"/>
          </reference>
          <reference field="3" count="1" selected="0">
            <x v="1"/>
          </reference>
        </references>
      </pivotArea>
    </chartFormat>
    <chartFormat chart="2" format="15">
      <pivotArea type="data" outline="0" fieldPosition="0">
        <references count="2">
          <reference field="4294967294" count="1" selected="0">
            <x v="0"/>
          </reference>
          <reference field="3" count="1" selected="0">
            <x v="2"/>
          </reference>
        </references>
      </pivotArea>
    </chartFormat>
    <chartFormat chart="2" format="16">
      <pivotArea type="data" outline="0" fieldPosition="0">
        <references count="2">
          <reference field="4294967294" count="1" selected="0">
            <x v="0"/>
          </reference>
          <reference field="3" count="1" selected="0">
            <x v="3"/>
          </reference>
        </references>
      </pivotArea>
    </chartFormat>
    <chartFormat chart="2" format="17">
      <pivotArea type="data" outline="0" fieldPosition="0">
        <references count="2">
          <reference field="4294967294" count="1" selected="0">
            <x v="0"/>
          </reference>
          <reference field="3" count="1" selected="0">
            <x v="4"/>
          </reference>
        </references>
      </pivotArea>
    </chartFormat>
    <chartFormat chart="2" format="18">
      <pivotArea type="data" outline="0" fieldPosition="0">
        <references count="2">
          <reference field="4294967294" count="1" selected="0">
            <x v="0"/>
          </reference>
          <reference field="3" count="1" selected="0">
            <x v="5"/>
          </reference>
        </references>
      </pivotArea>
    </chartFormat>
    <chartFormat chart="2" format="19">
      <pivotArea type="data" outline="0" fieldPosition="0">
        <references count="2">
          <reference field="4294967294" count="1" selected="0">
            <x v="0"/>
          </reference>
          <reference field="3" count="1" selected="0">
            <x v="6"/>
          </reference>
        </references>
      </pivotArea>
    </chartFormat>
    <chartFormat chart="2" format="20">
      <pivotArea type="data" outline="0" fieldPosition="0">
        <references count="2">
          <reference field="4294967294" count="1" selected="0">
            <x v="0"/>
          </reference>
          <reference field="3" count="1" selected="0">
            <x v="7"/>
          </reference>
        </references>
      </pivotArea>
    </chartFormat>
    <chartFormat chart="2" format="21">
      <pivotArea type="data" outline="0" fieldPosition="0">
        <references count="2">
          <reference field="4294967294" count="1" selected="0">
            <x v="0"/>
          </reference>
          <reference field="3" count="1" selected="0">
            <x v="8"/>
          </reference>
        </references>
      </pivotArea>
    </chartFormat>
    <chartFormat chart="2" format="22">
      <pivotArea type="data" outline="0" fieldPosition="0">
        <references count="2">
          <reference field="4294967294" count="1" selected="0">
            <x v="0"/>
          </reference>
          <reference field="3" count="1" selected="0">
            <x v="9"/>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0" format="7">
      <pivotArea type="data" outline="0" fieldPosition="0">
        <references count="2">
          <reference field="4294967294" count="1" selected="0">
            <x v="0"/>
          </reference>
          <reference field="3" count="1" selected="0">
            <x v="6"/>
          </reference>
        </references>
      </pivotArea>
    </chartFormat>
    <chartFormat chart="0" format="8">
      <pivotArea type="data" outline="0" fieldPosition="0">
        <references count="2">
          <reference field="4294967294" count="1" selected="0">
            <x v="0"/>
          </reference>
          <reference field="3" count="1" selected="0">
            <x v="7"/>
          </reference>
        </references>
      </pivotArea>
    </chartFormat>
    <chartFormat chart="0" format="9">
      <pivotArea type="data" outline="0" fieldPosition="0">
        <references count="2">
          <reference field="4294967294" count="1" selected="0">
            <x v="0"/>
          </reference>
          <reference field="3" count="1" selected="0">
            <x v="8"/>
          </reference>
        </references>
      </pivotArea>
    </chartFormat>
    <chartFormat chart="0" format="10">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D62EBE-653A-4FC5-8A5C-791D2450F2BD}" name="PivotTable2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5:B46" firstHeaderRow="1" firstDataRow="1" firstDataCol="1"/>
  <pivotFields count="12">
    <pivotField showAll="0"/>
    <pivotField showAll="0"/>
    <pivotField showAll="0">
      <items count="6">
        <item x="0"/>
        <item x="1"/>
        <item x="3"/>
        <item x="2"/>
        <item x="4"/>
        <item t="default"/>
      </items>
    </pivotField>
    <pivotField axis="axisRow" showAll="0" sortType="ascending">
      <items count="11">
        <item x="8"/>
        <item x="3"/>
        <item x="7"/>
        <item x="0"/>
        <item x="4"/>
        <item x="9"/>
        <item x="1"/>
        <item x="5"/>
        <item x="2"/>
        <item x="6"/>
        <item t="default"/>
      </items>
      <autoSortScope>
        <pivotArea dataOnly="0" outline="0" fieldPosition="0">
          <references count="1">
            <reference field="4294967294" count="1" selected="0">
              <x v="0"/>
            </reference>
          </references>
        </pivotArea>
      </autoSortScope>
    </pivotField>
    <pivotField dataField="1" numFmtId="164" showAll="0"/>
    <pivotField showAll="0"/>
    <pivotField numFmtId="1" showAll="0"/>
    <pivotField showAll="0"/>
    <pivotField numFmtId="164" showAll="0"/>
    <pivotField showAll="0"/>
    <pivotField numFmtId="164" showAll="0"/>
    <pivotField showAll="0">
      <items count="4">
        <item x="1"/>
        <item x="2"/>
        <item x="0"/>
        <item t="default"/>
      </items>
    </pivotField>
  </pivotFields>
  <rowFields count="1">
    <field x="3"/>
  </rowFields>
  <rowItems count="11">
    <i>
      <x v="8"/>
    </i>
    <i>
      <x v="3"/>
    </i>
    <i>
      <x v="4"/>
    </i>
    <i>
      <x v="9"/>
    </i>
    <i>
      <x v="7"/>
    </i>
    <i>
      <x v="5"/>
    </i>
    <i>
      <x/>
    </i>
    <i>
      <x v="1"/>
    </i>
    <i>
      <x v="6"/>
    </i>
    <i>
      <x v="2"/>
    </i>
    <i t="grand">
      <x/>
    </i>
  </rowItems>
  <colItems count="1">
    <i/>
  </colItems>
  <dataFields count="1">
    <dataField name="Average of Salary (£)" fld="4" subtotal="average" baseField="3" baseItem="0" numFmtId="164"/>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396466-9338-41F8-AE4F-6035C9C1FEBE}" name="PivotTable2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2:B28" firstHeaderRow="1" firstDataRow="1" firstDataCol="1"/>
  <pivotFields count="12">
    <pivotField dataField="1" showAll="0">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showAll="0"/>
    <pivotField showAll="0">
      <items count="6">
        <item x="0"/>
        <item x="1"/>
        <item x="3"/>
        <item x="2"/>
        <item x="4"/>
        <item t="default"/>
      </items>
    </pivotField>
    <pivotField showAll="0"/>
    <pivotField numFmtId="164" showAll="0"/>
    <pivotField showAll="0"/>
    <pivotField numFmtId="1" showAll="0">
      <items count="11">
        <item x="3"/>
        <item x="2"/>
        <item x="6"/>
        <item x="9"/>
        <item x="8"/>
        <item x="5"/>
        <item x="7"/>
        <item x="0"/>
        <item x="1"/>
        <item x="4"/>
        <item t="default"/>
      </items>
    </pivotField>
    <pivotField showAll="0"/>
    <pivotField numFmtId="164" showAll="0"/>
    <pivotField axis="axisRow" showAll="0" sortType="descending">
      <items count="6">
        <item x="1"/>
        <item x="4"/>
        <item x="3"/>
        <item x="0"/>
        <item x="2"/>
        <item t="default"/>
      </items>
      <autoSortScope>
        <pivotArea dataOnly="0" outline="0" fieldPosition="0">
          <references count="1">
            <reference field="4294967294" count="1" selected="0">
              <x v="0"/>
            </reference>
          </references>
        </pivotArea>
      </autoSortScope>
    </pivotField>
    <pivotField numFmtId="164" showAll="0"/>
    <pivotField showAll="0">
      <items count="4">
        <item x="1"/>
        <item x="2"/>
        <item x="0"/>
        <item t="default"/>
      </items>
    </pivotField>
  </pivotFields>
  <rowFields count="1">
    <field x="9"/>
  </rowFields>
  <rowItems count="6">
    <i>
      <x v="4"/>
    </i>
    <i>
      <x v="1"/>
    </i>
    <i>
      <x v="3"/>
    </i>
    <i>
      <x/>
    </i>
    <i>
      <x v="2"/>
    </i>
    <i t="grand">
      <x/>
    </i>
  </rowItems>
  <colItems count="1">
    <i/>
  </colItems>
  <dataFields count="1">
    <dataField name="Count of Employee ID" fld="0"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651FE6-2C3F-4235-A630-FF0C444A5569}" name="PivotTable2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7" firstHeaderRow="1" firstDataRow="1" firstDataCol="1"/>
  <pivotFields count="12">
    <pivotField showAll="0">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showAll="0"/>
    <pivotField axis="axisRow" showAll="0" sortType="ascending">
      <items count="6">
        <item x="0"/>
        <item x="1"/>
        <item x="3"/>
        <item x="2"/>
        <item x="4"/>
        <item t="default"/>
      </items>
      <autoSortScope>
        <pivotArea dataOnly="0" outline="0" fieldPosition="0">
          <references count="1">
            <reference field="4294967294" count="1" selected="0">
              <x v="0"/>
            </reference>
          </references>
        </pivotArea>
      </autoSortScope>
    </pivotField>
    <pivotField showAll="0"/>
    <pivotField numFmtId="164" showAll="0"/>
    <pivotField showAll="0">
      <items count="10">
        <item x="6"/>
        <item x="3"/>
        <item x="0"/>
        <item x="8"/>
        <item x="1"/>
        <item x="7"/>
        <item x="5"/>
        <item x="4"/>
        <item x="2"/>
        <item t="default"/>
      </items>
    </pivotField>
    <pivotField numFmtId="1" showAll="0"/>
    <pivotField showAll="0"/>
    <pivotField numFmtId="164" showAll="0"/>
    <pivotField showAll="0">
      <items count="6">
        <item sd="0" x="1"/>
        <item sd="0" x="4"/>
        <item sd="0" x="3"/>
        <item sd="0" x="0"/>
        <item sd="0" x="2"/>
        <item t="default" sd="0"/>
      </items>
    </pivotField>
    <pivotField dataField="1" numFmtId="164" showAll="0"/>
    <pivotField showAll="0">
      <items count="4">
        <item x="1"/>
        <item x="2"/>
        <item x="0"/>
        <item t="default"/>
      </items>
    </pivotField>
  </pivotFields>
  <rowFields count="1">
    <field x="2"/>
  </rowFields>
  <rowItems count="6">
    <i>
      <x/>
    </i>
    <i>
      <x v="3"/>
    </i>
    <i>
      <x v="2"/>
    </i>
    <i>
      <x v="1"/>
    </i>
    <i>
      <x v="4"/>
    </i>
    <i t="grand">
      <x/>
    </i>
  </rowItems>
  <colItems count="1">
    <i/>
  </colItems>
  <dataFields count="1">
    <dataField name="Average of Total Compensation(£)" fld="10" subtotal="average" baseField="2" baseItem="0"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E6F074-E57A-4382-9AC7-2AB3C899A9AD}"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8">
    <pivotField showAll="0"/>
    <pivotField showAll="0"/>
    <pivotField axis="axisRow" showAll="0">
      <items count="6">
        <item x="0"/>
        <item x="1"/>
        <item x="3"/>
        <item x="2"/>
        <item x="4"/>
        <item t="default"/>
      </items>
    </pivotField>
    <pivotField showAll="0"/>
    <pivotField numFmtId="164" showAll="0"/>
    <pivotField showAll="0"/>
    <pivotField dataField="1" showAll="0">
      <items count="8">
        <item x="3"/>
        <item x="2"/>
        <item x="0"/>
        <item x="1"/>
        <item x="4"/>
        <item x="6"/>
        <item x="5"/>
        <item t="default"/>
      </items>
    </pivotField>
    <pivotField showAll="0"/>
  </pivotFields>
  <rowFields count="1">
    <field x="2"/>
  </rowFields>
  <rowItems count="6">
    <i>
      <x/>
    </i>
    <i>
      <x v="1"/>
    </i>
    <i>
      <x v="2"/>
    </i>
    <i>
      <x v="3"/>
    </i>
    <i>
      <x v="4"/>
    </i>
    <i t="grand">
      <x/>
    </i>
  </rowItems>
  <colItems count="1">
    <i/>
  </colItems>
  <dataFields count="1">
    <dataField name="Average of Performance Rating" fld="6"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6FD2E71-ED76-4A36-9A02-9D5402B0844C}" sourceName="Department">
  <pivotTables>
    <pivotTable tabId="5" name="PivotTable27"/>
    <pivotTable tabId="5" name="PivotTable26"/>
    <pivotTable tabId="5" name="PivotTable28"/>
    <pivotTable tabId="5" name="PivotTable29"/>
  </pivotTables>
  <data>
    <tabular pivotCacheId="1496922818">
      <items count="5">
        <i x="0" s="1"/>
        <i x="1" s="1"/>
        <i x="3"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B2717B50-64DE-4AFD-B4B0-E2414460DD2E}" cache="Slicer_Department" caption="Department"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3BD0E-E4F1-4C56-A5AE-057182163B6C}">
  <dimension ref="A1"/>
  <sheetViews>
    <sheetView showGridLines="0" tabSelected="1" zoomScaleNormal="100" workbookViewId="0">
      <selection activeCell="W30" sqref="W30"/>
    </sheetView>
  </sheetViews>
  <sheetFormatPr defaultRowHeight="15" x14ac:dyDescent="0.25"/>
  <sheetData/>
  <pageMargins left="0.7" right="0.7" top="0.75" bottom="0.75" header="0.3" footer="0.3"/>
  <pageSetup orientation="portrait" horizontalDpi="4294967292" verticalDpi="12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FF0A7-EF13-4DE2-9F90-0FAFED5ACE53}">
  <dimension ref="A1:B61"/>
  <sheetViews>
    <sheetView workbookViewId="0">
      <selection activeCell="B51" sqref="B51:B59"/>
    </sheetView>
  </sheetViews>
  <sheetFormatPr defaultRowHeight="15" x14ac:dyDescent="0.25"/>
  <cols>
    <col min="1" max="1" width="17.5703125" bestFit="1" customWidth="1"/>
    <col min="2" max="2" width="29.7109375" bestFit="1" customWidth="1"/>
    <col min="3" max="3" width="20.85546875" bestFit="1" customWidth="1"/>
    <col min="4" max="4" width="15.42578125" bestFit="1" customWidth="1"/>
  </cols>
  <sheetData>
    <row r="1" spans="1:2" x14ac:dyDescent="0.25">
      <c r="A1" s="5" t="s">
        <v>190</v>
      </c>
      <c r="B1" t="s">
        <v>201</v>
      </c>
    </row>
    <row r="2" spans="1:2" x14ac:dyDescent="0.25">
      <c r="A2" s="6" t="s">
        <v>186</v>
      </c>
      <c r="B2" s="4">
        <v>41542.105263157893</v>
      </c>
    </row>
    <row r="3" spans="1:2" x14ac:dyDescent="0.25">
      <c r="A3" s="6" t="s">
        <v>188</v>
      </c>
      <c r="B3" s="4">
        <v>43900</v>
      </c>
    </row>
    <row r="4" spans="1:2" x14ac:dyDescent="0.25">
      <c r="A4" s="6" t="s">
        <v>150</v>
      </c>
      <c r="B4" s="4">
        <v>46433.333333333336</v>
      </c>
    </row>
    <row r="5" spans="1:2" x14ac:dyDescent="0.25">
      <c r="A5" s="6" t="s">
        <v>187</v>
      </c>
      <c r="B5" s="4">
        <v>48268.181818181816</v>
      </c>
    </row>
    <row r="6" spans="1:2" x14ac:dyDescent="0.25">
      <c r="A6" s="6" t="s">
        <v>189</v>
      </c>
      <c r="B6" s="4">
        <v>48611.76470588235</v>
      </c>
    </row>
    <row r="7" spans="1:2" x14ac:dyDescent="0.25">
      <c r="A7" s="6" t="s">
        <v>191</v>
      </c>
      <c r="B7" s="4">
        <v>45854.666666666664</v>
      </c>
    </row>
    <row r="22" spans="1:2" x14ac:dyDescent="0.25">
      <c r="A22" s="5" t="s">
        <v>190</v>
      </c>
      <c r="B22" t="s">
        <v>192</v>
      </c>
    </row>
    <row r="23" spans="1:2" x14ac:dyDescent="0.25">
      <c r="A23" s="6" t="s">
        <v>179</v>
      </c>
      <c r="B23" s="13">
        <v>20</v>
      </c>
    </row>
    <row r="24" spans="1:2" x14ac:dyDescent="0.25">
      <c r="A24" s="6" t="s">
        <v>180</v>
      </c>
      <c r="B24" s="13">
        <v>19</v>
      </c>
    </row>
    <row r="25" spans="1:2" x14ac:dyDescent="0.25">
      <c r="A25" s="6" t="s">
        <v>176</v>
      </c>
      <c r="B25" s="13">
        <v>17</v>
      </c>
    </row>
    <row r="26" spans="1:2" x14ac:dyDescent="0.25">
      <c r="A26" s="6" t="s">
        <v>177</v>
      </c>
      <c r="B26" s="13">
        <v>17</v>
      </c>
    </row>
    <row r="27" spans="1:2" x14ac:dyDescent="0.25">
      <c r="A27" s="6" t="s">
        <v>178</v>
      </c>
      <c r="B27" s="13">
        <v>2</v>
      </c>
    </row>
    <row r="28" spans="1:2" x14ac:dyDescent="0.25">
      <c r="A28" s="6" t="s">
        <v>191</v>
      </c>
      <c r="B28" s="13">
        <v>75</v>
      </c>
    </row>
    <row r="35" spans="1:2" x14ac:dyDescent="0.25">
      <c r="A35" s="5" t="s">
        <v>190</v>
      </c>
      <c r="B35" t="s">
        <v>202</v>
      </c>
    </row>
    <row r="36" spans="1:2" x14ac:dyDescent="0.25">
      <c r="A36" s="6" t="s">
        <v>153</v>
      </c>
      <c r="B36" s="4">
        <v>40000</v>
      </c>
    </row>
    <row r="37" spans="1:2" x14ac:dyDescent="0.25">
      <c r="A37" s="6" t="s">
        <v>151</v>
      </c>
      <c r="B37" s="4">
        <v>40000</v>
      </c>
    </row>
    <row r="38" spans="1:2" x14ac:dyDescent="0.25">
      <c r="A38" s="6" t="s">
        <v>155</v>
      </c>
      <c r="B38" s="4">
        <v>40833.333333333336</v>
      </c>
    </row>
    <row r="39" spans="1:2" x14ac:dyDescent="0.25">
      <c r="A39" s="6" t="s">
        <v>157</v>
      </c>
      <c r="B39" s="4">
        <v>42857.142857142855</v>
      </c>
    </row>
    <row r="40" spans="1:2" x14ac:dyDescent="0.25">
      <c r="A40" s="6" t="s">
        <v>156</v>
      </c>
      <c r="B40" s="4">
        <v>43636.36363636364</v>
      </c>
    </row>
    <row r="41" spans="1:2" x14ac:dyDescent="0.25">
      <c r="A41" s="6" t="s">
        <v>160</v>
      </c>
      <c r="B41" s="4">
        <v>44000</v>
      </c>
    </row>
    <row r="42" spans="1:2" x14ac:dyDescent="0.25">
      <c r="A42" s="6" t="s">
        <v>159</v>
      </c>
      <c r="B42" s="4">
        <v>45000</v>
      </c>
    </row>
    <row r="43" spans="1:2" x14ac:dyDescent="0.25">
      <c r="A43" s="6" t="s">
        <v>154</v>
      </c>
      <c r="B43" s="4">
        <v>51111.111111111109</v>
      </c>
    </row>
    <row r="44" spans="1:2" x14ac:dyDescent="0.25">
      <c r="A44" s="6" t="s">
        <v>152</v>
      </c>
      <c r="B44" s="4">
        <v>51666.666666666664</v>
      </c>
    </row>
    <row r="45" spans="1:2" x14ac:dyDescent="0.25">
      <c r="A45" s="6" t="s">
        <v>158</v>
      </c>
      <c r="B45" s="4">
        <v>56666.666666666664</v>
      </c>
    </row>
    <row r="46" spans="1:2" x14ac:dyDescent="0.25">
      <c r="A46" s="6" t="s">
        <v>191</v>
      </c>
      <c r="B46" s="4">
        <v>45133.333333333336</v>
      </c>
    </row>
    <row r="50" spans="1:2" x14ac:dyDescent="0.25">
      <c r="A50" s="5" t="s">
        <v>190</v>
      </c>
      <c r="B50" t="s">
        <v>203</v>
      </c>
    </row>
    <row r="51" spans="1:2" x14ac:dyDescent="0.25">
      <c r="A51" s="6" t="s">
        <v>157</v>
      </c>
      <c r="B51" s="12">
        <v>5.4285714285714288</v>
      </c>
    </row>
    <row r="52" spans="1:2" x14ac:dyDescent="0.25">
      <c r="A52" s="6" t="s">
        <v>160</v>
      </c>
      <c r="B52" s="12">
        <v>5</v>
      </c>
    </row>
    <row r="53" spans="1:2" x14ac:dyDescent="0.25">
      <c r="A53" s="6" t="s">
        <v>155</v>
      </c>
      <c r="B53" s="12">
        <v>4.833333333333333</v>
      </c>
    </row>
    <row r="54" spans="1:2" x14ac:dyDescent="0.25">
      <c r="A54" s="6" t="s">
        <v>159</v>
      </c>
      <c r="B54" s="12">
        <v>4.7777777777777777</v>
      </c>
    </row>
    <row r="55" spans="1:2" x14ac:dyDescent="0.25">
      <c r="A55" s="6" t="s">
        <v>153</v>
      </c>
      <c r="B55" s="12">
        <v>4.625</v>
      </c>
    </row>
    <row r="56" spans="1:2" x14ac:dyDescent="0.25">
      <c r="A56" s="6" t="s">
        <v>152</v>
      </c>
      <c r="B56" s="12">
        <v>4.4444444444444446</v>
      </c>
    </row>
    <row r="57" spans="1:2" x14ac:dyDescent="0.25">
      <c r="A57" s="6" t="s">
        <v>154</v>
      </c>
      <c r="B57" s="12">
        <v>4.2222222222222223</v>
      </c>
    </row>
    <row r="58" spans="1:2" x14ac:dyDescent="0.25">
      <c r="A58" s="6" t="s">
        <v>151</v>
      </c>
      <c r="B58" s="12">
        <v>3.625</v>
      </c>
    </row>
    <row r="59" spans="1:2" x14ac:dyDescent="0.25">
      <c r="A59" s="6" t="s">
        <v>156</v>
      </c>
      <c r="B59" s="12">
        <v>3.0909090909090908</v>
      </c>
    </row>
    <row r="60" spans="1:2" x14ac:dyDescent="0.25">
      <c r="A60" s="6" t="s">
        <v>158</v>
      </c>
      <c r="B60" s="12">
        <v>3</v>
      </c>
    </row>
    <row r="61" spans="1:2" x14ac:dyDescent="0.25">
      <c r="A61" s="6" t="s">
        <v>191</v>
      </c>
      <c r="B61" s="12">
        <v>4.293333333333333</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A47B8-FBD4-41D4-BD04-2AE8CC95B6CF}">
  <dimension ref="A1:D6"/>
  <sheetViews>
    <sheetView workbookViewId="0">
      <selection activeCell="D2" sqref="D2"/>
    </sheetView>
  </sheetViews>
  <sheetFormatPr defaultRowHeight="15" x14ac:dyDescent="0.25"/>
  <cols>
    <col min="1" max="1" width="13.7109375" bestFit="1" customWidth="1"/>
    <col min="2" max="2" width="14.85546875" bestFit="1" customWidth="1"/>
    <col min="3" max="3" width="15.85546875" style="8" bestFit="1" customWidth="1"/>
    <col min="4" max="4" width="25.42578125" style="8" bestFit="1" customWidth="1"/>
  </cols>
  <sheetData>
    <row r="1" spans="1:4" s="9" customFormat="1" x14ac:dyDescent="0.25">
      <c r="A1" s="9" t="s">
        <v>2</v>
      </c>
      <c r="B1" s="9" t="s">
        <v>198</v>
      </c>
      <c r="C1" s="11" t="s">
        <v>199</v>
      </c>
      <c r="D1" s="11" t="s">
        <v>200</v>
      </c>
    </row>
    <row r="2" spans="1:4" x14ac:dyDescent="0.25">
      <c r="A2" t="s">
        <v>186</v>
      </c>
      <c r="B2">
        <f>COUNTIF('Employee Data'!$C$2:$L$76, A2)</f>
        <v>19</v>
      </c>
      <c r="C2" s="10">
        <f ca="1">AVERAGEIF('Employee Data'!$C$2:$E$76, A2,'Employee Data'!$E$2:$E$76)</f>
        <v>40789.473684210527</v>
      </c>
      <c r="D2" s="8">
        <f ca="1">AVERAGEIF('Employee Data'!$C$2:$G$76,A2,'Employee Data'!$G$2:$G$76)</f>
        <v>2.2222222222222223</v>
      </c>
    </row>
    <row r="3" spans="1:4" x14ac:dyDescent="0.25">
      <c r="A3" t="s">
        <v>187</v>
      </c>
      <c r="B3">
        <f>COUNTIF('Employee Data'!$C$2:$L$76, A3)</f>
        <v>22</v>
      </c>
      <c r="C3" s="10">
        <f ca="1">AVERAGEIF('Employee Data'!$C$2:$E$76, A3,'Employee Data'!$E$2:$E$76)</f>
        <v>47500</v>
      </c>
      <c r="D3" s="8">
        <f ca="1">AVERAGEIF('Employee Data'!$C$2:$G$76,A3,'Employee Data'!$G$2:$G$76)</f>
        <v>2.4499999999999997</v>
      </c>
    </row>
    <row r="4" spans="1:4" x14ac:dyDescent="0.25">
      <c r="A4" t="s">
        <v>150</v>
      </c>
      <c r="B4">
        <f>COUNTIF('Employee Data'!$C$2:$L$76, A4)</f>
        <v>6</v>
      </c>
      <c r="C4" s="10">
        <f ca="1">AVERAGEIF('Employee Data'!$C$2:$E$76, A4,'Employee Data'!$E$2:$E$76)</f>
        <v>45833.333333333336</v>
      </c>
      <c r="D4" s="8">
        <f ca="1">AVERAGEIF('Employee Data'!$C$2:$G$76,A4,'Employee Data'!$G$2:$G$76)</f>
        <v>2.4</v>
      </c>
    </row>
    <row r="5" spans="1:4" x14ac:dyDescent="0.25">
      <c r="A5" t="s">
        <v>188</v>
      </c>
      <c r="B5">
        <f>COUNTIF('Employee Data'!$C$2:$L$76, A5)</f>
        <v>11</v>
      </c>
      <c r="C5" s="10">
        <f ca="1">AVERAGEIF('Employee Data'!$C$2:$E$76, A5,'Employee Data'!$E$2:$E$76)</f>
        <v>43181.818181818184</v>
      </c>
      <c r="D5" s="8">
        <f ca="1">AVERAGEIF('Employee Data'!$C$2:$G$76,A5,'Employee Data'!$G$2:$G$76)</f>
        <v>2.8000000000000003</v>
      </c>
    </row>
    <row r="6" spans="1:4" x14ac:dyDescent="0.25">
      <c r="A6" t="s">
        <v>189</v>
      </c>
      <c r="B6">
        <f>COUNTIF('Employee Data'!$C$2:$L$76, A6)</f>
        <v>17</v>
      </c>
      <c r="C6" s="10">
        <f ca="1">AVERAGEIF('Employee Data'!$C$2:$E$76, A6,'Employee Data'!$E$2:$E$76)</f>
        <v>47941.176470588238</v>
      </c>
      <c r="D6" s="8">
        <f ca="1">AVERAGEIF('Employee Data'!$C$2:$G$76,A6,'Employee Data'!$G$2:$G$76)</f>
        <v>2.1999999999999997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0"/>
  <sheetViews>
    <sheetView workbookViewId="0">
      <pane ySplit="1" topLeftCell="A2" activePane="bottomLeft" state="frozen"/>
      <selection pane="bottomLeft" activeCell="G75" sqref="G75"/>
    </sheetView>
  </sheetViews>
  <sheetFormatPr defaultRowHeight="15" x14ac:dyDescent="0.25"/>
  <cols>
    <col min="1" max="1" width="11.5703125" bestFit="1" customWidth="1"/>
    <col min="2" max="2" width="12.7109375" bestFit="1" customWidth="1"/>
    <col min="3" max="3" width="13.7109375" bestFit="1" customWidth="1"/>
    <col min="4" max="4" width="16" bestFit="1" customWidth="1"/>
    <col min="5" max="5" width="11.28515625" style="4" bestFit="1" customWidth="1"/>
    <col min="6" max="6" width="18.28515625" bestFit="1" customWidth="1"/>
    <col min="7" max="7" width="17.85546875" style="8" bestFit="1" customWidth="1"/>
    <col min="8" max="8" width="22.7109375" bestFit="1" customWidth="1"/>
    <col min="9" max="9" width="22.7109375" customWidth="1"/>
    <col min="10" max="10" width="18.28515625" bestFit="1" customWidth="1"/>
    <col min="11" max="11" width="20.42578125" bestFit="1" customWidth="1"/>
    <col min="12" max="12" width="20.140625" bestFit="1" customWidth="1"/>
  </cols>
  <sheetData>
    <row r="1" spans="1:12" x14ac:dyDescent="0.25">
      <c r="A1" s="1" t="s">
        <v>0</v>
      </c>
      <c r="B1" s="1" t="s">
        <v>1</v>
      </c>
      <c r="C1" s="1" t="s">
        <v>2</v>
      </c>
      <c r="D1" s="1" t="s">
        <v>3</v>
      </c>
      <c r="E1" s="3" t="s">
        <v>4</v>
      </c>
      <c r="F1" s="1" t="s">
        <v>5</v>
      </c>
      <c r="G1" s="7" t="s">
        <v>6</v>
      </c>
      <c r="H1" s="1" t="s">
        <v>7</v>
      </c>
      <c r="I1" s="2" t="s">
        <v>194</v>
      </c>
      <c r="J1" s="2" t="s">
        <v>195</v>
      </c>
      <c r="K1" s="2" t="s">
        <v>196</v>
      </c>
      <c r="L1" s="2" t="s">
        <v>197</v>
      </c>
    </row>
    <row r="2" spans="1:12" x14ac:dyDescent="0.25">
      <c r="A2" t="s">
        <v>8</v>
      </c>
      <c r="B2" t="s">
        <v>82</v>
      </c>
      <c r="C2" t="s">
        <v>186</v>
      </c>
      <c r="D2" t="s">
        <v>151</v>
      </c>
      <c r="E2" s="4">
        <v>30000</v>
      </c>
      <c r="F2">
        <v>3</v>
      </c>
      <c r="G2" s="8">
        <v>3</v>
      </c>
      <c r="H2" t="s">
        <v>161</v>
      </c>
      <c r="I2" s="4">
        <f>VLOOKUP(H2,'Training Programme Data'!$B$2:$D$6,3,FALSE)</f>
        <v>500</v>
      </c>
      <c r="J2" t="str">
        <f>VLOOKUP(H2,'Training Programme Data'!$B$2:$C$6,2,FALSE)</f>
        <v>Technical</v>
      </c>
      <c r="K2" s="4">
        <f>E2+I2</f>
        <v>30500</v>
      </c>
      <c r="L2" t="str">
        <f>IF(OR(G2=4,G2=5),"High Performer",IF(OR(G2=1,G2=2), "Needs Improvement", "Satisfactory"))</f>
        <v>Satisfactory</v>
      </c>
    </row>
    <row r="3" spans="1:12" x14ac:dyDescent="0.25">
      <c r="A3" t="s">
        <v>9</v>
      </c>
      <c r="B3" t="s">
        <v>83</v>
      </c>
      <c r="C3" t="s">
        <v>187</v>
      </c>
      <c r="D3" t="s">
        <v>152</v>
      </c>
      <c r="E3" s="4">
        <v>45000</v>
      </c>
      <c r="F3">
        <v>5</v>
      </c>
      <c r="G3" s="8">
        <v>4</v>
      </c>
      <c r="H3" t="s">
        <v>163</v>
      </c>
      <c r="I3" s="4">
        <f>VLOOKUP(H3,'Training Programme Data'!$B$2:$D$6,3,FALSE)</f>
        <v>1000</v>
      </c>
      <c r="J3" t="str">
        <f>VLOOKUP(H3,'Training Programme Data'!$B$2:$C$6,2,FALSE)</f>
        <v>Leadership</v>
      </c>
      <c r="K3" s="4">
        <f t="shared" ref="K3:K66" si="0">E3+I3</f>
        <v>46000</v>
      </c>
      <c r="L3" t="str">
        <f t="shared" ref="L3:L66" si="1">IF(OR(G3=4,G3=5),"High Performer",IF(OR(G3=1,G3=2), "Needs Improvement", "Satisfactory"))</f>
        <v>High Performer</v>
      </c>
    </row>
    <row r="4" spans="1:12" x14ac:dyDescent="0.25">
      <c r="A4" t="s">
        <v>10</v>
      </c>
      <c r="B4" t="s">
        <v>84</v>
      </c>
      <c r="C4" t="s">
        <v>186</v>
      </c>
      <c r="D4" t="s">
        <v>153</v>
      </c>
      <c r="E4" s="4">
        <v>45000</v>
      </c>
      <c r="F4">
        <v>9</v>
      </c>
      <c r="G4" s="8">
        <v>2</v>
      </c>
      <c r="H4" t="s">
        <v>162</v>
      </c>
      <c r="I4" s="4">
        <f>VLOOKUP(H4,'Training Programme Data'!$B$2:$D$6,3,FALSE)</f>
        <v>600</v>
      </c>
      <c r="J4" t="str">
        <f>VLOOKUP(H4,'Training Programme Data'!$B$2:$C$6,2,FALSE)</f>
        <v>Technical Tools</v>
      </c>
      <c r="K4" s="4">
        <f t="shared" si="0"/>
        <v>45600</v>
      </c>
      <c r="L4" t="str">
        <f t="shared" si="1"/>
        <v>Needs Improvement</v>
      </c>
    </row>
    <row r="5" spans="1:12" x14ac:dyDescent="0.25">
      <c r="A5" t="s">
        <v>11</v>
      </c>
      <c r="B5" t="s">
        <v>85</v>
      </c>
      <c r="C5" t="s">
        <v>186</v>
      </c>
      <c r="D5" t="s">
        <v>154</v>
      </c>
      <c r="E5" s="4">
        <v>50000</v>
      </c>
      <c r="F5">
        <v>2</v>
      </c>
      <c r="G5" s="8">
        <v>3</v>
      </c>
      <c r="H5" t="s">
        <v>161</v>
      </c>
      <c r="I5" s="4">
        <f>VLOOKUP(H5,'Training Programme Data'!$B$2:$D$6,3,FALSE)</f>
        <v>500</v>
      </c>
      <c r="J5" t="str">
        <f>VLOOKUP(H5,'Training Programme Data'!$B$2:$C$6,2,FALSE)</f>
        <v>Technical</v>
      </c>
      <c r="K5" s="4">
        <f t="shared" si="0"/>
        <v>50500</v>
      </c>
      <c r="L5" t="str">
        <f t="shared" si="1"/>
        <v>Satisfactory</v>
      </c>
    </row>
    <row r="6" spans="1:12" x14ac:dyDescent="0.25">
      <c r="A6" t="s">
        <v>12</v>
      </c>
      <c r="B6" t="s">
        <v>86</v>
      </c>
      <c r="C6" t="s">
        <v>188</v>
      </c>
      <c r="D6" t="s">
        <v>155</v>
      </c>
      <c r="E6" s="4">
        <v>35000</v>
      </c>
      <c r="F6">
        <v>8</v>
      </c>
      <c r="G6" s="8">
        <v>4</v>
      </c>
      <c r="H6" t="s">
        <v>162</v>
      </c>
      <c r="I6" s="4">
        <f>VLOOKUP(H6,'Training Programme Data'!$B$2:$D$6,3,FALSE)</f>
        <v>600</v>
      </c>
      <c r="J6" t="str">
        <f>VLOOKUP(H6,'Training Programme Data'!$B$2:$C$6,2,FALSE)</f>
        <v>Technical Tools</v>
      </c>
      <c r="K6" s="4">
        <f t="shared" si="0"/>
        <v>35600</v>
      </c>
      <c r="L6" t="str">
        <f t="shared" si="1"/>
        <v>High Performer</v>
      </c>
    </row>
    <row r="7" spans="1:12" x14ac:dyDescent="0.25">
      <c r="A7" t="s">
        <v>13</v>
      </c>
      <c r="B7" t="s">
        <v>87</v>
      </c>
      <c r="C7" t="s">
        <v>186</v>
      </c>
      <c r="D7" t="s">
        <v>156</v>
      </c>
      <c r="E7" s="4">
        <v>25000</v>
      </c>
      <c r="F7">
        <v>5</v>
      </c>
      <c r="G7" s="8">
        <v>1</v>
      </c>
      <c r="H7" t="s">
        <v>163</v>
      </c>
      <c r="I7" s="4">
        <f>VLOOKUP(H7,'Training Programme Data'!$B$2:$D$6,3,FALSE)</f>
        <v>1000</v>
      </c>
      <c r="J7" t="str">
        <f>VLOOKUP(H7,'Training Programme Data'!$B$2:$C$6,2,FALSE)</f>
        <v>Leadership</v>
      </c>
      <c r="K7" s="4">
        <f t="shared" si="0"/>
        <v>26000</v>
      </c>
      <c r="L7" t="str">
        <f t="shared" si="1"/>
        <v>Needs Improvement</v>
      </c>
    </row>
    <row r="8" spans="1:12" x14ac:dyDescent="0.25">
      <c r="A8" t="s">
        <v>14</v>
      </c>
      <c r="B8" t="s">
        <v>88</v>
      </c>
      <c r="C8" t="s">
        <v>150</v>
      </c>
      <c r="D8" t="s">
        <v>151</v>
      </c>
      <c r="E8" s="4">
        <v>50000</v>
      </c>
      <c r="F8">
        <v>7</v>
      </c>
      <c r="G8" s="8">
        <v>5</v>
      </c>
      <c r="H8" t="s">
        <v>161</v>
      </c>
      <c r="I8" s="4">
        <f>VLOOKUP(H8,'Training Programme Data'!$B$2:$D$6,3,FALSE)</f>
        <v>500</v>
      </c>
      <c r="J8" t="str">
        <f>VLOOKUP(H8,'Training Programme Data'!$B$2:$C$6,2,FALSE)</f>
        <v>Technical</v>
      </c>
      <c r="K8" s="4">
        <f t="shared" si="0"/>
        <v>50500</v>
      </c>
      <c r="L8" t="str">
        <f t="shared" si="1"/>
        <v>High Performer</v>
      </c>
    </row>
    <row r="9" spans="1:12" x14ac:dyDescent="0.25">
      <c r="A9" t="s">
        <v>15</v>
      </c>
      <c r="B9" t="s">
        <v>89</v>
      </c>
      <c r="C9" t="s">
        <v>189</v>
      </c>
      <c r="D9" t="s">
        <v>157</v>
      </c>
      <c r="E9" s="4">
        <v>40000</v>
      </c>
      <c r="F9">
        <v>8</v>
      </c>
      <c r="G9" s="8">
        <v>3</v>
      </c>
      <c r="H9" t="s">
        <v>175</v>
      </c>
      <c r="I9" s="4">
        <f>VLOOKUP(H9,'Training Programme Data'!$B$2:$D$6,3,FALSE)</f>
        <v>700</v>
      </c>
      <c r="J9" t="str">
        <f>VLOOKUP(H9,'Training Programme Data'!$B$2:$C$6,2,FALSE)</f>
        <v>Teamwork</v>
      </c>
      <c r="K9" s="4">
        <f t="shared" si="0"/>
        <v>40700</v>
      </c>
      <c r="L9" t="str">
        <f t="shared" si="1"/>
        <v>Satisfactory</v>
      </c>
    </row>
    <row r="10" spans="1:12" x14ac:dyDescent="0.25">
      <c r="A10" t="s">
        <v>16</v>
      </c>
      <c r="B10" t="s">
        <v>90</v>
      </c>
      <c r="C10" t="s">
        <v>187</v>
      </c>
      <c r="D10" t="s">
        <v>156</v>
      </c>
      <c r="E10" s="4">
        <v>25000</v>
      </c>
      <c r="F10">
        <v>1</v>
      </c>
      <c r="G10" s="8">
        <f>VLOOKUP(C10,'Avg Performance rating Depart.'!A3:B8,2,FALSE)</f>
        <v>2.4500000000000002</v>
      </c>
      <c r="H10" t="s">
        <v>164</v>
      </c>
      <c r="I10" s="4">
        <f>VLOOKUP(H10,'Training Programme Data'!$B$2:$D$6,3,FALSE)</f>
        <v>800</v>
      </c>
      <c r="J10" t="str">
        <f>VLOOKUP(H10,'Training Programme Data'!$B$2:$C$6,2,FALSE)</f>
        <v>Project Management</v>
      </c>
      <c r="K10" s="4">
        <f t="shared" si="0"/>
        <v>25800</v>
      </c>
      <c r="L10" t="str">
        <f t="shared" si="1"/>
        <v>Satisfactory</v>
      </c>
    </row>
    <row r="11" spans="1:12" x14ac:dyDescent="0.25">
      <c r="A11" t="s">
        <v>17</v>
      </c>
      <c r="B11" t="s">
        <v>91</v>
      </c>
      <c r="C11" t="s">
        <v>188</v>
      </c>
      <c r="D11" t="s">
        <v>152</v>
      </c>
      <c r="E11" s="4">
        <v>55000</v>
      </c>
      <c r="F11">
        <v>6</v>
      </c>
      <c r="G11" s="8">
        <v>3</v>
      </c>
      <c r="H11" t="s">
        <v>162</v>
      </c>
      <c r="I11" s="4">
        <f>VLOOKUP(H11,'Training Programme Data'!$B$2:$D$6,3,FALSE)</f>
        <v>600</v>
      </c>
      <c r="J11" t="str">
        <f>VLOOKUP(H11,'Training Programme Data'!$B$2:$C$6,2,FALSE)</f>
        <v>Technical Tools</v>
      </c>
      <c r="K11" s="4">
        <f t="shared" si="0"/>
        <v>55600</v>
      </c>
      <c r="L11" t="str">
        <f t="shared" si="1"/>
        <v>Satisfactory</v>
      </c>
    </row>
    <row r="12" spans="1:12" x14ac:dyDescent="0.25">
      <c r="A12" t="s">
        <v>18</v>
      </c>
      <c r="B12" t="s">
        <v>92</v>
      </c>
      <c r="C12" t="s">
        <v>187</v>
      </c>
      <c r="D12" t="s">
        <v>156</v>
      </c>
      <c r="E12" s="4">
        <v>65000</v>
      </c>
      <c r="F12">
        <v>1</v>
      </c>
      <c r="G12" s="8">
        <v>5</v>
      </c>
      <c r="H12" t="s">
        <v>164</v>
      </c>
      <c r="I12" s="4">
        <f>VLOOKUP(H12,'Training Programme Data'!$B$2:$D$6,3,FALSE)</f>
        <v>800</v>
      </c>
      <c r="J12" t="str">
        <f>VLOOKUP(H12,'Training Programme Data'!$B$2:$C$6,2,FALSE)</f>
        <v>Project Management</v>
      </c>
      <c r="K12" s="4">
        <f t="shared" si="0"/>
        <v>65800</v>
      </c>
      <c r="L12" t="str">
        <f t="shared" si="1"/>
        <v>High Performer</v>
      </c>
    </row>
    <row r="13" spans="1:12" x14ac:dyDescent="0.25">
      <c r="A13" t="s">
        <v>18</v>
      </c>
      <c r="B13" t="s">
        <v>92</v>
      </c>
      <c r="C13" t="s">
        <v>187</v>
      </c>
      <c r="D13" t="s">
        <v>156</v>
      </c>
      <c r="E13" s="4">
        <v>65000</v>
      </c>
      <c r="F13">
        <v>1</v>
      </c>
      <c r="G13" s="8">
        <f>GETPIVOTDATA("Performance Rating",'Avg Performance rating Depart.'!$A$3,"Department","FINANCE")</f>
        <v>2.4500000000000002</v>
      </c>
      <c r="H13" t="s">
        <v>164</v>
      </c>
      <c r="I13" s="4">
        <f>VLOOKUP(H13,'Training Programme Data'!$B$2:$D$6,3,FALSE)</f>
        <v>800</v>
      </c>
      <c r="J13" t="str">
        <f>VLOOKUP(H13,'Training Programme Data'!$B$2:$C$6,2,FALSE)</f>
        <v>Project Management</v>
      </c>
      <c r="K13" s="4">
        <f t="shared" si="0"/>
        <v>65800</v>
      </c>
      <c r="L13" t="str">
        <f t="shared" si="1"/>
        <v>Satisfactory</v>
      </c>
    </row>
    <row r="14" spans="1:12" x14ac:dyDescent="0.25">
      <c r="A14" t="s">
        <v>19</v>
      </c>
      <c r="B14" t="s">
        <v>93</v>
      </c>
      <c r="C14" t="s">
        <v>189</v>
      </c>
      <c r="D14" t="s">
        <v>158</v>
      </c>
      <c r="E14" s="4">
        <v>40000</v>
      </c>
      <c r="F14">
        <v>2</v>
      </c>
      <c r="G14" s="8">
        <v>3</v>
      </c>
      <c r="H14" t="s">
        <v>161</v>
      </c>
      <c r="I14" s="4">
        <f>VLOOKUP(H14,'Training Programme Data'!$B$2:$D$6,3,FALSE)</f>
        <v>500</v>
      </c>
      <c r="J14" t="str">
        <f>VLOOKUP(H14,'Training Programme Data'!$B$2:$C$6,2,FALSE)</f>
        <v>Technical</v>
      </c>
      <c r="K14" s="4">
        <f t="shared" si="0"/>
        <v>40500</v>
      </c>
      <c r="L14" t="str">
        <f t="shared" si="1"/>
        <v>Satisfactory</v>
      </c>
    </row>
    <row r="15" spans="1:12" x14ac:dyDescent="0.25">
      <c r="A15" t="s">
        <v>20</v>
      </c>
      <c r="B15" t="s">
        <v>94</v>
      </c>
      <c r="C15" t="s">
        <v>189</v>
      </c>
      <c r="D15" t="s">
        <v>151</v>
      </c>
      <c r="E15" s="4">
        <v>40000</v>
      </c>
      <c r="F15">
        <v>1</v>
      </c>
      <c r="G15" s="8">
        <v>2</v>
      </c>
      <c r="H15" t="s">
        <v>162</v>
      </c>
      <c r="I15" s="4">
        <f>VLOOKUP(H15,'Training Programme Data'!$B$2:$D$6,3,FALSE)</f>
        <v>600</v>
      </c>
      <c r="J15" t="str">
        <f>VLOOKUP(H15,'Training Programme Data'!$B$2:$C$6,2,FALSE)</f>
        <v>Technical Tools</v>
      </c>
      <c r="K15" s="4">
        <f t="shared" si="0"/>
        <v>40600</v>
      </c>
      <c r="L15" t="str">
        <f t="shared" si="1"/>
        <v>Needs Improvement</v>
      </c>
    </row>
    <row r="16" spans="1:12" x14ac:dyDescent="0.25">
      <c r="A16" t="s">
        <v>21</v>
      </c>
      <c r="B16" t="s">
        <v>95</v>
      </c>
      <c r="C16" t="s">
        <v>189</v>
      </c>
      <c r="D16" t="s">
        <v>152</v>
      </c>
      <c r="E16" s="4">
        <v>50000</v>
      </c>
      <c r="F16">
        <v>5</v>
      </c>
      <c r="G16" s="8">
        <f>VLOOKUP(C16,'Avg Performance rating Depart.'!A3:B8,2,FALSE)</f>
        <v>2.2000000000000002</v>
      </c>
      <c r="H16" t="s">
        <v>163</v>
      </c>
      <c r="I16" s="4">
        <f>VLOOKUP(H16,'Training Programme Data'!$B$2:$D$6,3,FALSE)</f>
        <v>1000</v>
      </c>
      <c r="J16" t="str">
        <f>VLOOKUP(H16,'Training Programme Data'!$B$2:$C$6,2,FALSE)</f>
        <v>Leadership</v>
      </c>
      <c r="K16" s="4">
        <f t="shared" si="0"/>
        <v>51000</v>
      </c>
      <c r="L16" t="str">
        <f t="shared" si="1"/>
        <v>Satisfactory</v>
      </c>
    </row>
    <row r="17" spans="1:12" x14ac:dyDescent="0.25">
      <c r="A17" t="s">
        <v>22</v>
      </c>
      <c r="B17" t="s">
        <v>95</v>
      </c>
      <c r="C17" t="s">
        <v>187</v>
      </c>
      <c r="D17" t="s">
        <v>156</v>
      </c>
      <c r="E17" s="4">
        <v>35000</v>
      </c>
      <c r="F17">
        <v>9</v>
      </c>
      <c r="G17" s="8">
        <v>2</v>
      </c>
      <c r="H17" t="s">
        <v>164</v>
      </c>
      <c r="I17" s="4">
        <f>VLOOKUP(H17,'Training Programme Data'!$B$2:$D$6,3,FALSE)</f>
        <v>800</v>
      </c>
      <c r="J17" t="str">
        <f>VLOOKUP(H17,'Training Programme Data'!$B$2:$C$6,2,FALSE)</f>
        <v>Project Management</v>
      </c>
      <c r="K17" s="4">
        <f t="shared" si="0"/>
        <v>35800</v>
      </c>
      <c r="L17" t="str">
        <f t="shared" si="1"/>
        <v>Needs Improvement</v>
      </c>
    </row>
    <row r="18" spans="1:12" x14ac:dyDescent="0.25">
      <c r="A18" t="s">
        <v>23</v>
      </c>
      <c r="B18" t="s">
        <v>96</v>
      </c>
      <c r="C18" t="s">
        <v>189</v>
      </c>
      <c r="D18" t="s">
        <v>157</v>
      </c>
      <c r="E18" s="4">
        <v>50000</v>
      </c>
      <c r="F18">
        <v>6</v>
      </c>
      <c r="G18" s="8">
        <v>1</v>
      </c>
      <c r="H18" t="s">
        <v>161</v>
      </c>
      <c r="I18" s="4">
        <f>VLOOKUP(H18,'Training Programme Data'!$B$2:$D$6,3,FALSE)</f>
        <v>500</v>
      </c>
      <c r="J18" t="str">
        <f>VLOOKUP(H18,'Training Programme Data'!$B$2:$C$6,2,FALSE)</f>
        <v>Technical</v>
      </c>
      <c r="K18" s="4">
        <f t="shared" si="0"/>
        <v>50500</v>
      </c>
      <c r="L18" t="str">
        <f t="shared" si="1"/>
        <v>Needs Improvement</v>
      </c>
    </row>
    <row r="19" spans="1:12" x14ac:dyDescent="0.25">
      <c r="A19" t="s">
        <v>24</v>
      </c>
      <c r="B19" t="s">
        <v>97</v>
      </c>
      <c r="C19" t="s">
        <v>187</v>
      </c>
      <c r="D19" t="s">
        <v>154</v>
      </c>
      <c r="E19" s="4">
        <v>55000</v>
      </c>
      <c r="F19">
        <v>1</v>
      </c>
      <c r="G19" s="8">
        <v>1</v>
      </c>
      <c r="H19" t="s">
        <v>175</v>
      </c>
      <c r="I19" s="4">
        <f>VLOOKUP(H19,'Training Programme Data'!$B$2:$D$6,3,FALSE)</f>
        <v>700</v>
      </c>
      <c r="J19" t="str">
        <f>VLOOKUP(H19,'Training Programme Data'!$B$2:$C$6,2,FALSE)</f>
        <v>Teamwork</v>
      </c>
      <c r="K19" s="4">
        <f t="shared" si="0"/>
        <v>55700</v>
      </c>
      <c r="L19" t="str">
        <f t="shared" si="1"/>
        <v>Needs Improvement</v>
      </c>
    </row>
    <row r="20" spans="1:12" x14ac:dyDescent="0.25">
      <c r="A20" t="s">
        <v>25</v>
      </c>
      <c r="B20" t="s">
        <v>98</v>
      </c>
      <c r="C20" t="s">
        <v>189</v>
      </c>
      <c r="D20" t="s">
        <v>159</v>
      </c>
      <c r="E20" s="4">
        <v>35000</v>
      </c>
      <c r="F20">
        <v>1</v>
      </c>
      <c r="G20" s="8">
        <v>1</v>
      </c>
      <c r="H20" t="s">
        <v>162</v>
      </c>
      <c r="I20" s="4">
        <f>VLOOKUP(H20,'Training Programme Data'!$B$2:$D$6,3,FALSE)</f>
        <v>600</v>
      </c>
      <c r="J20" t="str">
        <f>VLOOKUP(H20,'Training Programme Data'!$B$2:$C$6,2,FALSE)</f>
        <v>Technical Tools</v>
      </c>
      <c r="K20" s="4">
        <f t="shared" si="0"/>
        <v>35600</v>
      </c>
      <c r="L20" t="str">
        <f t="shared" si="1"/>
        <v>Needs Improvement</v>
      </c>
    </row>
    <row r="21" spans="1:12" x14ac:dyDescent="0.25">
      <c r="A21" t="s">
        <v>26</v>
      </c>
      <c r="B21" t="s">
        <v>99</v>
      </c>
      <c r="C21" t="s">
        <v>150</v>
      </c>
      <c r="D21" t="s">
        <v>152</v>
      </c>
      <c r="E21" s="4">
        <v>55000</v>
      </c>
      <c r="F21">
        <v>2</v>
      </c>
      <c r="G21" s="8">
        <v>1</v>
      </c>
      <c r="H21" t="s">
        <v>164</v>
      </c>
      <c r="I21" s="4">
        <f>VLOOKUP(H21,'Training Programme Data'!$B$2:$D$6,3,FALSE)</f>
        <v>800</v>
      </c>
      <c r="J21" t="str">
        <f>VLOOKUP(H21,'Training Programme Data'!$B$2:$C$6,2,FALSE)</f>
        <v>Project Management</v>
      </c>
      <c r="K21" s="4">
        <f t="shared" si="0"/>
        <v>55800</v>
      </c>
      <c r="L21" t="str">
        <f t="shared" si="1"/>
        <v>Needs Improvement</v>
      </c>
    </row>
    <row r="22" spans="1:12" x14ac:dyDescent="0.25">
      <c r="A22" t="s">
        <v>27</v>
      </c>
      <c r="B22" t="s">
        <v>100</v>
      </c>
      <c r="C22" t="s">
        <v>189</v>
      </c>
      <c r="D22" t="s">
        <v>160</v>
      </c>
      <c r="E22" s="4">
        <v>35000</v>
      </c>
      <c r="F22">
        <v>9</v>
      </c>
      <c r="G22" s="8">
        <f>VLOOKUP(C22,'Avg Performance rating Depart.'!A3:B8,2,FALSE)</f>
        <v>2.2000000000000002</v>
      </c>
      <c r="H22" t="s">
        <v>164</v>
      </c>
      <c r="I22" s="4">
        <f>VLOOKUP(H22,'Training Programme Data'!$B$2:$D$6,3,FALSE)</f>
        <v>800</v>
      </c>
      <c r="J22" t="str">
        <f>VLOOKUP(H22,'Training Programme Data'!$B$2:$C$6,2,FALSE)</f>
        <v>Project Management</v>
      </c>
      <c r="K22" s="4">
        <f t="shared" si="0"/>
        <v>35800</v>
      </c>
      <c r="L22" t="str">
        <f t="shared" si="1"/>
        <v>Satisfactory</v>
      </c>
    </row>
    <row r="23" spans="1:12" x14ac:dyDescent="0.25">
      <c r="A23" t="s">
        <v>28</v>
      </c>
      <c r="B23" t="s">
        <v>101</v>
      </c>
      <c r="C23" t="s">
        <v>187</v>
      </c>
      <c r="D23" t="s">
        <v>155</v>
      </c>
      <c r="E23" s="4">
        <v>30000</v>
      </c>
      <c r="F23">
        <v>3</v>
      </c>
      <c r="G23" s="8">
        <v>3</v>
      </c>
      <c r="H23" t="s">
        <v>163</v>
      </c>
      <c r="I23" s="4">
        <f>VLOOKUP(H23,'Training Programme Data'!$B$2:$D$6,3,FALSE)</f>
        <v>1000</v>
      </c>
      <c r="J23" t="str">
        <f>VLOOKUP(H23,'Training Programme Data'!$B$2:$C$6,2,FALSE)</f>
        <v>Leadership</v>
      </c>
      <c r="K23" s="4">
        <f t="shared" si="0"/>
        <v>31000</v>
      </c>
      <c r="L23" t="str">
        <f t="shared" si="1"/>
        <v>Satisfactory</v>
      </c>
    </row>
    <row r="24" spans="1:12" x14ac:dyDescent="0.25">
      <c r="A24" t="s">
        <v>29</v>
      </c>
      <c r="B24" t="s">
        <v>102</v>
      </c>
      <c r="C24" t="s">
        <v>186</v>
      </c>
      <c r="D24" t="s">
        <v>156</v>
      </c>
      <c r="E24" s="4">
        <v>40000</v>
      </c>
      <c r="F24">
        <v>1</v>
      </c>
      <c r="G24" s="8">
        <v>1</v>
      </c>
      <c r="H24" t="s">
        <v>163</v>
      </c>
      <c r="I24" s="4">
        <f>VLOOKUP(H24,'Training Programme Data'!$B$2:$D$6,3,FALSE)</f>
        <v>1000</v>
      </c>
      <c r="J24" t="str">
        <f>VLOOKUP(H24,'Training Programme Data'!$B$2:$C$6,2,FALSE)</f>
        <v>Leadership</v>
      </c>
      <c r="K24" s="4">
        <f t="shared" si="0"/>
        <v>41000</v>
      </c>
      <c r="L24" t="str">
        <f t="shared" si="1"/>
        <v>Needs Improvement</v>
      </c>
    </row>
    <row r="25" spans="1:12" x14ac:dyDescent="0.25">
      <c r="A25" t="s">
        <v>30</v>
      </c>
      <c r="B25" t="s">
        <v>103</v>
      </c>
      <c r="C25" t="s">
        <v>189</v>
      </c>
      <c r="D25" t="s">
        <v>160</v>
      </c>
      <c r="E25" s="4">
        <v>60000</v>
      </c>
      <c r="F25">
        <v>5</v>
      </c>
      <c r="G25" s="8">
        <v>2</v>
      </c>
      <c r="H25" t="s">
        <v>161</v>
      </c>
      <c r="I25" s="4">
        <f>VLOOKUP(H25,'Training Programme Data'!$B$2:$D$6,3,FALSE)</f>
        <v>500</v>
      </c>
      <c r="J25" t="str">
        <f>VLOOKUP(H25,'Training Programme Data'!$B$2:$C$6,2,FALSE)</f>
        <v>Technical</v>
      </c>
      <c r="K25" s="4">
        <f t="shared" si="0"/>
        <v>60500</v>
      </c>
      <c r="L25" t="str">
        <f t="shared" si="1"/>
        <v>Needs Improvement</v>
      </c>
    </row>
    <row r="26" spans="1:12" x14ac:dyDescent="0.25">
      <c r="A26" t="s">
        <v>31</v>
      </c>
      <c r="B26" t="s">
        <v>104</v>
      </c>
      <c r="C26" t="s">
        <v>186</v>
      </c>
      <c r="D26" t="s">
        <v>154</v>
      </c>
      <c r="E26" s="4">
        <v>65000</v>
      </c>
      <c r="F26">
        <v>7</v>
      </c>
      <c r="G26" s="8">
        <v>4</v>
      </c>
      <c r="H26" t="s">
        <v>164</v>
      </c>
      <c r="I26" s="4">
        <f>VLOOKUP(H26,'Training Programme Data'!$B$2:$D$6,3,FALSE)</f>
        <v>800</v>
      </c>
      <c r="J26" t="str">
        <f>VLOOKUP(H26,'Training Programme Data'!$B$2:$C$6,2,FALSE)</f>
        <v>Project Management</v>
      </c>
      <c r="K26" s="4">
        <f t="shared" si="0"/>
        <v>65800</v>
      </c>
      <c r="L26" t="str">
        <f t="shared" si="1"/>
        <v>High Performer</v>
      </c>
    </row>
    <row r="27" spans="1:12" x14ac:dyDescent="0.25">
      <c r="A27" t="s">
        <v>32</v>
      </c>
      <c r="B27" t="s">
        <v>105</v>
      </c>
      <c r="C27" t="s">
        <v>150</v>
      </c>
      <c r="D27" t="s">
        <v>157</v>
      </c>
      <c r="E27" s="4">
        <v>55000</v>
      </c>
      <c r="F27">
        <v>6</v>
      </c>
      <c r="G27" s="8">
        <v>3</v>
      </c>
      <c r="H27" t="s">
        <v>161</v>
      </c>
      <c r="I27" s="4">
        <f>VLOOKUP(H27,'Training Programme Data'!$B$2:$D$6,3,FALSE)</f>
        <v>500</v>
      </c>
      <c r="J27" t="str">
        <f>VLOOKUP(H27,'Training Programme Data'!$B$2:$C$6,2,FALSE)</f>
        <v>Technical</v>
      </c>
      <c r="K27" s="4">
        <f t="shared" si="0"/>
        <v>55500</v>
      </c>
      <c r="L27" t="str">
        <f t="shared" si="1"/>
        <v>Satisfactory</v>
      </c>
    </row>
    <row r="28" spans="1:12" x14ac:dyDescent="0.25">
      <c r="A28" t="s">
        <v>33</v>
      </c>
      <c r="B28" t="s">
        <v>106</v>
      </c>
      <c r="C28" t="s">
        <v>188</v>
      </c>
      <c r="D28" t="s">
        <v>151</v>
      </c>
      <c r="E28" s="4">
        <v>25000</v>
      </c>
      <c r="F28">
        <v>1</v>
      </c>
      <c r="G28" s="8">
        <v>3</v>
      </c>
      <c r="H28" t="s">
        <v>161</v>
      </c>
      <c r="I28" s="4">
        <f>VLOOKUP(H28,'Training Programme Data'!$B$2:$D$6,3,FALSE)</f>
        <v>500</v>
      </c>
      <c r="J28" t="str">
        <f>VLOOKUP(H28,'Training Programme Data'!$B$2:$C$6,2,FALSE)</f>
        <v>Technical</v>
      </c>
      <c r="K28" s="4">
        <f t="shared" si="0"/>
        <v>25500</v>
      </c>
      <c r="L28" t="str">
        <f t="shared" si="1"/>
        <v>Satisfactory</v>
      </c>
    </row>
    <row r="29" spans="1:12" x14ac:dyDescent="0.25">
      <c r="A29" t="s">
        <v>34</v>
      </c>
      <c r="B29" t="s">
        <v>107</v>
      </c>
      <c r="C29" t="s">
        <v>150</v>
      </c>
      <c r="D29" t="s">
        <v>152</v>
      </c>
      <c r="E29" s="4">
        <v>35000</v>
      </c>
      <c r="F29">
        <v>5</v>
      </c>
      <c r="G29" s="8">
        <v>1</v>
      </c>
      <c r="H29" t="s">
        <v>162</v>
      </c>
      <c r="I29" s="4">
        <f>VLOOKUP(H29,'Training Programme Data'!$B$2:$D$6,3,FALSE)</f>
        <v>600</v>
      </c>
      <c r="J29" t="str">
        <f>VLOOKUP(H29,'Training Programme Data'!$B$2:$C$6,2,FALSE)</f>
        <v>Technical Tools</v>
      </c>
      <c r="K29" s="4">
        <f t="shared" si="0"/>
        <v>35600</v>
      </c>
      <c r="L29" t="str">
        <f t="shared" si="1"/>
        <v>Needs Improvement</v>
      </c>
    </row>
    <row r="30" spans="1:12" x14ac:dyDescent="0.25">
      <c r="A30" t="s">
        <v>35</v>
      </c>
      <c r="B30" t="s">
        <v>108</v>
      </c>
      <c r="C30" t="s">
        <v>189</v>
      </c>
      <c r="D30" t="s">
        <v>158</v>
      </c>
      <c r="E30" s="4">
        <v>65000</v>
      </c>
      <c r="F30">
        <v>5</v>
      </c>
      <c r="G30" s="8">
        <v>1</v>
      </c>
      <c r="H30" t="s">
        <v>161</v>
      </c>
      <c r="I30" s="4">
        <f>VLOOKUP(H30,'Training Programme Data'!$B$2:$D$6,3,FALSE)</f>
        <v>500</v>
      </c>
      <c r="J30" t="str">
        <f>VLOOKUP(H30,'Training Programme Data'!$B$2:$C$6,2,FALSE)</f>
        <v>Technical</v>
      </c>
      <c r="K30" s="4">
        <f t="shared" si="0"/>
        <v>65500</v>
      </c>
      <c r="L30" t="str">
        <f t="shared" si="1"/>
        <v>Needs Improvement</v>
      </c>
    </row>
    <row r="31" spans="1:12" x14ac:dyDescent="0.25">
      <c r="A31" t="s">
        <v>36</v>
      </c>
      <c r="B31" t="s">
        <v>109</v>
      </c>
      <c r="C31" t="s">
        <v>186</v>
      </c>
      <c r="D31" t="s">
        <v>159</v>
      </c>
      <c r="E31" s="4">
        <v>25000</v>
      </c>
      <c r="F31">
        <v>6</v>
      </c>
      <c r="G31" s="8">
        <v>1</v>
      </c>
      <c r="H31" t="s">
        <v>162</v>
      </c>
      <c r="I31" s="4">
        <f>VLOOKUP(H31,'Training Programme Data'!$B$2:$D$6,3,FALSE)</f>
        <v>600</v>
      </c>
      <c r="J31" t="str">
        <f>VLOOKUP(H31,'Training Programme Data'!$B$2:$C$6,2,FALSE)</f>
        <v>Technical Tools</v>
      </c>
      <c r="K31" s="4">
        <f t="shared" si="0"/>
        <v>25600</v>
      </c>
      <c r="L31" t="str">
        <f t="shared" si="1"/>
        <v>Needs Improvement</v>
      </c>
    </row>
    <row r="32" spans="1:12" x14ac:dyDescent="0.25">
      <c r="A32" t="s">
        <v>37</v>
      </c>
      <c r="B32" t="s">
        <v>110</v>
      </c>
      <c r="C32" t="s">
        <v>186</v>
      </c>
      <c r="D32" t="s">
        <v>159</v>
      </c>
      <c r="E32" s="4">
        <v>65000</v>
      </c>
      <c r="F32">
        <v>3</v>
      </c>
      <c r="G32" s="8">
        <v>1</v>
      </c>
      <c r="H32" t="s">
        <v>163</v>
      </c>
      <c r="I32" s="4">
        <f>VLOOKUP(H32,'Training Programme Data'!$B$2:$D$6,3,FALSE)</f>
        <v>1000</v>
      </c>
      <c r="J32" t="str">
        <f>VLOOKUP(H32,'Training Programme Data'!$B$2:$C$6,2,FALSE)</f>
        <v>Leadership</v>
      </c>
      <c r="K32" s="4">
        <f t="shared" si="0"/>
        <v>66000</v>
      </c>
      <c r="L32" t="str">
        <f t="shared" si="1"/>
        <v>Needs Improvement</v>
      </c>
    </row>
    <row r="33" spans="1:12" x14ac:dyDescent="0.25">
      <c r="A33" t="s">
        <v>38</v>
      </c>
      <c r="B33" t="s">
        <v>111</v>
      </c>
      <c r="C33" t="s">
        <v>187</v>
      </c>
      <c r="D33" t="s">
        <v>156</v>
      </c>
      <c r="E33" s="4">
        <v>60000</v>
      </c>
      <c r="F33">
        <v>5</v>
      </c>
      <c r="G33" s="8">
        <v>2</v>
      </c>
      <c r="H33" t="s">
        <v>161</v>
      </c>
      <c r="I33" s="4">
        <f>VLOOKUP(H33,'Training Programme Data'!$B$2:$D$6,3,FALSE)</f>
        <v>500</v>
      </c>
      <c r="J33" t="str">
        <f>VLOOKUP(H33,'Training Programme Data'!$B$2:$C$6,2,FALSE)</f>
        <v>Technical</v>
      </c>
      <c r="K33" s="4">
        <f t="shared" si="0"/>
        <v>60500</v>
      </c>
      <c r="L33" t="str">
        <f t="shared" si="1"/>
        <v>Needs Improvement</v>
      </c>
    </row>
    <row r="34" spans="1:12" x14ac:dyDescent="0.25">
      <c r="A34" t="s">
        <v>39</v>
      </c>
      <c r="B34" t="s">
        <v>112</v>
      </c>
      <c r="C34" t="s">
        <v>186</v>
      </c>
      <c r="D34" t="s">
        <v>151</v>
      </c>
      <c r="E34" s="4">
        <v>25000</v>
      </c>
      <c r="F34">
        <v>7</v>
      </c>
      <c r="G34" s="8">
        <v>1</v>
      </c>
      <c r="H34" t="s">
        <v>163</v>
      </c>
      <c r="I34" s="4">
        <f>VLOOKUP(H34,'Training Programme Data'!$B$2:$D$6,3,FALSE)</f>
        <v>1000</v>
      </c>
      <c r="J34" t="str">
        <f>VLOOKUP(H34,'Training Programme Data'!$B$2:$C$6,2,FALSE)</f>
        <v>Leadership</v>
      </c>
      <c r="K34" s="4">
        <f t="shared" si="0"/>
        <v>26000</v>
      </c>
      <c r="L34" t="str">
        <f t="shared" si="1"/>
        <v>Needs Improvement</v>
      </c>
    </row>
    <row r="35" spans="1:12" x14ac:dyDescent="0.25">
      <c r="A35" t="s">
        <v>40</v>
      </c>
      <c r="B35" t="s">
        <v>113</v>
      </c>
      <c r="C35" t="s">
        <v>187</v>
      </c>
      <c r="D35" t="s">
        <v>159</v>
      </c>
      <c r="E35" s="4">
        <v>50000</v>
      </c>
      <c r="F35">
        <v>5</v>
      </c>
      <c r="G35" s="8">
        <v>1</v>
      </c>
      <c r="H35" t="s">
        <v>163</v>
      </c>
      <c r="I35" s="4">
        <f>VLOOKUP(H35,'Training Programme Data'!$B$2:$D$6,3,FALSE)</f>
        <v>1000</v>
      </c>
      <c r="J35" t="str">
        <f>VLOOKUP(H35,'Training Programme Data'!$B$2:$C$6,2,FALSE)</f>
        <v>Leadership</v>
      </c>
      <c r="K35" s="4">
        <f t="shared" si="0"/>
        <v>51000</v>
      </c>
      <c r="L35" t="str">
        <f t="shared" si="1"/>
        <v>Needs Improvement</v>
      </c>
    </row>
    <row r="36" spans="1:12" x14ac:dyDescent="0.25">
      <c r="A36" t="s">
        <v>41</v>
      </c>
      <c r="B36" t="s">
        <v>114</v>
      </c>
      <c r="C36" t="s">
        <v>188</v>
      </c>
      <c r="D36" t="s">
        <v>160</v>
      </c>
      <c r="E36" s="4">
        <v>45000</v>
      </c>
      <c r="F36">
        <v>5</v>
      </c>
      <c r="G36" s="8">
        <v>1</v>
      </c>
      <c r="H36" t="s">
        <v>164</v>
      </c>
      <c r="I36" s="4">
        <f>VLOOKUP(H36,'Training Programme Data'!$B$2:$D$6,3,FALSE)</f>
        <v>800</v>
      </c>
      <c r="J36" t="str">
        <f>VLOOKUP(H36,'Training Programme Data'!$B$2:$C$6,2,FALSE)</f>
        <v>Project Management</v>
      </c>
      <c r="K36" s="4">
        <f t="shared" si="0"/>
        <v>45800</v>
      </c>
      <c r="L36" t="str">
        <f t="shared" si="1"/>
        <v>Needs Improvement</v>
      </c>
    </row>
    <row r="37" spans="1:12" x14ac:dyDescent="0.25">
      <c r="A37" t="s">
        <v>42</v>
      </c>
      <c r="B37" t="s">
        <v>115</v>
      </c>
      <c r="C37" t="s">
        <v>189</v>
      </c>
      <c r="D37" t="s">
        <v>153</v>
      </c>
      <c r="E37" s="4">
        <v>50000</v>
      </c>
      <c r="F37">
        <v>5</v>
      </c>
      <c r="G37" s="8">
        <v>3</v>
      </c>
      <c r="H37" t="s">
        <v>162</v>
      </c>
      <c r="I37" s="4">
        <f>VLOOKUP(H37,'Training Programme Data'!$B$2:$D$6,3,FALSE)</f>
        <v>600</v>
      </c>
      <c r="J37" t="str">
        <f>VLOOKUP(H37,'Training Programme Data'!$B$2:$C$6,2,FALSE)</f>
        <v>Technical Tools</v>
      </c>
      <c r="K37" s="4">
        <f t="shared" si="0"/>
        <v>50600</v>
      </c>
      <c r="L37" t="str">
        <f t="shared" si="1"/>
        <v>Satisfactory</v>
      </c>
    </row>
    <row r="38" spans="1:12" x14ac:dyDescent="0.25">
      <c r="A38" t="s">
        <v>43</v>
      </c>
      <c r="B38" t="s">
        <v>116</v>
      </c>
      <c r="C38" t="s">
        <v>187</v>
      </c>
      <c r="D38" t="s">
        <v>152</v>
      </c>
      <c r="E38" s="4">
        <v>45000</v>
      </c>
      <c r="F38">
        <v>3</v>
      </c>
      <c r="G38" s="8">
        <v>2</v>
      </c>
      <c r="H38" t="s">
        <v>164</v>
      </c>
      <c r="I38" s="4">
        <f>VLOOKUP(H38,'Training Programme Data'!$B$2:$D$6,3,FALSE)</f>
        <v>800</v>
      </c>
      <c r="J38" t="str">
        <f>VLOOKUP(H38,'Training Programme Data'!$B$2:$C$6,2,FALSE)</f>
        <v>Project Management</v>
      </c>
      <c r="K38" s="4">
        <f t="shared" si="0"/>
        <v>45800</v>
      </c>
      <c r="L38" t="str">
        <f t="shared" si="1"/>
        <v>Needs Improvement</v>
      </c>
    </row>
    <row r="39" spans="1:12" x14ac:dyDescent="0.25">
      <c r="A39" t="s">
        <v>44</v>
      </c>
      <c r="B39" t="s">
        <v>117</v>
      </c>
      <c r="C39" t="s">
        <v>188</v>
      </c>
      <c r="D39" t="s">
        <v>154</v>
      </c>
      <c r="E39" s="4">
        <v>50000</v>
      </c>
      <c r="F39">
        <v>1</v>
      </c>
      <c r="G39" s="8">
        <v>2</v>
      </c>
      <c r="H39" t="s">
        <v>162</v>
      </c>
      <c r="I39" s="4">
        <f>VLOOKUP(H39,'Training Programme Data'!$B$2:$D$6,3,FALSE)</f>
        <v>600</v>
      </c>
      <c r="J39" t="str">
        <f>VLOOKUP(H39,'Training Programme Data'!$B$2:$C$6,2,FALSE)</f>
        <v>Technical Tools</v>
      </c>
      <c r="K39" s="4">
        <f t="shared" si="0"/>
        <v>50600</v>
      </c>
      <c r="L39" t="str">
        <f t="shared" si="1"/>
        <v>Needs Improvement</v>
      </c>
    </row>
    <row r="40" spans="1:12" x14ac:dyDescent="0.25">
      <c r="A40" t="s">
        <v>45</v>
      </c>
      <c r="B40" t="s">
        <v>118</v>
      </c>
      <c r="C40" t="s">
        <v>186</v>
      </c>
      <c r="D40" t="s">
        <v>153</v>
      </c>
      <c r="E40" s="4">
        <v>45000</v>
      </c>
      <c r="F40">
        <v>5</v>
      </c>
      <c r="G40" s="8">
        <v>3</v>
      </c>
      <c r="H40" t="s">
        <v>162</v>
      </c>
      <c r="I40" s="4">
        <f>VLOOKUP(H40,'Training Programme Data'!$B$2:$D$6,3,FALSE)</f>
        <v>600</v>
      </c>
      <c r="J40" t="str">
        <f>VLOOKUP(H40,'Training Programme Data'!$B$2:$C$6,2,FALSE)</f>
        <v>Technical Tools</v>
      </c>
      <c r="K40" s="4">
        <f t="shared" si="0"/>
        <v>45600</v>
      </c>
      <c r="L40" t="str">
        <f t="shared" si="1"/>
        <v>Satisfactory</v>
      </c>
    </row>
    <row r="41" spans="1:12" x14ac:dyDescent="0.25">
      <c r="A41" t="s">
        <v>46</v>
      </c>
      <c r="B41" t="s">
        <v>119</v>
      </c>
      <c r="C41" t="s">
        <v>186</v>
      </c>
      <c r="D41" t="s">
        <v>159</v>
      </c>
      <c r="E41" s="4">
        <v>45000</v>
      </c>
      <c r="F41">
        <v>9</v>
      </c>
      <c r="G41" s="8">
        <v>3</v>
      </c>
      <c r="H41" t="s">
        <v>163</v>
      </c>
      <c r="I41" s="4">
        <f>VLOOKUP(H41,'Training Programme Data'!$B$2:$D$6,3,FALSE)</f>
        <v>1000</v>
      </c>
      <c r="J41" t="str">
        <f>VLOOKUP(H41,'Training Programme Data'!$B$2:$C$6,2,FALSE)</f>
        <v>Leadership</v>
      </c>
      <c r="K41" s="4">
        <f t="shared" si="0"/>
        <v>46000</v>
      </c>
      <c r="L41" t="str">
        <f t="shared" si="1"/>
        <v>Satisfactory</v>
      </c>
    </row>
    <row r="42" spans="1:12" x14ac:dyDescent="0.25">
      <c r="A42" t="s">
        <v>47</v>
      </c>
      <c r="B42" t="s">
        <v>120</v>
      </c>
      <c r="C42" t="s">
        <v>188</v>
      </c>
      <c r="D42" t="s">
        <v>151</v>
      </c>
      <c r="E42" s="4">
        <v>40000</v>
      </c>
      <c r="F42">
        <v>1</v>
      </c>
      <c r="G42" s="8">
        <f>VLOOKUP(C42,'Avg Performance rating Depart.'!A3:B8,2,FALSE)</f>
        <v>2.8</v>
      </c>
      <c r="H42" t="s">
        <v>162</v>
      </c>
      <c r="I42" s="4">
        <f>VLOOKUP(H42,'Training Programme Data'!$B$2:$D$6,3,FALSE)</f>
        <v>600</v>
      </c>
      <c r="J42" t="str">
        <f>VLOOKUP(H42,'Training Programme Data'!$B$2:$C$6,2,FALSE)</f>
        <v>Technical Tools</v>
      </c>
      <c r="K42" s="4">
        <f t="shared" si="0"/>
        <v>40600</v>
      </c>
      <c r="L42" t="str">
        <f t="shared" si="1"/>
        <v>Satisfactory</v>
      </c>
    </row>
    <row r="43" spans="1:12" x14ac:dyDescent="0.25">
      <c r="A43" t="s">
        <v>48</v>
      </c>
      <c r="B43" t="s">
        <v>121</v>
      </c>
      <c r="C43" t="s">
        <v>186</v>
      </c>
      <c r="D43" t="s">
        <v>153</v>
      </c>
      <c r="E43" s="4">
        <v>35000</v>
      </c>
      <c r="F43">
        <v>3</v>
      </c>
      <c r="G43" s="8">
        <v>4</v>
      </c>
      <c r="H43" t="s">
        <v>161</v>
      </c>
      <c r="I43" s="4">
        <f>VLOOKUP(H43,'Training Programme Data'!$B$2:$D$6,3,FALSE)</f>
        <v>500</v>
      </c>
      <c r="J43" t="str">
        <f>VLOOKUP(H43,'Training Programme Data'!$B$2:$C$6,2,FALSE)</f>
        <v>Technical</v>
      </c>
      <c r="K43" s="4">
        <f t="shared" si="0"/>
        <v>35500</v>
      </c>
      <c r="L43" t="str">
        <f t="shared" si="1"/>
        <v>High Performer</v>
      </c>
    </row>
    <row r="44" spans="1:12" x14ac:dyDescent="0.25">
      <c r="A44" t="s">
        <v>49</v>
      </c>
      <c r="B44" t="s">
        <v>122</v>
      </c>
      <c r="C44" t="s">
        <v>188</v>
      </c>
      <c r="D44" t="s">
        <v>153</v>
      </c>
      <c r="E44" s="4">
        <v>35000</v>
      </c>
      <c r="F44">
        <v>4</v>
      </c>
      <c r="G44" s="8">
        <v>3</v>
      </c>
      <c r="H44" t="s">
        <v>163</v>
      </c>
      <c r="I44" s="4">
        <f>VLOOKUP(H44,'Training Programme Data'!$B$2:$D$6,3,FALSE)</f>
        <v>1000</v>
      </c>
      <c r="J44" t="str">
        <f>VLOOKUP(H44,'Training Programme Data'!$B$2:$C$6,2,FALSE)</f>
        <v>Leadership</v>
      </c>
      <c r="K44" s="4">
        <f t="shared" si="0"/>
        <v>36000</v>
      </c>
      <c r="L44" t="str">
        <f t="shared" si="1"/>
        <v>Satisfactory</v>
      </c>
    </row>
    <row r="45" spans="1:12" x14ac:dyDescent="0.25">
      <c r="A45" t="s">
        <v>50</v>
      </c>
      <c r="B45" t="s">
        <v>123</v>
      </c>
      <c r="C45" t="s">
        <v>187</v>
      </c>
      <c r="D45" t="s">
        <v>153</v>
      </c>
      <c r="E45" s="4">
        <v>40000</v>
      </c>
      <c r="F45">
        <v>1</v>
      </c>
      <c r="G45" s="8">
        <v>1</v>
      </c>
      <c r="H45" t="s">
        <v>161</v>
      </c>
      <c r="I45" s="4">
        <f>VLOOKUP(H45,'Training Programme Data'!$B$2:$D$6,3,FALSE)</f>
        <v>500</v>
      </c>
      <c r="J45" t="str">
        <f>VLOOKUP(H45,'Training Programme Data'!$B$2:$C$6,2,FALSE)</f>
        <v>Technical</v>
      </c>
      <c r="K45" s="4">
        <f t="shared" si="0"/>
        <v>40500</v>
      </c>
      <c r="L45" t="str">
        <f t="shared" si="1"/>
        <v>Needs Improvement</v>
      </c>
    </row>
    <row r="46" spans="1:12" x14ac:dyDescent="0.25">
      <c r="A46" t="s">
        <v>51</v>
      </c>
      <c r="B46" t="s">
        <v>124</v>
      </c>
      <c r="C46" t="s">
        <v>187</v>
      </c>
      <c r="D46" t="s">
        <v>152</v>
      </c>
      <c r="E46" s="4">
        <v>65000</v>
      </c>
      <c r="F46">
        <v>1</v>
      </c>
      <c r="G46" s="8">
        <v>4</v>
      </c>
      <c r="H46" t="s">
        <v>164</v>
      </c>
      <c r="I46" s="4">
        <f>VLOOKUP(H46,'Training Programme Data'!$B$2:$D$6,3,FALSE)</f>
        <v>800</v>
      </c>
      <c r="J46" t="str">
        <f>VLOOKUP(H46,'Training Programme Data'!$B$2:$C$6,2,FALSE)</f>
        <v>Project Management</v>
      </c>
      <c r="K46" s="4">
        <f t="shared" si="0"/>
        <v>65800</v>
      </c>
      <c r="L46" t="str">
        <f t="shared" si="1"/>
        <v>High Performer</v>
      </c>
    </row>
    <row r="47" spans="1:12" x14ac:dyDescent="0.25">
      <c r="A47" t="s">
        <v>52</v>
      </c>
      <c r="B47" t="s">
        <v>125</v>
      </c>
      <c r="C47" t="s">
        <v>188</v>
      </c>
      <c r="D47" t="s">
        <v>154</v>
      </c>
      <c r="E47" s="4">
        <v>30000</v>
      </c>
      <c r="F47">
        <v>8</v>
      </c>
      <c r="G47" s="8">
        <v>5</v>
      </c>
      <c r="H47" t="s">
        <v>163</v>
      </c>
      <c r="I47" s="4">
        <f>VLOOKUP(H47,'Training Programme Data'!$B$2:$D$6,3,FALSE)</f>
        <v>1000</v>
      </c>
      <c r="J47" t="str">
        <f>VLOOKUP(H47,'Training Programme Data'!$B$2:$C$6,2,FALSE)</f>
        <v>Leadership</v>
      </c>
      <c r="K47" s="4">
        <f t="shared" si="0"/>
        <v>31000</v>
      </c>
      <c r="L47" t="str">
        <f t="shared" si="1"/>
        <v>High Performer</v>
      </c>
    </row>
    <row r="48" spans="1:12" x14ac:dyDescent="0.25">
      <c r="A48" t="s">
        <v>53</v>
      </c>
      <c r="B48" t="s">
        <v>126</v>
      </c>
      <c r="C48" t="s">
        <v>187</v>
      </c>
      <c r="D48" t="s">
        <v>158</v>
      </c>
      <c r="E48" s="4">
        <v>65000</v>
      </c>
      <c r="F48">
        <v>2</v>
      </c>
      <c r="G48" s="8">
        <v>1</v>
      </c>
      <c r="H48" t="s">
        <v>164</v>
      </c>
      <c r="I48" s="4">
        <f>VLOOKUP(H48,'Training Programme Data'!$B$2:$D$6,3,FALSE)</f>
        <v>800</v>
      </c>
      <c r="J48" t="str">
        <f>VLOOKUP(H48,'Training Programme Data'!$B$2:$C$6,2,FALSE)</f>
        <v>Project Management</v>
      </c>
      <c r="K48" s="4">
        <f t="shared" si="0"/>
        <v>65800</v>
      </c>
      <c r="L48" t="str">
        <f t="shared" si="1"/>
        <v>Needs Improvement</v>
      </c>
    </row>
    <row r="49" spans="1:12" x14ac:dyDescent="0.25">
      <c r="A49" t="s">
        <v>54</v>
      </c>
      <c r="B49" t="s">
        <v>127</v>
      </c>
      <c r="C49" t="s">
        <v>187</v>
      </c>
      <c r="D49" t="s">
        <v>153</v>
      </c>
      <c r="E49" s="4">
        <v>25000</v>
      </c>
      <c r="F49">
        <v>8</v>
      </c>
      <c r="G49" s="8">
        <v>2</v>
      </c>
      <c r="H49" t="s">
        <v>163</v>
      </c>
      <c r="I49" s="4">
        <f>VLOOKUP(H49,'Training Programme Data'!$B$2:$D$6,3,FALSE)</f>
        <v>1000</v>
      </c>
      <c r="J49" t="str">
        <f>VLOOKUP(H49,'Training Programme Data'!$B$2:$C$6,2,FALSE)</f>
        <v>Leadership</v>
      </c>
      <c r="K49" s="4">
        <f t="shared" si="0"/>
        <v>26000</v>
      </c>
      <c r="L49" t="str">
        <f t="shared" si="1"/>
        <v>Needs Improvement</v>
      </c>
    </row>
    <row r="50" spans="1:12" x14ac:dyDescent="0.25">
      <c r="A50" t="s">
        <v>55</v>
      </c>
      <c r="B50" t="s">
        <v>128</v>
      </c>
      <c r="C50" t="s">
        <v>187</v>
      </c>
      <c r="D50" t="s">
        <v>155</v>
      </c>
      <c r="E50" s="4">
        <v>25000</v>
      </c>
      <c r="F50">
        <v>7</v>
      </c>
      <c r="G50" s="8">
        <v>4</v>
      </c>
      <c r="H50" t="s">
        <v>163</v>
      </c>
      <c r="I50" s="4">
        <f>VLOOKUP(H50,'Training Programme Data'!$B$2:$D$6,3,FALSE)</f>
        <v>1000</v>
      </c>
      <c r="J50" t="str">
        <f>VLOOKUP(H50,'Training Programme Data'!$B$2:$C$6,2,FALSE)</f>
        <v>Leadership</v>
      </c>
      <c r="K50" s="4">
        <f t="shared" si="0"/>
        <v>26000</v>
      </c>
      <c r="L50" t="str">
        <f t="shared" si="1"/>
        <v>High Performer</v>
      </c>
    </row>
    <row r="51" spans="1:12" x14ac:dyDescent="0.25">
      <c r="A51" t="s">
        <v>56</v>
      </c>
      <c r="B51" t="s">
        <v>181</v>
      </c>
      <c r="C51" t="s">
        <v>150</v>
      </c>
      <c r="D51" t="s">
        <v>153</v>
      </c>
      <c r="E51" s="4">
        <v>45000</v>
      </c>
      <c r="F51">
        <v>2</v>
      </c>
      <c r="G51" s="8">
        <f>VLOOKUP(C51,'Avg Performance rating Depart.'!A3:B8,2,FALSE)</f>
        <v>2.4</v>
      </c>
      <c r="H51" t="s">
        <v>162</v>
      </c>
      <c r="I51" s="4">
        <f>VLOOKUP(H51,'Training Programme Data'!$B$2:$D$6,3,FALSE)</f>
        <v>600</v>
      </c>
      <c r="J51" t="str">
        <f>VLOOKUP(H51,'Training Programme Data'!$B$2:$C$6,2,FALSE)</f>
        <v>Technical Tools</v>
      </c>
      <c r="K51" s="4">
        <f t="shared" si="0"/>
        <v>45600</v>
      </c>
      <c r="L51" t="str">
        <f t="shared" si="1"/>
        <v>Satisfactory</v>
      </c>
    </row>
    <row r="52" spans="1:12" x14ac:dyDescent="0.25">
      <c r="A52" t="s">
        <v>57</v>
      </c>
      <c r="B52" t="s">
        <v>129</v>
      </c>
      <c r="C52" t="s">
        <v>189</v>
      </c>
      <c r="D52" t="s">
        <v>155</v>
      </c>
      <c r="E52" s="4">
        <v>50000</v>
      </c>
      <c r="F52">
        <v>6</v>
      </c>
      <c r="G52" s="8">
        <v>1</v>
      </c>
      <c r="H52" t="s">
        <v>162</v>
      </c>
      <c r="I52" s="4">
        <f>VLOOKUP(H52,'Training Programme Data'!$B$2:$D$6,3,FALSE)</f>
        <v>600</v>
      </c>
      <c r="J52" t="str">
        <f>VLOOKUP(H52,'Training Programme Data'!$B$2:$C$6,2,FALSE)</f>
        <v>Technical Tools</v>
      </c>
      <c r="K52" s="4">
        <f t="shared" si="0"/>
        <v>50600</v>
      </c>
      <c r="L52" t="str">
        <f t="shared" si="1"/>
        <v>Needs Improvement</v>
      </c>
    </row>
    <row r="53" spans="1:12" x14ac:dyDescent="0.25">
      <c r="A53" t="s">
        <v>58</v>
      </c>
      <c r="B53" t="s">
        <v>182</v>
      </c>
      <c r="C53" t="s">
        <v>186</v>
      </c>
      <c r="D53" t="s">
        <v>152</v>
      </c>
      <c r="E53" s="4">
        <v>50000</v>
      </c>
      <c r="F53">
        <v>6</v>
      </c>
      <c r="G53" s="8">
        <v>2</v>
      </c>
      <c r="H53" t="s">
        <v>164</v>
      </c>
      <c r="I53" s="4">
        <f>VLOOKUP(H53,'Training Programme Data'!$B$2:$D$6,3,FALSE)</f>
        <v>800</v>
      </c>
      <c r="J53" t="str">
        <f>VLOOKUP(H53,'Training Programme Data'!$B$2:$C$6,2,FALSE)</f>
        <v>Project Management</v>
      </c>
      <c r="K53" s="4">
        <f t="shared" si="0"/>
        <v>50800</v>
      </c>
      <c r="L53" t="str">
        <f t="shared" si="1"/>
        <v>Needs Improvement</v>
      </c>
    </row>
    <row r="54" spans="1:12" x14ac:dyDescent="0.25">
      <c r="A54" t="s">
        <v>59</v>
      </c>
      <c r="B54" t="s">
        <v>130</v>
      </c>
      <c r="C54" t="s">
        <v>150</v>
      </c>
      <c r="D54" t="s">
        <v>159</v>
      </c>
      <c r="E54" s="4">
        <v>35000</v>
      </c>
      <c r="F54">
        <v>3</v>
      </c>
      <c r="G54" s="8">
        <v>2</v>
      </c>
      <c r="H54" t="s">
        <v>162</v>
      </c>
      <c r="I54" s="4">
        <f>VLOOKUP(H54,'Training Programme Data'!$B$2:$D$6,3,FALSE)</f>
        <v>600</v>
      </c>
      <c r="J54" t="str">
        <f>VLOOKUP(H54,'Training Programme Data'!$B$2:$C$6,2,FALSE)</f>
        <v>Technical Tools</v>
      </c>
      <c r="K54" s="4">
        <f t="shared" si="0"/>
        <v>35600</v>
      </c>
      <c r="L54" t="str">
        <f t="shared" si="1"/>
        <v>Needs Improvement</v>
      </c>
    </row>
    <row r="55" spans="1:12" x14ac:dyDescent="0.25">
      <c r="A55" t="s">
        <v>60</v>
      </c>
      <c r="B55" t="s">
        <v>131</v>
      </c>
      <c r="C55" t="s">
        <v>187</v>
      </c>
      <c r="D55" t="s">
        <v>156</v>
      </c>
      <c r="E55" s="4">
        <v>55000</v>
      </c>
      <c r="F55">
        <v>2</v>
      </c>
      <c r="G55" s="8">
        <v>3</v>
      </c>
      <c r="H55" t="s">
        <v>163</v>
      </c>
      <c r="I55" s="4">
        <f>VLOOKUP(H55,'Training Programme Data'!$B$2:$D$6,3,FALSE)</f>
        <v>1000</v>
      </c>
      <c r="J55" t="str">
        <f>VLOOKUP(H55,'Training Programme Data'!$B$2:$C$6,2,FALSE)</f>
        <v>Leadership</v>
      </c>
      <c r="K55" s="4">
        <f t="shared" si="0"/>
        <v>56000</v>
      </c>
      <c r="L55" t="str">
        <f t="shared" si="1"/>
        <v>Satisfactory</v>
      </c>
    </row>
    <row r="56" spans="1:12" x14ac:dyDescent="0.25">
      <c r="A56" t="s">
        <v>61</v>
      </c>
      <c r="B56" t="s">
        <v>132</v>
      </c>
      <c r="C56" t="s">
        <v>188</v>
      </c>
      <c r="D56" t="s">
        <v>157</v>
      </c>
      <c r="E56" s="4">
        <v>65000</v>
      </c>
      <c r="F56">
        <v>1</v>
      </c>
      <c r="G56" s="8">
        <v>3</v>
      </c>
      <c r="H56" t="s">
        <v>162</v>
      </c>
      <c r="I56" s="4">
        <f>VLOOKUP(H56,'Training Programme Data'!$B$2:$D$6,3,FALSE)</f>
        <v>600</v>
      </c>
      <c r="J56" t="str">
        <f>VLOOKUP(H56,'Training Programme Data'!$B$2:$C$6,2,FALSE)</f>
        <v>Technical Tools</v>
      </c>
      <c r="K56" s="4">
        <f t="shared" si="0"/>
        <v>65600</v>
      </c>
      <c r="L56" t="str">
        <f t="shared" si="1"/>
        <v>Satisfactory</v>
      </c>
    </row>
    <row r="57" spans="1:12" x14ac:dyDescent="0.25">
      <c r="A57" t="s">
        <v>62</v>
      </c>
      <c r="B57" t="s">
        <v>133</v>
      </c>
      <c r="C57" t="s">
        <v>187</v>
      </c>
      <c r="D57" t="s">
        <v>159</v>
      </c>
      <c r="E57" s="4">
        <v>60000</v>
      </c>
      <c r="F57">
        <v>6</v>
      </c>
      <c r="G57" s="8">
        <v>2</v>
      </c>
      <c r="H57" t="s">
        <v>161</v>
      </c>
      <c r="I57" s="4">
        <f>VLOOKUP(H57,'Training Programme Data'!$B$2:$D$6,3,FALSE)</f>
        <v>500</v>
      </c>
      <c r="J57" t="str">
        <f>VLOOKUP(H57,'Training Programme Data'!$B$2:$C$6,2,FALSE)</f>
        <v>Technical</v>
      </c>
      <c r="K57" s="4">
        <f t="shared" si="0"/>
        <v>60500</v>
      </c>
      <c r="L57" t="str">
        <f t="shared" si="1"/>
        <v>Needs Improvement</v>
      </c>
    </row>
    <row r="58" spans="1:12" x14ac:dyDescent="0.25">
      <c r="A58" t="s">
        <v>63</v>
      </c>
      <c r="B58" t="s">
        <v>134</v>
      </c>
      <c r="C58" t="s">
        <v>189</v>
      </c>
      <c r="D58" t="s">
        <v>159</v>
      </c>
      <c r="E58" s="4">
        <v>50000</v>
      </c>
      <c r="F58">
        <v>5</v>
      </c>
      <c r="G58" s="8">
        <v>3</v>
      </c>
      <c r="H58" t="s">
        <v>162</v>
      </c>
      <c r="I58" s="4">
        <f>VLOOKUP(H58,'Training Programme Data'!$B$2:$D$6,3,FALSE)</f>
        <v>600</v>
      </c>
      <c r="J58" t="str">
        <f>VLOOKUP(H58,'Training Programme Data'!$B$2:$C$6,2,FALSE)</f>
        <v>Technical Tools</v>
      </c>
      <c r="K58" s="4">
        <f t="shared" si="0"/>
        <v>50600</v>
      </c>
      <c r="L58" t="str">
        <f t="shared" si="1"/>
        <v>Satisfactory</v>
      </c>
    </row>
    <row r="59" spans="1:12" x14ac:dyDescent="0.25">
      <c r="A59" t="s">
        <v>64</v>
      </c>
      <c r="B59" t="s">
        <v>135</v>
      </c>
      <c r="C59" t="s">
        <v>187</v>
      </c>
      <c r="D59" t="s">
        <v>154</v>
      </c>
      <c r="E59" s="4">
        <v>60000</v>
      </c>
      <c r="F59">
        <v>9</v>
      </c>
      <c r="G59" s="8">
        <v>4</v>
      </c>
      <c r="H59" t="s">
        <v>161</v>
      </c>
      <c r="I59" s="4">
        <f>VLOOKUP(H59,'Training Programme Data'!$B$2:$D$6,3,FALSE)</f>
        <v>500</v>
      </c>
      <c r="J59" t="str">
        <f>VLOOKUP(H59,'Training Programme Data'!$B$2:$C$6,2,FALSE)</f>
        <v>Technical</v>
      </c>
      <c r="K59" s="4">
        <f t="shared" si="0"/>
        <v>60500</v>
      </c>
      <c r="L59" t="str">
        <f t="shared" si="1"/>
        <v>High Performer</v>
      </c>
    </row>
    <row r="60" spans="1:12" x14ac:dyDescent="0.25">
      <c r="A60" t="s">
        <v>65</v>
      </c>
      <c r="B60" t="s">
        <v>136</v>
      </c>
      <c r="C60" t="s">
        <v>188</v>
      </c>
      <c r="D60" t="s">
        <v>156</v>
      </c>
      <c r="E60" s="4">
        <v>45000</v>
      </c>
      <c r="F60">
        <v>1</v>
      </c>
      <c r="G60" s="8">
        <v>1</v>
      </c>
      <c r="H60" t="s">
        <v>162</v>
      </c>
      <c r="I60" s="4">
        <f>VLOOKUP(H60,'Training Programme Data'!$B$2:$D$6,3,FALSE)</f>
        <v>600</v>
      </c>
      <c r="J60" t="str">
        <f>VLOOKUP(H60,'Training Programme Data'!$B$2:$C$6,2,FALSE)</f>
        <v>Technical Tools</v>
      </c>
      <c r="K60" s="4">
        <f t="shared" si="0"/>
        <v>45600</v>
      </c>
      <c r="L60" t="str">
        <f t="shared" si="1"/>
        <v>Needs Improvement</v>
      </c>
    </row>
    <row r="61" spans="1:12" x14ac:dyDescent="0.25">
      <c r="A61" t="s">
        <v>66</v>
      </c>
      <c r="B61" t="s">
        <v>137</v>
      </c>
      <c r="C61" t="s">
        <v>189</v>
      </c>
      <c r="D61" t="s">
        <v>151</v>
      </c>
      <c r="E61" s="4">
        <v>60000</v>
      </c>
      <c r="F61">
        <v>7</v>
      </c>
      <c r="G61" s="8">
        <v>2</v>
      </c>
      <c r="H61" t="s">
        <v>161</v>
      </c>
      <c r="I61" s="4">
        <f>VLOOKUP(H61,'Training Programme Data'!$B$2:$D$6,3,FALSE)</f>
        <v>500</v>
      </c>
      <c r="J61" t="str">
        <f>VLOOKUP(H61,'Training Programme Data'!$B$2:$C$6,2,FALSE)</f>
        <v>Technical</v>
      </c>
      <c r="K61" s="4">
        <f t="shared" si="0"/>
        <v>60500</v>
      </c>
      <c r="L61" t="str">
        <f t="shared" si="1"/>
        <v>Needs Improvement</v>
      </c>
    </row>
    <row r="62" spans="1:12" x14ac:dyDescent="0.25">
      <c r="A62" t="s">
        <v>67</v>
      </c>
      <c r="B62" t="s">
        <v>183</v>
      </c>
      <c r="C62" t="s">
        <v>187</v>
      </c>
      <c r="D62" t="s">
        <v>159</v>
      </c>
      <c r="E62" s="4">
        <v>40000</v>
      </c>
      <c r="F62">
        <v>5</v>
      </c>
      <c r="G62" s="8">
        <v>4</v>
      </c>
      <c r="H62" t="s">
        <v>164</v>
      </c>
      <c r="I62" s="4">
        <f>VLOOKUP(H62,'Training Programme Data'!$B$2:$D$6,3,FALSE)</f>
        <v>800</v>
      </c>
      <c r="J62" t="str">
        <f>VLOOKUP(H62,'Training Programme Data'!$B$2:$C$6,2,FALSE)</f>
        <v>Project Management</v>
      </c>
      <c r="K62" s="4">
        <f t="shared" si="0"/>
        <v>40800</v>
      </c>
      <c r="L62" t="str">
        <f t="shared" si="1"/>
        <v>High Performer</v>
      </c>
    </row>
    <row r="63" spans="1:12" x14ac:dyDescent="0.25">
      <c r="A63" t="s">
        <v>68</v>
      </c>
      <c r="B63" t="s">
        <v>138</v>
      </c>
      <c r="C63" t="s">
        <v>189</v>
      </c>
      <c r="D63" t="s">
        <v>154</v>
      </c>
      <c r="E63" s="4">
        <v>60000</v>
      </c>
      <c r="F63">
        <v>5</v>
      </c>
      <c r="G63" s="8">
        <v>4</v>
      </c>
      <c r="H63" t="s">
        <v>164</v>
      </c>
      <c r="I63" s="4">
        <f>VLOOKUP(H63,'Training Programme Data'!$B$2:$D$6,3,FALSE)</f>
        <v>800</v>
      </c>
      <c r="J63" t="str">
        <f>VLOOKUP(H63,'Training Programme Data'!$B$2:$C$6,2,FALSE)</f>
        <v>Project Management</v>
      </c>
      <c r="K63" s="4">
        <f t="shared" si="0"/>
        <v>60800</v>
      </c>
      <c r="L63" t="str">
        <f t="shared" si="1"/>
        <v>High Performer</v>
      </c>
    </row>
    <row r="64" spans="1:12" x14ac:dyDescent="0.25">
      <c r="A64" t="s">
        <v>69</v>
      </c>
      <c r="B64" t="s">
        <v>139</v>
      </c>
      <c r="C64" t="s">
        <v>186</v>
      </c>
      <c r="D64" t="s">
        <v>160</v>
      </c>
      <c r="E64" s="4">
        <v>30000</v>
      </c>
      <c r="F64">
        <v>2</v>
      </c>
      <c r="G64" s="8">
        <v>3</v>
      </c>
      <c r="H64" t="s">
        <v>163</v>
      </c>
      <c r="I64" s="4">
        <f>VLOOKUP(H64,'Training Programme Data'!$B$2:$D$6,3,FALSE)</f>
        <v>1000</v>
      </c>
      <c r="J64" t="str">
        <f>VLOOKUP(H64,'Training Programme Data'!$B$2:$C$6,2,FALSE)</f>
        <v>Leadership</v>
      </c>
      <c r="K64" s="4">
        <f t="shared" si="0"/>
        <v>31000</v>
      </c>
      <c r="L64" t="str">
        <f t="shared" si="1"/>
        <v>Satisfactory</v>
      </c>
    </row>
    <row r="65" spans="1:12" x14ac:dyDescent="0.25">
      <c r="A65" t="s">
        <v>70</v>
      </c>
      <c r="B65" t="s">
        <v>184</v>
      </c>
      <c r="C65" t="s">
        <v>186</v>
      </c>
      <c r="D65" t="s">
        <v>154</v>
      </c>
      <c r="E65" s="4">
        <v>45000</v>
      </c>
      <c r="F65">
        <v>3</v>
      </c>
      <c r="G65" s="8">
        <v>3</v>
      </c>
      <c r="H65" t="s">
        <v>162</v>
      </c>
      <c r="I65" s="4">
        <f>VLOOKUP(H65,'Training Programme Data'!$B$2:$D$6,3,FALSE)</f>
        <v>600</v>
      </c>
      <c r="J65" t="str">
        <f>VLOOKUP(H65,'Training Programme Data'!$B$2:$C$6,2,FALSE)</f>
        <v>Technical Tools</v>
      </c>
      <c r="K65" s="4">
        <f t="shared" si="0"/>
        <v>45600</v>
      </c>
      <c r="L65" t="str">
        <f t="shared" si="1"/>
        <v>Satisfactory</v>
      </c>
    </row>
    <row r="66" spans="1:12" x14ac:dyDescent="0.25">
      <c r="A66" t="s">
        <v>71</v>
      </c>
      <c r="B66" t="s">
        <v>140</v>
      </c>
      <c r="C66" t="s">
        <v>187</v>
      </c>
      <c r="D66" t="s">
        <v>152</v>
      </c>
      <c r="E66" s="4">
        <v>65000</v>
      </c>
      <c r="F66">
        <v>7</v>
      </c>
      <c r="G66" s="8">
        <v>1</v>
      </c>
      <c r="H66" t="s">
        <v>161</v>
      </c>
      <c r="I66" s="4">
        <f>VLOOKUP(H66,'Training Programme Data'!$B$2:$D$6,3,FALSE)</f>
        <v>500</v>
      </c>
      <c r="J66" t="str">
        <f>VLOOKUP(H66,'Training Programme Data'!$B$2:$C$6,2,FALSE)</f>
        <v>Technical</v>
      </c>
      <c r="K66" s="4">
        <f t="shared" si="0"/>
        <v>65500</v>
      </c>
      <c r="L66" t="str">
        <f t="shared" si="1"/>
        <v>Needs Improvement</v>
      </c>
    </row>
    <row r="67" spans="1:12" x14ac:dyDescent="0.25">
      <c r="A67" t="s">
        <v>72</v>
      </c>
      <c r="B67" t="s">
        <v>141</v>
      </c>
      <c r="C67" t="s">
        <v>189</v>
      </c>
      <c r="D67" t="s">
        <v>156</v>
      </c>
      <c r="E67" s="4">
        <v>40000</v>
      </c>
      <c r="F67">
        <v>6</v>
      </c>
      <c r="G67" s="8">
        <v>3</v>
      </c>
      <c r="H67" t="s">
        <v>163</v>
      </c>
      <c r="I67" s="4">
        <f>VLOOKUP(H67,'Training Programme Data'!$B$2:$D$6,3,FALSE)</f>
        <v>1000</v>
      </c>
      <c r="J67" t="str">
        <f>VLOOKUP(H67,'Training Programme Data'!$B$2:$C$6,2,FALSE)</f>
        <v>Leadership</v>
      </c>
      <c r="K67" s="4">
        <f t="shared" ref="K67:K76" si="2">E67+I67</f>
        <v>41000</v>
      </c>
      <c r="L67" t="str">
        <f t="shared" ref="L67:L76" si="3">IF(OR(G67=4,G67=5),"High Performer",IF(OR(G67=1,G67=2), "Needs Improvement", "Satisfactory"))</f>
        <v>Satisfactory</v>
      </c>
    </row>
    <row r="68" spans="1:12" x14ac:dyDescent="0.25">
      <c r="A68" t="s">
        <v>73</v>
      </c>
      <c r="B68" t="s">
        <v>185</v>
      </c>
      <c r="C68" t="s">
        <v>188</v>
      </c>
      <c r="D68" t="s">
        <v>151</v>
      </c>
      <c r="E68" s="4">
        <v>50000</v>
      </c>
      <c r="F68">
        <v>2</v>
      </c>
      <c r="G68" s="8">
        <v>3</v>
      </c>
      <c r="H68" t="s">
        <v>163</v>
      </c>
      <c r="I68" s="4">
        <f>VLOOKUP(H68,'Training Programme Data'!$B$2:$D$6,3,FALSE)</f>
        <v>1000</v>
      </c>
      <c r="J68" t="str">
        <f>VLOOKUP(H68,'Training Programme Data'!$B$2:$C$6,2,FALSE)</f>
        <v>Leadership</v>
      </c>
      <c r="K68" s="4">
        <f t="shared" si="2"/>
        <v>51000</v>
      </c>
      <c r="L68" t="str">
        <f t="shared" si="3"/>
        <v>Satisfactory</v>
      </c>
    </row>
    <row r="69" spans="1:12" x14ac:dyDescent="0.25">
      <c r="A69" t="s">
        <v>74</v>
      </c>
      <c r="B69" t="s">
        <v>142</v>
      </c>
      <c r="C69" t="s">
        <v>187</v>
      </c>
      <c r="D69" t="s">
        <v>157</v>
      </c>
      <c r="E69" s="4">
        <v>25000</v>
      </c>
      <c r="F69">
        <v>6</v>
      </c>
      <c r="G69" s="8">
        <v>2</v>
      </c>
      <c r="H69" t="s">
        <v>161</v>
      </c>
      <c r="I69" s="4">
        <f>VLOOKUP(H69,'Training Programme Data'!$B$2:$D$6,3,FALSE)</f>
        <v>500</v>
      </c>
      <c r="J69" t="str">
        <f>VLOOKUP(H69,'Training Programme Data'!$B$2:$C$6,2,FALSE)</f>
        <v>Technical</v>
      </c>
      <c r="K69" s="4">
        <f t="shared" si="2"/>
        <v>25500</v>
      </c>
      <c r="L69" t="str">
        <f t="shared" si="3"/>
        <v>Needs Improvement</v>
      </c>
    </row>
    <row r="70" spans="1:12" x14ac:dyDescent="0.25">
      <c r="A70" t="s">
        <v>75</v>
      </c>
      <c r="B70" t="s">
        <v>143</v>
      </c>
      <c r="C70" t="s">
        <v>186</v>
      </c>
      <c r="D70" t="s">
        <v>155</v>
      </c>
      <c r="E70" s="4">
        <v>65000</v>
      </c>
      <c r="F70">
        <v>2</v>
      </c>
      <c r="G70" s="8">
        <v>2</v>
      </c>
      <c r="H70" t="s">
        <v>164</v>
      </c>
      <c r="I70" s="4">
        <f>VLOOKUP(H70,'Training Programme Data'!$B$2:$D$6,3,FALSE)</f>
        <v>800</v>
      </c>
      <c r="J70" t="str">
        <f>VLOOKUP(H70,'Training Programme Data'!$B$2:$C$6,2,FALSE)</f>
        <v>Project Management</v>
      </c>
      <c r="K70" s="4">
        <f t="shared" si="2"/>
        <v>65800</v>
      </c>
      <c r="L70" t="str">
        <f t="shared" si="3"/>
        <v>Needs Improvement</v>
      </c>
    </row>
    <row r="71" spans="1:12" x14ac:dyDescent="0.25">
      <c r="A71" t="s">
        <v>76</v>
      </c>
      <c r="B71" t="s">
        <v>144</v>
      </c>
      <c r="C71" t="s">
        <v>186</v>
      </c>
      <c r="D71" t="s">
        <v>156</v>
      </c>
      <c r="E71" s="4">
        <v>25000</v>
      </c>
      <c r="F71">
        <v>2</v>
      </c>
      <c r="G71" s="8">
        <v>2</v>
      </c>
      <c r="H71" t="s">
        <v>164</v>
      </c>
      <c r="I71" s="4">
        <f>VLOOKUP(H71,'Training Programme Data'!$B$2:$D$6,3,FALSE)</f>
        <v>800</v>
      </c>
      <c r="J71" t="str">
        <f>VLOOKUP(H71,'Training Programme Data'!$B$2:$C$6,2,FALSE)</f>
        <v>Project Management</v>
      </c>
      <c r="K71" s="4">
        <f t="shared" si="2"/>
        <v>25800</v>
      </c>
      <c r="L71" t="str">
        <f t="shared" si="3"/>
        <v>Needs Improvement</v>
      </c>
    </row>
    <row r="72" spans="1:12" x14ac:dyDescent="0.25">
      <c r="A72" t="s">
        <v>77</v>
      </c>
      <c r="B72" t="s">
        <v>145</v>
      </c>
      <c r="C72" t="s">
        <v>187</v>
      </c>
      <c r="D72" t="s">
        <v>154</v>
      </c>
      <c r="E72" s="4">
        <v>45000</v>
      </c>
      <c r="F72">
        <v>2</v>
      </c>
      <c r="G72" s="8">
        <v>1</v>
      </c>
      <c r="H72" t="s">
        <v>164</v>
      </c>
      <c r="I72" s="4">
        <f>VLOOKUP(H72,'Training Programme Data'!$B$2:$D$6,3,FALSE)</f>
        <v>800</v>
      </c>
      <c r="J72" t="str">
        <f>VLOOKUP(H72,'Training Programme Data'!$B$2:$C$6,2,FALSE)</f>
        <v>Project Management</v>
      </c>
      <c r="K72" s="4">
        <f t="shared" si="2"/>
        <v>45800</v>
      </c>
      <c r="L72" t="str">
        <f t="shared" si="3"/>
        <v>Needs Improvement</v>
      </c>
    </row>
    <row r="73" spans="1:12" x14ac:dyDescent="0.25">
      <c r="A73" t="s">
        <v>78</v>
      </c>
      <c r="B73" t="s">
        <v>146</v>
      </c>
      <c r="C73" t="s">
        <v>189</v>
      </c>
      <c r="D73" t="s">
        <v>155</v>
      </c>
      <c r="E73" s="4">
        <v>40000</v>
      </c>
      <c r="F73">
        <v>3</v>
      </c>
      <c r="G73" s="8">
        <v>2</v>
      </c>
      <c r="H73" t="s">
        <v>164</v>
      </c>
      <c r="I73" s="4">
        <f>VLOOKUP(H73,'Training Programme Data'!$B$2:$D$6,3,FALSE)</f>
        <v>800</v>
      </c>
      <c r="J73" t="str">
        <f>VLOOKUP(H73,'Training Programme Data'!$B$2:$C$6,2,FALSE)</f>
        <v>Project Management</v>
      </c>
      <c r="K73" s="4">
        <f t="shared" si="2"/>
        <v>40800</v>
      </c>
      <c r="L73" t="str">
        <f t="shared" si="3"/>
        <v>Needs Improvement</v>
      </c>
    </row>
    <row r="74" spans="1:12" x14ac:dyDescent="0.25">
      <c r="A74" t="s">
        <v>79</v>
      </c>
      <c r="B74" t="s">
        <v>147</v>
      </c>
      <c r="C74" t="s">
        <v>186</v>
      </c>
      <c r="D74" t="s">
        <v>157</v>
      </c>
      <c r="E74" s="4">
        <v>35000</v>
      </c>
      <c r="F74">
        <v>2</v>
      </c>
      <c r="G74" s="8">
        <f>VLOOKUP(C74,'Avg Performance rating Depart.'!A3:B8,2,FALSE)</f>
        <v>2.2222222222222223</v>
      </c>
      <c r="H74" t="s">
        <v>162</v>
      </c>
      <c r="I74" s="4">
        <f>VLOOKUP(H74,'Training Programme Data'!$B$2:$D$6,3,FALSE)</f>
        <v>600</v>
      </c>
      <c r="J74" t="str">
        <f>VLOOKUP(H74,'Training Programme Data'!$B$2:$C$6,2,FALSE)</f>
        <v>Technical Tools</v>
      </c>
      <c r="K74" s="4">
        <f t="shared" si="2"/>
        <v>35600</v>
      </c>
      <c r="L74" t="str">
        <f t="shared" si="3"/>
        <v>Satisfactory</v>
      </c>
    </row>
    <row r="75" spans="1:12" x14ac:dyDescent="0.25">
      <c r="A75" t="s">
        <v>80</v>
      </c>
      <c r="B75" t="s">
        <v>148</v>
      </c>
      <c r="C75" t="s">
        <v>189</v>
      </c>
      <c r="D75" t="s">
        <v>160</v>
      </c>
      <c r="E75" s="4">
        <v>50000</v>
      </c>
      <c r="F75">
        <v>4</v>
      </c>
      <c r="G75" s="8">
        <v>2</v>
      </c>
      <c r="H75" t="s">
        <v>164</v>
      </c>
      <c r="I75" s="4">
        <f>VLOOKUP(H75,'Training Programme Data'!$B$2:$D$6,3,FALSE)</f>
        <v>800</v>
      </c>
      <c r="J75" t="str">
        <f>VLOOKUP(H75,'Training Programme Data'!$B$2:$C$6,2,FALSE)</f>
        <v>Project Management</v>
      </c>
      <c r="K75" s="4">
        <f t="shared" si="2"/>
        <v>50800</v>
      </c>
      <c r="L75" t="str">
        <f t="shared" si="3"/>
        <v>Needs Improvement</v>
      </c>
    </row>
    <row r="76" spans="1:12" x14ac:dyDescent="0.25">
      <c r="A76" t="s">
        <v>81</v>
      </c>
      <c r="B76" t="s">
        <v>149</v>
      </c>
      <c r="C76" t="s">
        <v>186</v>
      </c>
      <c r="D76" t="s">
        <v>157</v>
      </c>
      <c r="E76" s="4">
        <v>30000</v>
      </c>
      <c r="F76">
        <v>9</v>
      </c>
      <c r="G76" s="8">
        <v>1</v>
      </c>
      <c r="H76" t="s">
        <v>162</v>
      </c>
      <c r="I76" s="4">
        <f>VLOOKUP(H76,'Training Programme Data'!$B$2:$D$6,3,FALSE)</f>
        <v>600</v>
      </c>
      <c r="J76" t="str">
        <f>VLOOKUP(H76,'Training Programme Data'!$B$2:$C$6,2,FALSE)</f>
        <v>Technical Tools</v>
      </c>
      <c r="K76" s="4">
        <f t="shared" si="2"/>
        <v>30600</v>
      </c>
      <c r="L76" t="str">
        <f t="shared" si="3"/>
        <v>Needs Improvement</v>
      </c>
    </row>
    <row r="77" spans="1:12" x14ac:dyDescent="0.25">
      <c r="E77"/>
    </row>
    <row r="78" spans="1:12" x14ac:dyDescent="0.25">
      <c r="E78"/>
    </row>
    <row r="79" spans="1:12" x14ac:dyDescent="0.25">
      <c r="E79"/>
    </row>
    <row r="80" spans="1:12" x14ac:dyDescent="0.25">
      <c r="E80"/>
    </row>
  </sheetData>
  <autoFilter ref="A1:L76" xr:uid="{00000000-0001-0000-0000-000000000000}"/>
  <conditionalFormatting sqref="G2:G76">
    <cfRule type="containsBlanks" dxfId="1" priority="1">
      <formula>LEN(TRIM(G2))=0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workbookViewId="0">
      <selection activeCell="H22" sqref="H22"/>
    </sheetView>
  </sheetViews>
  <sheetFormatPr defaultRowHeight="15" x14ac:dyDescent="0.25"/>
  <cols>
    <col min="1" max="1" width="9" bestFit="1" customWidth="1"/>
    <col min="2" max="2" width="22.7109375" bestFit="1" customWidth="1"/>
    <col min="3" max="3" width="18.28515625" bestFit="1" customWidth="1"/>
    <col min="4" max="4" width="7.42578125" bestFit="1" customWidth="1"/>
    <col min="5" max="5" width="14.28515625" bestFit="1" customWidth="1"/>
  </cols>
  <sheetData>
    <row r="1" spans="1:5" x14ac:dyDescent="0.25">
      <c r="A1" s="1" t="s">
        <v>165</v>
      </c>
      <c r="B1" s="1" t="s">
        <v>166</v>
      </c>
      <c r="C1" s="1" t="s">
        <v>167</v>
      </c>
      <c r="D1" s="1" t="s">
        <v>168</v>
      </c>
      <c r="E1" s="1" t="s">
        <v>169</v>
      </c>
    </row>
    <row r="2" spans="1:5" x14ac:dyDescent="0.25">
      <c r="A2" t="s">
        <v>170</v>
      </c>
      <c r="B2" t="s">
        <v>161</v>
      </c>
      <c r="C2" t="s">
        <v>176</v>
      </c>
      <c r="D2">
        <v>500</v>
      </c>
      <c r="E2">
        <v>2</v>
      </c>
    </row>
    <row r="3" spans="1:5" x14ac:dyDescent="0.25">
      <c r="A3" t="s">
        <v>171</v>
      </c>
      <c r="B3" t="s">
        <v>164</v>
      </c>
      <c r="C3" t="s">
        <v>180</v>
      </c>
      <c r="D3">
        <v>800</v>
      </c>
      <c r="E3">
        <v>3</v>
      </c>
    </row>
    <row r="4" spans="1:5" x14ac:dyDescent="0.25">
      <c r="A4" t="s">
        <v>172</v>
      </c>
      <c r="B4" t="s">
        <v>163</v>
      </c>
      <c r="C4" t="s">
        <v>177</v>
      </c>
      <c r="D4">
        <v>1000</v>
      </c>
      <c r="E4">
        <v>3</v>
      </c>
    </row>
    <row r="5" spans="1:5" x14ac:dyDescent="0.25">
      <c r="A5" t="s">
        <v>173</v>
      </c>
      <c r="B5" t="s">
        <v>162</v>
      </c>
      <c r="C5" t="s">
        <v>179</v>
      </c>
      <c r="D5">
        <v>600</v>
      </c>
      <c r="E5">
        <v>2</v>
      </c>
    </row>
    <row r="6" spans="1:5" x14ac:dyDescent="0.25">
      <c r="A6" t="s">
        <v>174</v>
      </c>
      <c r="B6" t="s">
        <v>175</v>
      </c>
      <c r="C6" t="s">
        <v>178</v>
      </c>
      <c r="D6">
        <v>700</v>
      </c>
      <c r="E6">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C18EC-8E10-4051-9199-EA0022629E45}">
  <dimension ref="A3:B9"/>
  <sheetViews>
    <sheetView workbookViewId="0">
      <selection activeCell="B5" sqref="B5"/>
    </sheetView>
  </sheetViews>
  <sheetFormatPr defaultRowHeight="15" x14ac:dyDescent="0.25"/>
  <cols>
    <col min="1" max="1" width="13.7109375" bestFit="1" customWidth="1"/>
    <col min="2" max="2" width="27.7109375" bestFit="1" customWidth="1"/>
  </cols>
  <sheetData>
    <row r="3" spans="1:2" x14ac:dyDescent="0.25">
      <c r="A3" s="5" t="s">
        <v>190</v>
      </c>
      <c r="B3" t="s">
        <v>193</v>
      </c>
    </row>
    <row r="4" spans="1:2" x14ac:dyDescent="0.25">
      <c r="A4" s="6" t="s">
        <v>186</v>
      </c>
      <c r="B4">
        <v>2.2222222222222223</v>
      </c>
    </row>
    <row r="5" spans="1:2" x14ac:dyDescent="0.25">
      <c r="A5" s="6" t="s">
        <v>187</v>
      </c>
      <c r="B5">
        <v>2.4500000000000002</v>
      </c>
    </row>
    <row r="6" spans="1:2" x14ac:dyDescent="0.25">
      <c r="A6" s="6" t="s">
        <v>150</v>
      </c>
      <c r="B6">
        <v>2.4</v>
      </c>
    </row>
    <row r="7" spans="1:2" x14ac:dyDescent="0.25">
      <c r="A7" s="6" t="s">
        <v>188</v>
      </c>
      <c r="B7">
        <v>2.8</v>
      </c>
    </row>
    <row r="8" spans="1:2" x14ac:dyDescent="0.25">
      <c r="A8" s="6" t="s">
        <v>189</v>
      </c>
      <c r="B8">
        <v>2.2000000000000002</v>
      </c>
    </row>
    <row r="9" spans="1:2" x14ac:dyDescent="0.25">
      <c r="A9" s="6" t="s">
        <v>191</v>
      </c>
      <c r="B9">
        <v>2.3823529411764706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Pivot Summary</vt:lpstr>
      <vt:lpstr>Summary</vt:lpstr>
      <vt:lpstr>Employee Data</vt:lpstr>
      <vt:lpstr>Training Programme Data</vt:lpstr>
      <vt:lpstr>Avg Performance rating Depart.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cyndi</dc:creator>
  <cp:lastModifiedBy>LI SHAN</cp:lastModifiedBy>
  <dcterms:created xsi:type="dcterms:W3CDTF">2024-12-02T07:45:41Z</dcterms:created>
  <dcterms:modified xsi:type="dcterms:W3CDTF">2025-05-20T00:13:31Z</dcterms:modified>
</cp:coreProperties>
</file>