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 tabRatio="942" activeTab="4"/>
  </bookViews>
  <sheets>
    <sheet name="已回款明细表-按部门" sheetId="1" r:id="rId1"/>
    <sheet name="已回款明细表-按开票日期" sheetId="2" r:id="rId2"/>
    <sheet name="已回款明细表-按信用期限" sheetId="3" r:id="rId3"/>
    <sheet name="已回款明细表-按开票单位" sheetId="4" r:id="rId4"/>
    <sheet name="已回款明细表-按项目负责人" sheetId="5" r:id="rId5"/>
  </sheets>
  <calcPr calcId="144525"/>
</workbook>
</file>

<file path=xl/sharedStrings.xml><?xml version="1.0" encoding="utf-8"?>
<sst xmlns="http://schemas.openxmlformats.org/spreadsheetml/2006/main" count="34">
  <si>
    <t>输入开票时间范围，输入部门</t>
  </si>
  <si>
    <t>任务单号</t>
  </si>
  <si>
    <t>合同号</t>
  </si>
  <si>
    <t>开票日期</t>
  </si>
  <si>
    <t>信用类别</t>
  </si>
  <si>
    <t>信用期限</t>
  </si>
  <si>
    <t>发票号</t>
  </si>
  <si>
    <t>开票单位</t>
  </si>
  <si>
    <t>所属部门</t>
  </si>
  <si>
    <t>项目</t>
  </si>
  <si>
    <t>合同金额</t>
  </si>
  <si>
    <t>发票金额</t>
  </si>
  <si>
    <t>不含税金额</t>
  </si>
  <si>
    <t>项目负责人</t>
  </si>
  <si>
    <t>回款日期</t>
  </si>
  <si>
    <t>回款金额</t>
  </si>
  <si>
    <t>未到账</t>
  </si>
  <si>
    <t>HS184043</t>
  </si>
  <si>
    <t>企业</t>
  </si>
  <si>
    <t>3个月</t>
  </si>
  <si>
    <t>05672454</t>
  </si>
  <si>
    <t>宁波大禹水处理设备有限公司</t>
  </si>
  <si>
    <t>环境-环境</t>
  </si>
  <si>
    <t>杨正</t>
  </si>
  <si>
    <t>HJ184747</t>
  </si>
  <si>
    <t>05672455</t>
  </si>
  <si>
    <t>宁波戴维医疗器械股份有限公司</t>
  </si>
  <si>
    <t>HJ185019</t>
  </si>
  <si>
    <t>05672456</t>
  </si>
  <si>
    <t>宁波庄宏亿轴承有限公司</t>
  </si>
  <si>
    <t>输入开票时间范围</t>
  </si>
  <si>
    <t>输入信用期限，开票时间范围</t>
  </si>
  <si>
    <t>输入开票单位名称，开票时间范围</t>
  </si>
  <si>
    <t>输入项目负责人，开票时间范围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</si>
</sst>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_ * #,##0.00_ ;_ * \-#,##0.00_ ;_ * &quot;-&quot;_ ;_ @_ "/>
    <numFmt numFmtId="44" formatCode="_ &quot;￥&quot;* #,##0.00_ ;_ &quot;￥&quot;* \-#,##0.00_ ;_ &quot;￥&quot;* &quot;-&quot;??_ ;_ @_ "/>
    <numFmt numFmtId="177" formatCode="0.00_ "/>
  </numFmts>
  <fonts count="25"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color rgb="FF000000"/>
      <name val="Microsoft YaHei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2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7" fillId="10" borderId="9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31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3" fontId="1" fillId="3" borderId="1" xfId="8" applyFont="1" applyFill="1" applyBorder="1" applyAlignment="1">
      <alignment horizontal="center" vertical="center"/>
    </xf>
    <xf numFmtId="176" fontId="1" fillId="3" borderId="1" xfId="5" applyNumberFormat="1" applyFont="1" applyFill="1" applyBorder="1" applyAlignment="1">
      <alignment horizontal="center" vertical="center"/>
    </xf>
    <xf numFmtId="177" fontId="1" fillId="0" borderId="1" xfId="8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43" fontId="4" fillId="0" borderId="1" xfId="8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2" borderId="0" xfId="0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workbookViewId="0">
      <selection activeCell="A13" sqref="A13"/>
    </sheetView>
  </sheetViews>
  <sheetFormatPr defaultColWidth="9" defaultRowHeight="13.5" outlineLevelRow="5"/>
  <cols>
    <col min="1" max="1" width="15" customWidth="1"/>
    <col min="2" max="2" width="11.625" customWidth="1"/>
    <col min="3" max="3" width="13.375" customWidth="1"/>
    <col min="4" max="4" width="12.875" customWidth="1"/>
    <col min="12" max="12" width="12.625"/>
    <col min="14" max="14" width="9.375"/>
  </cols>
  <sheetData>
    <row r="1" spans="1:16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3" spans="1:16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  <c r="I3" s="9" t="s">
        <v>9</v>
      </c>
      <c r="J3" s="10" t="s">
        <v>10</v>
      </c>
      <c r="K3" s="11" t="s">
        <v>11</v>
      </c>
      <c r="L3" s="12" t="s">
        <v>12</v>
      </c>
      <c r="M3" s="13" t="s">
        <v>13</v>
      </c>
      <c r="N3" s="14" t="s">
        <v>14</v>
      </c>
      <c r="O3" s="15" t="s">
        <v>15</v>
      </c>
      <c r="P3" s="16" t="s">
        <v>16</v>
      </c>
    </row>
    <row r="4" ht="14.25" spans="1:16">
      <c r="A4" s="5" t="s">
        <v>17</v>
      </c>
      <c r="B4" s="5" t="s">
        <v>17</v>
      </c>
      <c r="C4" s="6">
        <v>43467</v>
      </c>
      <c r="D4" s="7" t="s">
        <v>18</v>
      </c>
      <c r="E4" s="7" t="s">
        <v>19</v>
      </c>
      <c r="F4" s="20" t="s">
        <v>20</v>
      </c>
      <c r="G4" s="7" t="s">
        <v>21</v>
      </c>
      <c r="H4" s="7" t="s">
        <v>22</v>
      </c>
      <c r="I4" s="7" t="s">
        <v>22</v>
      </c>
      <c r="J4" s="7">
        <v>200</v>
      </c>
      <c r="K4" s="7">
        <f t="shared" ref="K4:K6" si="0">J4</f>
        <v>200</v>
      </c>
      <c r="L4" s="7">
        <f t="shared" ref="L4:L6" si="1">K4/1.06</f>
        <v>188.679245283019</v>
      </c>
      <c r="M4" s="8" t="s">
        <v>23</v>
      </c>
      <c r="N4">
        <v>20181102</v>
      </c>
      <c r="O4">
        <v>200</v>
      </c>
      <c r="P4" s="17">
        <f t="shared" ref="P4:P6" si="2">K4-O4</f>
        <v>0</v>
      </c>
    </row>
    <row r="5" ht="14.25" spans="1:16">
      <c r="A5" s="8" t="s">
        <v>24</v>
      </c>
      <c r="B5" s="8" t="s">
        <v>24</v>
      </c>
      <c r="C5" s="6">
        <v>43467</v>
      </c>
      <c r="D5" s="7" t="s">
        <v>18</v>
      </c>
      <c r="E5" s="7" t="s">
        <v>19</v>
      </c>
      <c r="F5" s="20" t="s">
        <v>25</v>
      </c>
      <c r="G5" s="7" t="s">
        <v>26</v>
      </c>
      <c r="H5" s="7" t="s">
        <v>22</v>
      </c>
      <c r="I5" s="7" t="s">
        <v>22</v>
      </c>
      <c r="J5" s="7">
        <v>2500</v>
      </c>
      <c r="K5" s="7">
        <f t="shared" si="0"/>
        <v>2500</v>
      </c>
      <c r="L5" s="7">
        <f t="shared" si="1"/>
        <v>2358.49056603774</v>
      </c>
      <c r="M5" s="5" t="s">
        <v>23</v>
      </c>
      <c r="N5">
        <v>20181227</v>
      </c>
      <c r="O5">
        <v>2500</v>
      </c>
      <c r="P5" s="17">
        <f t="shared" si="2"/>
        <v>0</v>
      </c>
    </row>
    <row r="6" ht="14.25" spans="1:16">
      <c r="A6" s="5" t="s">
        <v>27</v>
      </c>
      <c r="B6" s="5" t="s">
        <v>27</v>
      </c>
      <c r="C6" s="6">
        <v>43467</v>
      </c>
      <c r="D6" s="7" t="s">
        <v>18</v>
      </c>
      <c r="E6" s="7" t="s">
        <v>19</v>
      </c>
      <c r="F6" s="20" t="s">
        <v>28</v>
      </c>
      <c r="G6" s="7" t="s">
        <v>29</v>
      </c>
      <c r="H6" s="7" t="s">
        <v>22</v>
      </c>
      <c r="I6" s="7" t="s">
        <v>22</v>
      </c>
      <c r="J6" s="7">
        <v>1500</v>
      </c>
      <c r="K6" s="7">
        <f t="shared" si="0"/>
        <v>1500</v>
      </c>
      <c r="L6" s="7">
        <f t="shared" si="1"/>
        <v>1415.09433962264</v>
      </c>
      <c r="M6" s="8" t="s">
        <v>23</v>
      </c>
      <c r="N6">
        <v>20181212</v>
      </c>
      <c r="O6">
        <v>1500</v>
      </c>
      <c r="P6" s="17">
        <f t="shared" si="2"/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workbookViewId="0">
      <selection activeCell="E25" sqref="E25"/>
    </sheetView>
  </sheetViews>
  <sheetFormatPr defaultColWidth="9" defaultRowHeight="13.5" outlineLevelRow="5"/>
  <cols>
    <col min="1" max="1" width="15" customWidth="1"/>
    <col min="2" max="2" width="10.875" customWidth="1"/>
    <col min="3" max="3" width="13.375" customWidth="1"/>
    <col min="4" max="4" width="12.875" customWidth="1"/>
    <col min="12" max="12" width="12.625"/>
    <col min="14" max="14" width="9.375"/>
  </cols>
  <sheetData>
    <row r="1" spans="1:1">
      <c r="A1" s="1" t="s">
        <v>30</v>
      </c>
    </row>
    <row r="3" spans="1:16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  <c r="I3" s="9" t="s">
        <v>9</v>
      </c>
      <c r="J3" s="10" t="s">
        <v>10</v>
      </c>
      <c r="K3" s="11" t="s">
        <v>11</v>
      </c>
      <c r="L3" s="12" t="s">
        <v>12</v>
      </c>
      <c r="M3" s="13" t="s">
        <v>13</v>
      </c>
      <c r="N3" s="14" t="s">
        <v>14</v>
      </c>
      <c r="O3" s="15" t="s">
        <v>15</v>
      </c>
      <c r="P3" s="16" t="s">
        <v>16</v>
      </c>
    </row>
    <row r="4" ht="14.25" spans="1:16">
      <c r="A4" s="5" t="s">
        <v>17</v>
      </c>
      <c r="B4" s="5" t="s">
        <v>17</v>
      </c>
      <c r="C4" s="6">
        <v>43467</v>
      </c>
      <c r="D4" s="7" t="s">
        <v>18</v>
      </c>
      <c r="E4" s="7" t="s">
        <v>19</v>
      </c>
      <c r="F4" s="20" t="s">
        <v>20</v>
      </c>
      <c r="G4" s="7" t="s">
        <v>21</v>
      </c>
      <c r="H4" s="7" t="s">
        <v>22</v>
      </c>
      <c r="I4" s="7" t="s">
        <v>22</v>
      </c>
      <c r="J4" s="7">
        <v>200</v>
      </c>
      <c r="K4" s="7">
        <f t="shared" ref="K4:K6" si="0">J4</f>
        <v>200</v>
      </c>
      <c r="L4" s="7">
        <f t="shared" ref="L4:L6" si="1">K4/1.06</f>
        <v>188.679245283019</v>
      </c>
      <c r="M4" s="8" t="s">
        <v>23</v>
      </c>
      <c r="N4">
        <v>20181102</v>
      </c>
      <c r="O4">
        <v>200</v>
      </c>
      <c r="P4" s="17">
        <f t="shared" ref="P4:P6" si="2">K4-O4</f>
        <v>0</v>
      </c>
    </row>
    <row r="5" ht="14.25" spans="1:16">
      <c r="A5" s="8" t="s">
        <v>24</v>
      </c>
      <c r="B5" s="8" t="s">
        <v>24</v>
      </c>
      <c r="C5" s="6">
        <v>43467</v>
      </c>
      <c r="D5" s="7" t="s">
        <v>18</v>
      </c>
      <c r="E5" s="7" t="s">
        <v>19</v>
      </c>
      <c r="F5" s="20" t="s">
        <v>25</v>
      </c>
      <c r="G5" s="7" t="s">
        <v>26</v>
      </c>
      <c r="H5" s="7" t="s">
        <v>22</v>
      </c>
      <c r="I5" s="7" t="s">
        <v>22</v>
      </c>
      <c r="J5" s="7">
        <v>2500</v>
      </c>
      <c r="K5" s="7">
        <f t="shared" si="0"/>
        <v>2500</v>
      </c>
      <c r="L5" s="7">
        <f t="shared" si="1"/>
        <v>2358.49056603774</v>
      </c>
      <c r="M5" s="5" t="s">
        <v>23</v>
      </c>
      <c r="N5">
        <v>20181227</v>
      </c>
      <c r="O5">
        <v>2500</v>
      </c>
      <c r="P5" s="17">
        <f t="shared" si="2"/>
        <v>0</v>
      </c>
    </row>
    <row r="6" ht="14.25" spans="1:16">
      <c r="A6" s="5" t="s">
        <v>27</v>
      </c>
      <c r="B6" s="5" t="s">
        <v>27</v>
      </c>
      <c r="C6" s="6">
        <v>43467</v>
      </c>
      <c r="D6" s="7" t="s">
        <v>18</v>
      </c>
      <c r="E6" s="7" t="s">
        <v>19</v>
      </c>
      <c r="F6" s="20" t="s">
        <v>28</v>
      </c>
      <c r="G6" s="7" t="s">
        <v>29</v>
      </c>
      <c r="H6" s="7" t="s">
        <v>22</v>
      </c>
      <c r="I6" s="7" t="s">
        <v>22</v>
      </c>
      <c r="J6" s="7">
        <v>1500</v>
      </c>
      <c r="K6" s="7">
        <f t="shared" si="0"/>
        <v>1500</v>
      </c>
      <c r="L6" s="7">
        <f t="shared" si="1"/>
        <v>1415.09433962264</v>
      </c>
      <c r="M6" s="8" t="s">
        <v>23</v>
      </c>
      <c r="N6">
        <v>20181212</v>
      </c>
      <c r="O6">
        <v>1500</v>
      </c>
      <c r="P6" s="17">
        <f t="shared" si="2"/>
        <v>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workbookViewId="0">
      <selection activeCell="G26" sqref="G26"/>
    </sheetView>
  </sheetViews>
  <sheetFormatPr defaultColWidth="9" defaultRowHeight="13.5" outlineLevelRow="4"/>
  <cols>
    <col min="2" max="2" width="15" customWidth="1"/>
    <col min="3" max="3" width="10.875" customWidth="1"/>
    <col min="4" max="4" width="11.625" customWidth="1"/>
    <col min="5" max="5" width="12.875" customWidth="1"/>
    <col min="12" max="12" width="12.625"/>
    <col min="14" max="14" width="9.375"/>
  </cols>
  <sheetData>
    <row r="1" spans="1:1">
      <c r="A1" s="1" t="s">
        <v>31</v>
      </c>
    </row>
    <row r="2" spans="1:1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9" t="s">
        <v>9</v>
      </c>
      <c r="J2" s="10" t="s">
        <v>10</v>
      </c>
      <c r="K2" s="11" t="s">
        <v>11</v>
      </c>
      <c r="L2" s="12" t="s">
        <v>12</v>
      </c>
      <c r="M2" s="13" t="s">
        <v>13</v>
      </c>
      <c r="N2" s="14" t="s">
        <v>14</v>
      </c>
      <c r="O2" s="15" t="s">
        <v>15</v>
      </c>
      <c r="P2" s="16" t="s">
        <v>16</v>
      </c>
    </row>
    <row r="3" ht="14.25" spans="1:16">
      <c r="A3" s="5" t="s">
        <v>17</v>
      </c>
      <c r="B3" s="5" t="s">
        <v>17</v>
      </c>
      <c r="C3" s="6">
        <v>43467</v>
      </c>
      <c r="D3" s="7" t="s">
        <v>18</v>
      </c>
      <c r="E3" s="7" t="s">
        <v>19</v>
      </c>
      <c r="F3" s="20" t="s">
        <v>20</v>
      </c>
      <c r="G3" s="7" t="s">
        <v>21</v>
      </c>
      <c r="H3" s="7" t="s">
        <v>22</v>
      </c>
      <c r="I3" s="7" t="s">
        <v>22</v>
      </c>
      <c r="J3" s="7">
        <v>200</v>
      </c>
      <c r="K3" s="7">
        <f t="shared" ref="K3:K5" si="0">J3</f>
        <v>200</v>
      </c>
      <c r="L3" s="7">
        <f t="shared" ref="L3:L5" si="1">K3/1.06</f>
        <v>188.679245283019</v>
      </c>
      <c r="M3" s="8" t="s">
        <v>23</v>
      </c>
      <c r="N3">
        <v>20181102</v>
      </c>
      <c r="O3">
        <v>200</v>
      </c>
      <c r="P3" s="17">
        <f t="shared" ref="P3:P5" si="2">K3-O3</f>
        <v>0</v>
      </c>
    </row>
    <row r="4" ht="14.25" spans="1:16">
      <c r="A4" s="8" t="s">
        <v>24</v>
      </c>
      <c r="B4" s="8" t="s">
        <v>24</v>
      </c>
      <c r="C4" s="6">
        <v>43467</v>
      </c>
      <c r="D4" s="7" t="s">
        <v>18</v>
      </c>
      <c r="E4" s="7" t="s">
        <v>19</v>
      </c>
      <c r="F4" s="20" t="s">
        <v>25</v>
      </c>
      <c r="G4" s="7" t="s">
        <v>26</v>
      </c>
      <c r="H4" s="7" t="s">
        <v>22</v>
      </c>
      <c r="I4" s="7" t="s">
        <v>22</v>
      </c>
      <c r="J4" s="7">
        <v>2500</v>
      </c>
      <c r="K4" s="7">
        <f t="shared" si="0"/>
        <v>2500</v>
      </c>
      <c r="L4" s="7">
        <f t="shared" si="1"/>
        <v>2358.49056603774</v>
      </c>
      <c r="M4" s="5" t="s">
        <v>23</v>
      </c>
      <c r="N4">
        <v>20181227</v>
      </c>
      <c r="O4">
        <v>2500</v>
      </c>
      <c r="P4" s="17">
        <f t="shared" si="2"/>
        <v>0</v>
      </c>
    </row>
    <row r="5" ht="14.25" spans="1:16">
      <c r="A5" s="5" t="s">
        <v>27</v>
      </c>
      <c r="B5" s="5" t="s">
        <v>27</v>
      </c>
      <c r="C5" s="6">
        <v>43467</v>
      </c>
      <c r="D5" s="7" t="s">
        <v>18</v>
      </c>
      <c r="E5" s="7" t="s">
        <v>19</v>
      </c>
      <c r="F5" s="20" t="s">
        <v>28</v>
      </c>
      <c r="G5" s="7" t="s">
        <v>29</v>
      </c>
      <c r="H5" s="7" t="s">
        <v>22</v>
      </c>
      <c r="I5" s="7" t="s">
        <v>22</v>
      </c>
      <c r="J5" s="7">
        <v>1500</v>
      </c>
      <c r="K5" s="7">
        <f t="shared" si="0"/>
        <v>1500</v>
      </c>
      <c r="L5" s="7">
        <f t="shared" si="1"/>
        <v>1415.09433962264</v>
      </c>
      <c r="M5" s="8" t="s">
        <v>23</v>
      </c>
      <c r="N5">
        <v>20181212</v>
      </c>
      <c r="O5">
        <v>1500</v>
      </c>
      <c r="P5" s="17">
        <f t="shared" si="2"/>
        <v>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workbookViewId="0">
      <selection activeCell="H27" sqref="H27"/>
    </sheetView>
  </sheetViews>
  <sheetFormatPr defaultColWidth="9" defaultRowHeight="13.5" outlineLevelRow="4"/>
  <cols>
    <col min="1" max="1" width="15" customWidth="1"/>
    <col min="2" max="2" width="10.875" customWidth="1"/>
    <col min="3" max="3" width="13.375" customWidth="1"/>
    <col min="4" max="4" width="12.875" customWidth="1"/>
    <col min="12" max="12" width="12.625"/>
    <col min="14" max="14" width="9.375"/>
  </cols>
  <sheetData>
    <row r="1" spans="1:1">
      <c r="A1" s="1" t="s">
        <v>32</v>
      </c>
    </row>
    <row r="2" spans="1:1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9" t="s">
        <v>9</v>
      </c>
      <c r="J2" s="10" t="s">
        <v>10</v>
      </c>
      <c r="K2" s="11" t="s">
        <v>11</v>
      </c>
      <c r="L2" s="12" t="s">
        <v>12</v>
      </c>
      <c r="M2" s="13" t="s">
        <v>13</v>
      </c>
      <c r="N2" s="14" t="s">
        <v>14</v>
      </c>
      <c r="O2" s="15" t="s">
        <v>15</v>
      </c>
      <c r="P2" s="16" t="s">
        <v>16</v>
      </c>
    </row>
    <row r="3" ht="14.25" spans="1:16">
      <c r="A3" s="5" t="s">
        <v>17</v>
      </c>
      <c r="B3" s="5" t="s">
        <v>17</v>
      </c>
      <c r="C3" s="6">
        <v>43467</v>
      </c>
      <c r="D3" s="7" t="s">
        <v>18</v>
      </c>
      <c r="E3" s="7" t="s">
        <v>19</v>
      </c>
      <c r="F3" s="20" t="s">
        <v>20</v>
      </c>
      <c r="G3" s="7" t="s">
        <v>21</v>
      </c>
      <c r="H3" s="7" t="s">
        <v>22</v>
      </c>
      <c r="I3" s="7" t="s">
        <v>22</v>
      </c>
      <c r="J3" s="7">
        <v>200</v>
      </c>
      <c r="K3" s="7">
        <f t="shared" ref="K3:K5" si="0">J3</f>
        <v>200</v>
      </c>
      <c r="L3" s="7">
        <f t="shared" ref="L3:L5" si="1">K3/1.06</f>
        <v>188.679245283019</v>
      </c>
      <c r="M3" s="8" t="s">
        <v>23</v>
      </c>
      <c r="N3">
        <v>20181102</v>
      </c>
      <c r="O3">
        <v>200</v>
      </c>
      <c r="P3" s="17">
        <f t="shared" ref="P3:P5" si="2">K3-O3</f>
        <v>0</v>
      </c>
    </row>
    <row r="4" ht="14.25" spans="1:16">
      <c r="A4" s="8" t="s">
        <v>24</v>
      </c>
      <c r="B4" s="8" t="s">
        <v>24</v>
      </c>
      <c r="C4" s="6">
        <v>43467</v>
      </c>
      <c r="D4" s="7" t="s">
        <v>18</v>
      </c>
      <c r="E4" s="7" t="s">
        <v>19</v>
      </c>
      <c r="F4" s="20" t="s">
        <v>25</v>
      </c>
      <c r="G4" s="7" t="s">
        <v>26</v>
      </c>
      <c r="H4" s="7" t="s">
        <v>22</v>
      </c>
      <c r="I4" s="7" t="s">
        <v>22</v>
      </c>
      <c r="J4" s="7">
        <v>2500</v>
      </c>
      <c r="K4" s="7">
        <f t="shared" si="0"/>
        <v>2500</v>
      </c>
      <c r="L4" s="7">
        <f t="shared" si="1"/>
        <v>2358.49056603774</v>
      </c>
      <c r="M4" s="5" t="s">
        <v>23</v>
      </c>
      <c r="N4">
        <v>20181227</v>
      </c>
      <c r="O4">
        <v>2500</v>
      </c>
      <c r="P4" s="17">
        <f t="shared" si="2"/>
        <v>0</v>
      </c>
    </row>
    <row r="5" ht="14.25" spans="1:16">
      <c r="A5" s="5" t="s">
        <v>27</v>
      </c>
      <c r="B5" s="5" t="s">
        <v>27</v>
      </c>
      <c r="C5" s="6">
        <v>43467</v>
      </c>
      <c r="D5" s="7" t="s">
        <v>18</v>
      </c>
      <c r="E5" s="7" t="s">
        <v>19</v>
      </c>
      <c r="F5" s="20" t="s">
        <v>28</v>
      </c>
      <c r="G5" s="7" t="s">
        <v>29</v>
      </c>
      <c r="H5" s="7" t="s">
        <v>22</v>
      </c>
      <c r="I5" s="7" t="s">
        <v>22</v>
      </c>
      <c r="J5" s="7">
        <v>1500</v>
      </c>
      <c r="K5" s="7">
        <f t="shared" si="0"/>
        <v>1500</v>
      </c>
      <c r="L5" s="7">
        <f t="shared" si="1"/>
        <v>1415.09433962264</v>
      </c>
      <c r="M5" s="8" t="s">
        <v>23</v>
      </c>
      <c r="N5">
        <v>20181212</v>
      </c>
      <c r="O5">
        <v>1500</v>
      </c>
      <c r="P5" s="17">
        <f t="shared" si="2"/>
        <v>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workbookViewId="0">
      <selection activeCell="H23" sqref="H23"/>
    </sheetView>
  </sheetViews>
  <sheetFormatPr defaultColWidth="9" defaultRowHeight="13.5" outlineLevelRow="4"/>
  <cols>
    <col min="1" max="1" width="15" customWidth="1"/>
    <col min="2" max="2" width="10.875" customWidth="1"/>
    <col min="3" max="3" width="11.625" customWidth="1"/>
    <col min="4" max="4" width="12.875" customWidth="1"/>
    <col min="6" max="6" width="25.375" customWidth="1"/>
    <col min="12" max="12" width="12.625"/>
    <col min="14" max="14" width="9.375"/>
  </cols>
  <sheetData>
    <row r="1" spans="1:1">
      <c r="A1" s="1" t="s">
        <v>33</v>
      </c>
    </row>
    <row r="2" spans="1:1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9" t="s">
        <v>9</v>
      </c>
      <c r="J2" s="10" t="s">
        <v>10</v>
      </c>
      <c r="K2" s="11" t="s">
        <v>11</v>
      </c>
      <c r="L2" s="12" t="s">
        <v>12</v>
      </c>
      <c r="M2" s="13" t="s">
        <v>13</v>
      </c>
      <c r="N2" s="14" t="s">
        <v>14</v>
      </c>
      <c r="O2" s="15" t="s">
        <v>15</v>
      </c>
      <c r="P2" s="16" t="s">
        <v>16</v>
      </c>
    </row>
    <row r="3" ht="14.25" spans="1:16">
      <c r="A3" s="5" t="s">
        <v>17</v>
      </c>
      <c r="B3" s="5" t="s">
        <v>17</v>
      </c>
      <c r="C3" s="6">
        <v>43467</v>
      </c>
      <c r="D3" s="7" t="s">
        <v>18</v>
      </c>
      <c r="E3" s="7" t="s">
        <v>19</v>
      </c>
      <c r="F3" s="20" t="s">
        <v>20</v>
      </c>
      <c r="G3" s="7" t="s">
        <v>21</v>
      </c>
      <c r="H3" s="7" t="s">
        <v>22</v>
      </c>
      <c r="I3" s="7" t="s">
        <v>22</v>
      </c>
      <c r="J3" s="7">
        <v>200</v>
      </c>
      <c r="K3" s="7">
        <f t="shared" ref="K3:K5" si="0">J3</f>
        <v>200</v>
      </c>
      <c r="L3" s="7">
        <f t="shared" ref="L3:L5" si="1">K3/1.06</f>
        <v>188.679245283019</v>
      </c>
      <c r="M3" s="8" t="s">
        <v>23</v>
      </c>
      <c r="N3">
        <v>20181102</v>
      </c>
      <c r="O3">
        <v>200</v>
      </c>
      <c r="P3" s="17">
        <f t="shared" ref="P3:P5" si="2">K3-O3</f>
        <v>0</v>
      </c>
    </row>
    <row r="4" ht="14.25" spans="1:16">
      <c r="A4" s="8" t="s">
        <v>24</v>
      </c>
      <c r="B4" s="8" t="s">
        <v>24</v>
      </c>
      <c r="C4" s="6">
        <v>43467</v>
      </c>
      <c r="D4" s="7" t="s">
        <v>18</v>
      </c>
      <c r="E4" s="7" t="s">
        <v>19</v>
      </c>
      <c r="F4" s="20" t="s">
        <v>25</v>
      </c>
      <c r="G4" s="7" t="s">
        <v>26</v>
      </c>
      <c r="H4" s="7" t="s">
        <v>22</v>
      </c>
      <c r="I4" s="7" t="s">
        <v>22</v>
      </c>
      <c r="J4" s="7">
        <v>2500</v>
      </c>
      <c r="K4" s="7">
        <f t="shared" si="0"/>
        <v>2500</v>
      </c>
      <c r="L4" s="7">
        <f t="shared" si="1"/>
        <v>2358.49056603774</v>
      </c>
      <c r="M4" s="5" t="s">
        <v>23</v>
      </c>
      <c r="N4">
        <v>20181227</v>
      </c>
      <c r="O4">
        <v>2500</v>
      </c>
      <c r="P4" s="17">
        <f t="shared" si="2"/>
        <v>0</v>
      </c>
    </row>
    <row r="5" ht="14.25" spans="1:16">
      <c r="A5" s="5" t="s">
        <v>27</v>
      </c>
      <c r="B5" s="5" t="s">
        <v>27</v>
      </c>
      <c r="C5" s="6">
        <v>43467</v>
      </c>
      <c r="D5" s="7" t="s">
        <v>18</v>
      </c>
      <c r="E5" s="7" t="s">
        <v>19</v>
      </c>
      <c r="F5" s="20" t="s">
        <v>28</v>
      </c>
      <c r="G5" s="7" t="s">
        <v>29</v>
      </c>
      <c r="H5" s="7" t="s">
        <v>22</v>
      </c>
      <c r="I5" s="7" t="s">
        <v>22</v>
      </c>
      <c r="J5" s="7">
        <v>1500</v>
      </c>
      <c r="K5" s="7">
        <f t="shared" si="0"/>
        <v>1500</v>
      </c>
      <c r="L5" s="7">
        <f t="shared" si="1"/>
        <v>1415.09433962264</v>
      </c>
      <c r="M5" s="8" t="s">
        <v>23</v>
      </c>
      <c r="N5">
        <v>20181212</v>
      </c>
      <c r="O5">
        <v>1500</v>
      </c>
      <c r="P5" s="17">
        <f t="shared" si="2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已回款明细表-按部门</vt:lpstr>
      <vt:lpstr>已回款明细表-按开票日期</vt:lpstr>
      <vt:lpstr>已回款明细表-按信用期限</vt:lpstr>
      <vt:lpstr>已回款明细表-按开票单位</vt:lpstr>
      <vt:lpstr>已回款明细表-按项目负责人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2019-02-12T05:07:00Z</dcterms:created>
  <dcterms:modified xsi:type="dcterms:W3CDTF">2019-02-12T05:56:22Z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