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720" windowHeight="17540" tabRatio="660" activeTab="3"/>
  </bookViews>
  <sheets>
    <sheet name="INFO" sheetId="5" r:id="rId1"/>
    <sheet name="HeroinOverdoses" sheetId="4" r:id="rId2"/>
    <sheet name="US_HeroinPast30Days" sheetId="1" r:id="rId3"/>
    <sheet name="USHeroinAge" sheetId="2" r:id="rId4"/>
    <sheet name="EconomicCost" sheetId="6" r:id="rId5"/>
    <sheet name="HepC" sheetId="7" r:id="rId6"/>
    <sheet name="Prevalence" sheetId="8" r:id="rId7"/>
  </sheets>
  <definedNames>
    <definedName name="_xlnm._FilterDatabase" localSheetId="6" hidden="1">Prevalence!$A$1:$L$137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C5" i="1"/>
  <c r="C4" i="1"/>
  <c r="C3" i="1"/>
  <c r="C2" i="1"/>
  <c r="B12" i="2"/>
  <c r="C11" i="2"/>
  <c r="C10" i="2"/>
  <c r="C9" i="2"/>
  <c r="B6" i="2"/>
  <c r="C5" i="2"/>
  <c r="C4" i="2"/>
  <c r="C3" i="2"/>
  <c r="B13" i="1"/>
  <c r="C12" i="1"/>
  <c r="C11" i="1"/>
  <c r="C10" i="1"/>
  <c r="C9" i="1"/>
  <c r="F123" i="8"/>
  <c r="E123" i="8"/>
  <c r="D123" i="8"/>
  <c r="C123" i="8"/>
  <c r="B123" i="8"/>
  <c r="F83" i="8"/>
  <c r="E83" i="8"/>
  <c r="D83" i="8"/>
  <c r="C83" i="8"/>
  <c r="B83" i="8"/>
  <c r="F75" i="8"/>
  <c r="E75" i="8"/>
  <c r="D75" i="8"/>
  <c r="C75" i="8"/>
  <c r="B75" i="8"/>
  <c r="F69" i="8"/>
  <c r="E69" i="8"/>
  <c r="D69" i="8"/>
  <c r="C69" i="8"/>
  <c r="B69" i="8"/>
  <c r="F51" i="8"/>
  <c r="E51" i="8"/>
  <c r="D51" i="8"/>
  <c r="C51" i="8"/>
  <c r="B51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<sst xmlns="http://schemas.openxmlformats.org/spreadsheetml/2006/main" count="1103" uniqueCount="554">
  <si>
    <t>RACE</t>
  </si>
  <si>
    <r>
      <t>56.0</t>
    </r>
    <r>
      <rPr>
        <sz val="10"/>
        <color rgb="FF000000"/>
        <rFont val="Lucida Sans"/>
      </rPr>
      <t> </t>
    </r>
  </si>
  <si>
    <r>
      <t>27.1</t>
    </r>
    <r>
      <rPr>
        <sz val="10"/>
        <color rgb="FF000000"/>
        <rFont val="Lucida Sans"/>
      </rPr>
      <t> </t>
    </r>
  </si>
  <si>
    <r>
      <t>2.9</t>
    </r>
    <r>
      <rPr>
        <sz val="10"/>
        <color rgb="FF000000"/>
        <rFont val="Lucida Sans"/>
      </rPr>
      <t> </t>
    </r>
  </si>
  <si>
    <r>
      <t>13.9</t>
    </r>
    <r>
      <rPr>
        <sz val="10"/>
        <color rgb="FF000000"/>
        <rFont val="Lucida Sans"/>
      </rPr>
      <t> </t>
    </r>
  </si>
  <si>
    <t>White, Not Hispanic</t>
  </si>
  <si>
    <t>Black, Not Hispanic</t>
  </si>
  <si>
    <t>Other or Multiple, Not Hispanic</t>
  </si>
  <si>
    <t>Hispanic</t>
  </si>
  <si>
    <t>Frequency in Thousands</t>
  </si>
  <si>
    <t>26-55</t>
  </si>
  <si>
    <t>Age</t>
  </si>
  <si>
    <t>12-25</t>
  </si>
  <si>
    <t>56+</t>
  </si>
  <si>
    <t xml:space="preserve">  Female</t>
  </si>
  <si>
    <t xml:space="preserve">  Male</t>
  </si>
  <si>
    <t>HeroinOverdoses</t>
  </si>
  <si>
    <t>Tab</t>
  </si>
  <si>
    <t>Note</t>
  </si>
  <si>
    <t>National</t>
  </si>
  <si>
    <t>Year</t>
  </si>
  <si>
    <t>HerionUseByFrequency</t>
  </si>
  <si>
    <t>National, Thousands</t>
  </si>
  <si>
    <t>TOTAL</t>
  </si>
  <si>
    <t>Economic Cost</t>
  </si>
  <si>
    <t>Source</t>
  </si>
  <si>
    <r>
      <t xml:space="preserve">Office of National Drug Control Policy </t>
    </r>
    <r>
      <rPr>
        <i/>
        <sz val="12"/>
        <color theme="1"/>
        <rFont val="Calibri"/>
        <scheme val="minor"/>
      </rPr>
      <t>The Economic Costs of Drug Abuse in the United States</t>
    </r>
  </si>
  <si>
    <t>Health Care Costs</t>
  </si>
  <si>
    <t>Other Costs</t>
  </si>
  <si>
    <t>Productivity Losses</t>
  </si>
  <si>
    <t>$Millions; All drugs not just H</t>
  </si>
  <si>
    <t>1/1/1992</t>
  </si>
  <si>
    <t>1/1/1993</t>
  </si>
  <si>
    <t>1/1/1994</t>
  </si>
  <si>
    <t>1/1/1995</t>
  </si>
  <si>
    <t>1/1/1996</t>
  </si>
  <si>
    <t>1/1/1997</t>
  </si>
  <si>
    <t>1/1/1998</t>
  </si>
  <si>
    <t>1/1/1999</t>
  </si>
  <si>
    <t>1/1/2000</t>
  </si>
  <si>
    <t>1/1/2001</t>
  </si>
  <si>
    <t>1/1/2002</t>
  </si>
  <si>
    <t>Best estimate</t>
  </si>
  <si>
    <t>Low estimate</t>
  </si>
  <si>
    <t>High estimate</t>
  </si>
  <si>
    <t>Age group</t>
  </si>
  <si>
    <t>Country</t>
  </si>
  <si>
    <t>--</t>
  </si>
  <si>
    <t>Kenya</t>
  </si>
  <si>
    <t>2004</t>
  </si>
  <si>
    <t>15-64</t>
  </si>
  <si>
    <t>Reference Group to the UN on HIV and IDU</t>
  </si>
  <si>
    <t>2012</t>
  </si>
  <si>
    <t>Government Report</t>
  </si>
  <si>
    <t>Mauritius</t>
  </si>
  <si>
    <t>2007</t>
  </si>
  <si>
    <t>ARQ</t>
  </si>
  <si>
    <t>2009</t>
  </si>
  <si>
    <t>Government source</t>
  </si>
  <si>
    <t>Rwanda</t>
  </si>
  <si>
    <t>Cure Research estimate</t>
  </si>
  <si>
    <t>Seychelles</t>
  </si>
  <si>
    <t>2011</t>
  </si>
  <si>
    <t>Government Source</t>
  </si>
  <si>
    <t>Somalia</t>
  </si>
  <si>
    <t>Uganda</t>
  </si>
  <si>
    <t>Algeria</t>
  </si>
  <si>
    <t>2010</t>
  </si>
  <si>
    <t>12+</t>
  </si>
  <si>
    <t>UNODC Estimate</t>
  </si>
  <si>
    <t>Egypt</t>
  </si>
  <si>
    <t>2006</t>
  </si>
  <si>
    <t>Govt;  Academic Research</t>
  </si>
  <si>
    <t>Libya</t>
  </si>
  <si>
    <t>Morocco</t>
  </si>
  <si>
    <t>2003</t>
  </si>
  <si>
    <t>Tunisia</t>
  </si>
  <si>
    <t>South Africa</t>
  </si>
  <si>
    <t>2008</t>
  </si>
  <si>
    <t>Swaziland</t>
  </si>
  <si>
    <t>Zambia</t>
  </si>
  <si>
    <t>Zimbabwe</t>
  </si>
  <si>
    <t>Central African Republic</t>
  </si>
  <si>
    <t>Chad</t>
  </si>
  <si>
    <t>Cabo Verde</t>
  </si>
  <si>
    <t>Ghana</t>
  </si>
  <si>
    <t>15-65</t>
  </si>
  <si>
    <t>Liberia</t>
  </si>
  <si>
    <t>Niger</t>
  </si>
  <si>
    <t>Nigeria</t>
  </si>
  <si>
    <t>Congo</t>
  </si>
  <si>
    <t>Senegal</t>
  </si>
  <si>
    <t>Sierra Leone</t>
  </si>
  <si>
    <t>Democratic Republic of the Congo</t>
  </si>
  <si>
    <t>Barbados</t>
  </si>
  <si>
    <t>Bermuda</t>
  </si>
  <si>
    <t>16-65</t>
  </si>
  <si>
    <t>Bahamas</t>
  </si>
  <si>
    <t>Dominican Republic</t>
  </si>
  <si>
    <t>Haiti</t>
  </si>
  <si>
    <t>Jamaica</t>
  </si>
  <si>
    <t>Belize</t>
  </si>
  <si>
    <t>2005</t>
  </si>
  <si>
    <t>12-65</t>
  </si>
  <si>
    <t>CICAD/MEM</t>
  </si>
  <si>
    <t>Costa Rica</t>
  </si>
  <si>
    <t>El Salvador</t>
  </si>
  <si>
    <t>Guatemala</t>
  </si>
  <si>
    <t>Honduras</t>
  </si>
  <si>
    <t>Nicaragua</t>
  </si>
  <si>
    <t>Canada</t>
  </si>
  <si>
    <t>Mexico</t>
  </si>
  <si>
    <t>United States of America</t>
  </si>
  <si>
    <t>Argentina</t>
  </si>
  <si>
    <t>Bolivia (Plurinational State of)</t>
  </si>
  <si>
    <t>Brazil</t>
  </si>
  <si>
    <t>Chile</t>
  </si>
  <si>
    <t>Colombia</t>
  </si>
  <si>
    <t>Ecuador</t>
  </si>
  <si>
    <t>Paraguay</t>
  </si>
  <si>
    <t>Peru</t>
  </si>
  <si>
    <t>12-64</t>
  </si>
  <si>
    <t>Suriname</t>
  </si>
  <si>
    <t>Uruguay</t>
  </si>
  <si>
    <t>Venezuela (Bolivarian Republic of)</t>
  </si>
  <si>
    <t>Armenia</t>
  </si>
  <si>
    <t>Armenian Pubic Health Associations</t>
  </si>
  <si>
    <t>Azerbaijan</t>
  </si>
  <si>
    <t>Government report</t>
  </si>
  <si>
    <t>Georgia</t>
  </si>
  <si>
    <t>SCAD Report - Academic Research</t>
  </si>
  <si>
    <t>Kazakhstan</t>
  </si>
  <si>
    <t>UNODC (GAP survey)</t>
  </si>
  <si>
    <t>Kyrgyzstan</t>
  </si>
  <si>
    <t>Tajikistan</t>
  </si>
  <si>
    <t>Turkmenistan</t>
  </si>
  <si>
    <t>Uzbekistan</t>
  </si>
  <si>
    <t>Cambodia</t>
  </si>
  <si>
    <t>China</t>
  </si>
  <si>
    <t>UNAIDS</t>
  </si>
  <si>
    <t>China, Hong Kong SAR</t>
  </si>
  <si>
    <t>Indonesia</t>
  </si>
  <si>
    <t>Lao People's Democratic Republic</t>
  </si>
  <si>
    <t>UNODC (ICMP)</t>
  </si>
  <si>
    <t>China, Macao SAR</t>
  </si>
  <si>
    <t>Malaysia</t>
  </si>
  <si>
    <t>SMART</t>
  </si>
  <si>
    <t>Mongolia</t>
  </si>
  <si>
    <t>Myanmar</t>
  </si>
  <si>
    <t>Philippines</t>
  </si>
  <si>
    <t>Republic of Korea</t>
  </si>
  <si>
    <t>Singapore</t>
  </si>
  <si>
    <t>Thailand</t>
  </si>
  <si>
    <t>Timor-Leste</t>
  </si>
  <si>
    <t>Viet Nam</t>
  </si>
  <si>
    <t>Taiwan Province of China</t>
  </si>
  <si>
    <t>Afghanistan</t>
  </si>
  <si>
    <t>UNODC/ Govt. Source</t>
  </si>
  <si>
    <t>Iran (Islamic Republic of)</t>
  </si>
  <si>
    <t>Israel</t>
  </si>
  <si>
    <t>18-40</t>
  </si>
  <si>
    <t>Kuwait</t>
  </si>
  <si>
    <t>Lebanon</t>
  </si>
  <si>
    <t>Oman</t>
  </si>
  <si>
    <t>Pakistan</t>
  </si>
  <si>
    <t>Government/UNODC</t>
  </si>
  <si>
    <t>Saudi Arabia</t>
  </si>
  <si>
    <t>Syrian Arab Republic</t>
  </si>
  <si>
    <t>United Arab Emirates</t>
  </si>
  <si>
    <t>Bangladesh</t>
  </si>
  <si>
    <t>Maldives</t>
  </si>
  <si>
    <t>Nepal</t>
  </si>
  <si>
    <t>Sri Lanka</t>
  </si>
  <si>
    <t>Belarus</t>
  </si>
  <si>
    <t>Republic of Moldova</t>
  </si>
  <si>
    <t>Russian Federation</t>
  </si>
  <si>
    <t>Ukraine</t>
  </si>
  <si>
    <t>Albania</t>
  </si>
  <si>
    <t>Bosnia and Herzegovina</t>
  </si>
  <si>
    <t>Bulgaria</t>
  </si>
  <si>
    <t>Croatia</t>
  </si>
  <si>
    <t>EMCDDA</t>
  </si>
  <si>
    <t>The former Yugoslav Republic of Macedonia</t>
  </si>
  <si>
    <t>Romania</t>
  </si>
  <si>
    <t>Turkey</t>
  </si>
  <si>
    <t>Serbia</t>
  </si>
  <si>
    <t>Austria</t>
  </si>
  <si>
    <t>Belgium</t>
  </si>
  <si>
    <t>Cyprus</t>
  </si>
  <si>
    <t>Czech Republic</t>
  </si>
  <si>
    <t>Denmark</t>
  </si>
  <si>
    <t>Estonia</t>
  </si>
  <si>
    <t>Finland</t>
  </si>
  <si>
    <t>France</t>
  </si>
  <si>
    <t>Germany</t>
  </si>
  <si>
    <t>18-64</t>
  </si>
  <si>
    <t>Greece</t>
  </si>
  <si>
    <t>Hungary</t>
  </si>
  <si>
    <t xml:space="preserve">2011 </t>
  </si>
  <si>
    <t>Iceland</t>
  </si>
  <si>
    <t>Ireland</t>
  </si>
  <si>
    <t>Italy</t>
  </si>
  <si>
    <t>Latvia</t>
  </si>
  <si>
    <t>ARQ/EMCDDA</t>
  </si>
  <si>
    <t>Liechtenstein</t>
  </si>
  <si>
    <t>Lithuania</t>
  </si>
  <si>
    <t>Luxembourg</t>
  </si>
  <si>
    <t>Malta</t>
  </si>
  <si>
    <t>Monaco</t>
  </si>
  <si>
    <t>Netherlands</t>
  </si>
  <si>
    <t>Norway</t>
  </si>
  <si>
    <t>Poland</t>
  </si>
  <si>
    <t>Portugal</t>
  </si>
  <si>
    <t>Slovenia</t>
  </si>
  <si>
    <t>Slovakia</t>
  </si>
  <si>
    <t>Spain</t>
  </si>
  <si>
    <t>Govt.</t>
  </si>
  <si>
    <t>Sweden</t>
  </si>
  <si>
    <t>Switzerland</t>
  </si>
  <si>
    <t>United Kingdom (England and Wales)</t>
  </si>
  <si>
    <t xml:space="preserve">2010 </t>
  </si>
  <si>
    <t xml:space="preserve">2012 </t>
  </si>
  <si>
    <t>United Kingdom (Northern Ireland)</t>
  </si>
  <si>
    <t xml:space="preserve">2006 </t>
  </si>
  <si>
    <t>United Kingdom (Scotland)</t>
  </si>
  <si>
    <t>Information Services Division, Scotland</t>
  </si>
  <si>
    <t>Australia</t>
  </si>
  <si>
    <t>New Zealand</t>
  </si>
  <si>
    <t>16-64</t>
  </si>
  <si>
    <t>Prevalence</t>
  </si>
  <si>
    <t>Opioid Use Prevalence</t>
  </si>
  <si>
    <t xml:space="preserve">['Country', </t>
  </si>
  <si>
    <t>Prevalence]</t>
  </si>
  <si>
    <t xml:space="preserve">['Kenya', </t>
  </si>
  <si>
    <t>0.21],</t>
  </si>
  <si>
    <t xml:space="preserve">['Mauritius', </t>
  </si>
  <si>
    <t>1.29],</t>
  </si>
  <si>
    <t xml:space="preserve">['Rwanda', </t>
  </si>
  <si>
    <t>0.14],</t>
  </si>
  <si>
    <t xml:space="preserve">['Seychelles', </t>
  </si>
  <si>
    <t>2.3],</t>
  </si>
  <si>
    <t xml:space="preserve">['Somalia', </t>
  </si>
  <si>
    <t>0.16],</t>
  </si>
  <si>
    <t xml:space="preserve">['Uganda', </t>
  </si>
  <si>
    <t>0.05],</t>
  </si>
  <si>
    <t xml:space="preserve">['Algeria', </t>
  </si>
  <si>
    <t>0.06],</t>
  </si>
  <si>
    <t xml:space="preserve">['Egypt', </t>
  </si>
  <si>
    <t>0.44],</t>
  </si>
  <si>
    <t xml:space="preserve">['Libya', </t>
  </si>
  <si>
    <t xml:space="preserve">['Morocco', </t>
  </si>
  <si>
    <t>0.08],</t>
  </si>
  <si>
    <t xml:space="preserve">['Tunisia', </t>
  </si>
  <si>
    <t>0.12],</t>
  </si>
  <si>
    <t xml:space="preserve">['South Africa', </t>
  </si>
  <si>
    <t>0.5],</t>
  </si>
  <si>
    <t xml:space="preserve">['Swaziland', </t>
  </si>
  <si>
    <t>0.17],</t>
  </si>
  <si>
    <t xml:space="preserve">['Zambia', </t>
  </si>
  <si>
    <t>0.37],</t>
  </si>
  <si>
    <t xml:space="preserve">['Zimbabwe', </t>
  </si>
  <si>
    <t>0.04],</t>
  </si>
  <si>
    <t xml:space="preserve">['Central African Republic', </t>
  </si>
  <si>
    <t xml:space="preserve">['Chad', </t>
  </si>
  <si>
    <t>0.22],</t>
  </si>
  <si>
    <t xml:space="preserve">['Cabo Verde', </t>
  </si>
  <si>
    <t>0.18],</t>
  </si>
  <si>
    <t xml:space="preserve">['Ghana', </t>
  </si>
  <si>
    <t xml:space="preserve">['Liberia', </t>
  </si>
  <si>
    <t xml:space="preserve">['Niger', </t>
  </si>
  <si>
    <t>0.2],</t>
  </si>
  <si>
    <t xml:space="preserve">['Nigeria', </t>
  </si>
  <si>
    <t>0.7],</t>
  </si>
  <si>
    <t xml:space="preserve">['Congo', </t>
  </si>
  <si>
    <t>0.13],</t>
  </si>
  <si>
    <t xml:space="preserve">['Senegal', </t>
  </si>
  <si>
    <t xml:space="preserve">['Sierra Leone', </t>
  </si>
  <si>
    <t xml:space="preserve">['Democratic Republic of the Congo', </t>
  </si>
  <si>
    <t xml:space="preserve">['Barbados', </t>
  </si>
  <si>
    <t>0.23],</t>
  </si>
  <si>
    <t xml:space="preserve">['Bermuda', </t>
  </si>
  <si>
    <t>0.15],</t>
  </si>
  <si>
    <t xml:space="preserve">['Bahamas', </t>
  </si>
  <si>
    <t xml:space="preserve">['Dominican Republic', </t>
  </si>
  <si>
    <t>0.07],</t>
  </si>
  <si>
    <t xml:space="preserve">['Haiti', </t>
  </si>
  <si>
    <t xml:space="preserve">['Jamaica', </t>
  </si>
  <si>
    <t>1],</t>
  </si>
  <si>
    <t xml:space="preserve">['Belize', </t>
  </si>
  <si>
    <t>0.3],</t>
  </si>
  <si>
    <t xml:space="preserve">['Costa Rica', </t>
  </si>
  <si>
    <t>0.63],</t>
  </si>
  <si>
    <t xml:space="preserve">['El Salvador', </t>
  </si>
  <si>
    <t xml:space="preserve">['Guatemala', </t>
  </si>
  <si>
    <t xml:space="preserve">['Honduras', </t>
  </si>
  <si>
    <t xml:space="preserve">['Nicaragua', </t>
  </si>
  <si>
    <t>0.02],</t>
  </si>
  <si>
    <t xml:space="preserve">['Canada', </t>
  </si>
  <si>
    <t xml:space="preserve">['Mexico', </t>
  </si>
  <si>
    <t>0.38],</t>
  </si>
  <si>
    <t xml:space="preserve">['United States of America', </t>
  </si>
  <si>
    <t>6.1],</t>
  </si>
  <si>
    <t xml:space="preserve">['Argentina', </t>
  </si>
  <si>
    <t>0.1],</t>
  </si>
  <si>
    <t xml:space="preserve">['Bolivia (Plurinational State of)', </t>
  </si>
  <si>
    <t>0.6],</t>
  </si>
  <si>
    <t xml:space="preserve">['Brazil', </t>
  </si>
  <si>
    <t>1.45],</t>
  </si>
  <si>
    <t xml:space="preserve">['Chile', </t>
  </si>
  <si>
    <t>0.28],</t>
  </si>
  <si>
    <t xml:space="preserve">['Colombia', </t>
  </si>
  <si>
    <t xml:space="preserve">['Ecuador', </t>
  </si>
  <si>
    <t xml:space="preserve">['Paraguay', </t>
  </si>
  <si>
    <t>0.03],</t>
  </si>
  <si>
    <t xml:space="preserve">['Peru', </t>
  </si>
  <si>
    <t xml:space="preserve">['Suriname', </t>
  </si>
  <si>
    <t xml:space="preserve">['Uruguay', </t>
  </si>
  <si>
    <t xml:space="preserve">['Venezuela (Bolivarian Republic of)', </t>
  </si>
  <si>
    <t xml:space="preserve">['Armenia', </t>
  </si>
  <si>
    <t xml:space="preserve">['Azerbaijan', </t>
  </si>
  <si>
    <t>1.5],</t>
  </si>
  <si>
    <t xml:space="preserve">['Georgia', </t>
  </si>
  <si>
    <t>1.36],</t>
  </si>
  <si>
    <t xml:space="preserve">['Kazakhstan', </t>
  </si>
  <si>
    <t xml:space="preserve">['Kyrgyzstan', </t>
  </si>
  <si>
    <t>0.8],</t>
  </si>
  <si>
    <t xml:space="preserve">['Tajikistan', </t>
  </si>
  <si>
    <t>0.54],</t>
  </si>
  <si>
    <t xml:space="preserve">['Turkmenistan', </t>
  </si>
  <si>
    <t>0.32],</t>
  </si>
  <si>
    <t xml:space="preserve">['Uzbekistan', </t>
  </si>
  <si>
    <t xml:space="preserve">['Cambodia', </t>
  </si>
  <si>
    <t xml:space="preserve">['China', </t>
  </si>
  <si>
    <t>0.19],</t>
  </si>
  <si>
    <t xml:space="preserve">['China, Hong Kong SAR', </t>
  </si>
  <si>
    <t xml:space="preserve">['Indonesia', </t>
  </si>
  <si>
    <t>0.11],</t>
  </si>
  <si>
    <t xml:space="preserve">['Lao People's Democratic Republic', </t>
  </si>
  <si>
    <t xml:space="preserve">['China, Macao SAR', </t>
  </si>
  <si>
    <t>1.12],</t>
  </si>
  <si>
    <t xml:space="preserve">['Malaysia', </t>
  </si>
  <si>
    <t>0.94],</t>
  </si>
  <si>
    <t xml:space="preserve">['Mongolia', </t>
  </si>
  <si>
    <t xml:space="preserve">['Myanmar', </t>
  </si>
  <si>
    <t xml:space="preserve">['Philippines', </t>
  </si>
  <si>
    <t xml:space="preserve">['Republic of Korea', </t>
  </si>
  <si>
    <t xml:space="preserve">['Singapore', </t>
  </si>
  <si>
    <t>0.33],</t>
  </si>
  <si>
    <t xml:space="preserve">['Thailand', </t>
  </si>
  <si>
    <t xml:space="preserve">['Timor-Leste', </t>
  </si>
  <si>
    <t xml:space="preserve">['Viet Nam', </t>
  </si>
  <si>
    <t>0.53],</t>
  </si>
  <si>
    <t xml:space="preserve">['Taiwan Province of China', </t>
  </si>
  <si>
    <t xml:space="preserve">['Afghanistan', </t>
  </si>
  <si>
    <t>2.92],</t>
  </si>
  <si>
    <t xml:space="preserve">['Iran (Islamic Republic of)', </t>
  </si>
  <si>
    <t>2.27],</t>
  </si>
  <si>
    <t xml:space="preserve">['Israel', </t>
  </si>
  <si>
    <t xml:space="preserve">['Kuwait', </t>
  </si>
  <si>
    <t xml:space="preserve">['Lebanon', </t>
  </si>
  <si>
    <t xml:space="preserve">['Oman', </t>
  </si>
  <si>
    <t xml:space="preserve">['Pakistan', </t>
  </si>
  <si>
    <t>2.4],</t>
  </si>
  <si>
    <t xml:space="preserve">['Saudi Arabia', </t>
  </si>
  <si>
    <t xml:space="preserve">['Syrian Arab Republic', </t>
  </si>
  <si>
    <t xml:space="preserve">['United Arab Emirates', </t>
  </si>
  <si>
    <t xml:space="preserve">['Bangladesh', </t>
  </si>
  <si>
    <t>0.4],</t>
  </si>
  <si>
    <t xml:space="preserve">['Maldives', </t>
  </si>
  <si>
    <t>1.46],</t>
  </si>
  <si>
    <t xml:space="preserve">['Nepal', </t>
  </si>
  <si>
    <t>0.24],</t>
  </si>
  <si>
    <t xml:space="preserve">['Sri Lanka', </t>
  </si>
  <si>
    <t xml:space="preserve">['Belarus', </t>
  </si>
  <si>
    <t>0.59],</t>
  </si>
  <si>
    <t xml:space="preserve">['Republic of Moldova', </t>
  </si>
  <si>
    <t xml:space="preserve">['Russian Federation', </t>
  </si>
  <si>
    <t>1.64],</t>
  </si>
  <si>
    <t xml:space="preserve">['Ukraine', </t>
  </si>
  <si>
    <t>0.91],</t>
  </si>
  <si>
    <t xml:space="preserve">['Albania', </t>
  </si>
  <si>
    <t>0.45],</t>
  </si>
  <si>
    <t xml:space="preserve">['Bosnia and Herzegovina', </t>
  </si>
  <si>
    <t xml:space="preserve">['Bulgaria', </t>
  </si>
  <si>
    <t>0.51],</t>
  </si>
  <si>
    <t xml:space="preserve">['Croatia', </t>
  </si>
  <si>
    <t>0.36],</t>
  </si>
  <si>
    <t xml:space="preserve">['The former Yugoslav Republic of Macedonia', </t>
  </si>
  <si>
    <t xml:space="preserve">['Romania', </t>
  </si>
  <si>
    <t xml:space="preserve">['Turkey', </t>
  </si>
  <si>
    <t xml:space="preserve">['Serbia', </t>
  </si>
  <si>
    <t xml:space="preserve">['Austria', </t>
  </si>
  <si>
    <t xml:space="preserve">['Belgium', </t>
  </si>
  <si>
    <t xml:space="preserve">['Cyprus', </t>
  </si>
  <si>
    <t xml:space="preserve">['Czech Republic', </t>
  </si>
  <si>
    <t>2.7],</t>
  </si>
  <si>
    <t xml:space="preserve">['Denmark', </t>
  </si>
  <si>
    <t>0.52],</t>
  </si>
  <si>
    <t xml:space="preserve">['Estonia', </t>
  </si>
  <si>
    <t>1.53],</t>
  </si>
  <si>
    <t xml:space="preserve">['Finland', </t>
  </si>
  <si>
    <t xml:space="preserve">['France', </t>
  </si>
  <si>
    <t>0.49],</t>
  </si>
  <si>
    <t xml:space="preserve">['Germany', </t>
  </si>
  <si>
    <t xml:space="preserve">['Greece', </t>
  </si>
  <si>
    <t>0.29],</t>
  </si>
  <si>
    <t xml:space="preserve">['Hungary', </t>
  </si>
  <si>
    <t xml:space="preserve">['Iceland', </t>
  </si>
  <si>
    <t xml:space="preserve">['Ireland', </t>
  </si>
  <si>
    <t>0.72],</t>
  </si>
  <si>
    <t xml:space="preserve">['Italy', </t>
  </si>
  <si>
    <t xml:space="preserve">['Latvia', </t>
  </si>
  <si>
    <t>0.66],</t>
  </si>
  <si>
    <t xml:space="preserve">['Liechtenstein', </t>
  </si>
  <si>
    <t xml:space="preserve">['Lithuania', </t>
  </si>
  <si>
    <t xml:space="preserve">['Luxembourg', </t>
  </si>
  <si>
    <t xml:space="preserve">['Malta', </t>
  </si>
  <si>
    <t>0.62],</t>
  </si>
  <si>
    <t xml:space="preserve">['Monaco', </t>
  </si>
  <si>
    <t xml:space="preserve">['Netherlands', </t>
  </si>
  <si>
    <t xml:space="preserve">['Norway', </t>
  </si>
  <si>
    <t xml:space="preserve">['Poland', </t>
  </si>
  <si>
    <t xml:space="preserve">['Portugal', </t>
  </si>
  <si>
    <t xml:space="preserve">['Slovenia', </t>
  </si>
  <si>
    <t xml:space="preserve">['Slovakia', </t>
  </si>
  <si>
    <t xml:space="preserve">['Spain', </t>
  </si>
  <si>
    <t xml:space="preserve">['Sweden', </t>
  </si>
  <si>
    <t xml:space="preserve">['Switzerland', </t>
  </si>
  <si>
    <t xml:space="preserve">['United Kingdom (England and Wales)', </t>
  </si>
  <si>
    <t>0.73],</t>
  </si>
  <si>
    <t xml:space="preserve">['United Kingdom (Northern Ireland)', </t>
  </si>
  <si>
    <t xml:space="preserve">['United Kingdom (Scotland)', </t>
  </si>
  <si>
    <t>1.71],</t>
  </si>
  <si>
    <t xml:space="preserve">['Australia', </t>
  </si>
  <si>
    <t>3.4],</t>
  </si>
  <si>
    <t xml:space="preserve">['New Zealand', </t>
  </si>
  <si>
    <t>1.1],</t>
  </si>
  <si>
    <t>value1</t>
  </si>
  <si>
    <t>value2</t>
  </si>
  <si>
    <t xml:space="preserve"> ],</t>
  </si>
  <si>
    <t>General Population</t>
  </si>
  <si>
    <t>USERS</t>
  </si>
  <si>
    <t>GENERAL POPULATION</t>
  </si>
  <si>
    <t>2012-2013</t>
  </si>
  <si>
    <t>Cells contain:</t>
  </si>
  <si>
    <r>
      <t>-Column percent</t>
    </r>
    <r>
      <rPr>
        <sz val="10"/>
        <color rgb="FF000000"/>
        <rFont val="Lucida Sans"/>
      </rPr>
      <t> </t>
    </r>
  </si>
  <si>
    <t>-Weighted N in thousands</t>
  </si>
  <si>
    <t>YRPRIND</t>
  </si>
  <si>
    <t>1: Data received in 2002 or 2003</t>
  </si>
  <si>
    <t>2: Data received in 2004 or 2005</t>
  </si>
  <si>
    <t>3: Data received in 2006 or 2007</t>
  </si>
  <si>
    <t>4: Data received in 2008 or 2009</t>
  </si>
  <si>
    <t>8: Data received in 2010 or 2011</t>
  </si>
  <si>
    <t>10: 2012 - 2013</t>
  </si>
  <si>
    <t>ROW TOTAL</t>
  </si>
  <si>
    <t>RACE4</t>
  </si>
  <si>
    <t>1: White, Not Hispanic (NEWRACE2=1)</t>
  </si>
  <si>
    <r>
      <t>55.1</t>
    </r>
    <r>
      <rPr>
        <sz val="10"/>
        <color rgb="FF000000"/>
        <rFont val="Lucida Sans"/>
      </rPr>
      <t> </t>
    </r>
  </si>
  <si>
    <r>
      <t>71.0</t>
    </r>
    <r>
      <rPr>
        <sz val="10"/>
        <color rgb="FF000000"/>
        <rFont val="Lucida Sans"/>
      </rPr>
      <t> </t>
    </r>
  </si>
  <si>
    <r>
      <t>45.3</t>
    </r>
    <r>
      <rPr>
        <sz val="10"/>
        <color rgb="FF000000"/>
        <rFont val="Lucida Sans"/>
      </rPr>
      <t> </t>
    </r>
  </si>
  <si>
    <r>
      <t>77.9</t>
    </r>
    <r>
      <rPr>
        <sz val="10"/>
        <color rgb="FF000000"/>
        <rFont val="Lucida Sans"/>
      </rPr>
      <t> </t>
    </r>
  </si>
  <si>
    <r>
      <t>78.2</t>
    </r>
    <r>
      <rPr>
        <sz val="10"/>
        <color rgb="FF000000"/>
        <rFont val="Lucida Sans"/>
      </rPr>
      <t> </t>
    </r>
  </si>
  <si>
    <r>
      <t>64.0</t>
    </r>
    <r>
      <rPr>
        <sz val="10"/>
        <color rgb="FF000000"/>
        <rFont val="Lucida Sans"/>
      </rPr>
      <t> </t>
    </r>
  </si>
  <si>
    <t>2: Black, Not Hispanic (NEWRACE2=2)</t>
  </si>
  <si>
    <r>
      <t>21.2</t>
    </r>
    <r>
      <rPr>
        <sz val="10"/>
        <color rgb="FF000000"/>
        <rFont val="Lucida Sans"/>
      </rPr>
      <t> </t>
    </r>
  </si>
  <si>
    <r>
      <t>9.0</t>
    </r>
    <r>
      <rPr>
        <sz val="10"/>
        <color rgb="FF000000"/>
        <rFont val="Lucida Sans"/>
      </rPr>
      <t> </t>
    </r>
  </si>
  <si>
    <r>
      <t>18.5</t>
    </r>
    <r>
      <rPr>
        <sz val="10"/>
        <color rgb="FF000000"/>
        <rFont val="Lucida Sans"/>
      </rPr>
      <t> </t>
    </r>
  </si>
  <si>
    <r>
      <t>13.4</t>
    </r>
    <r>
      <rPr>
        <sz val="10"/>
        <color rgb="FF000000"/>
        <rFont val="Lucida Sans"/>
      </rPr>
      <t> </t>
    </r>
  </si>
  <si>
    <r>
      <t>8.9</t>
    </r>
    <r>
      <rPr>
        <sz val="10"/>
        <color rgb="FF000000"/>
        <rFont val="Lucida Sans"/>
      </rPr>
      <t> </t>
    </r>
  </si>
  <si>
    <r>
      <t>16.5</t>
    </r>
    <r>
      <rPr>
        <sz val="10"/>
        <color rgb="FF000000"/>
        <rFont val="Lucida Sans"/>
      </rPr>
      <t> </t>
    </r>
  </si>
  <si>
    <t>3: Other or Multiple, Not Hispanic (NEWRACE2=3,4,5,6)</t>
  </si>
  <si>
    <r>
      <t>6.1</t>
    </r>
    <r>
      <rPr>
        <sz val="10"/>
        <color rgb="FF000000"/>
        <rFont val="Lucida Sans"/>
      </rPr>
      <t> </t>
    </r>
  </si>
  <si>
    <r>
      <t>0.6</t>
    </r>
    <r>
      <rPr>
        <sz val="10"/>
        <color rgb="FF000000"/>
        <rFont val="Lucida Sans"/>
      </rPr>
      <t> </t>
    </r>
  </si>
  <si>
    <r>
      <t>2.5</t>
    </r>
    <r>
      <rPr>
        <sz val="10"/>
        <color rgb="FF000000"/>
        <rFont val="Lucida Sans"/>
      </rPr>
      <t> </t>
    </r>
  </si>
  <si>
    <r>
      <t>1.9</t>
    </r>
    <r>
      <rPr>
        <sz val="10"/>
        <color rgb="FF000000"/>
        <rFont val="Lucida Sans"/>
      </rPr>
      <t> </t>
    </r>
  </si>
  <si>
    <r>
      <t>3.0</t>
    </r>
    <r>
      <rPr>
        <sz val="10"/>
        <color rgb="FF000000"/>
        <rFont val="Lucida Sans"/>
      </rPr>
      <t> </t>
    </r>
  </si>
  <si>
    <r>
      <t>2.8</t>
    </r>
    <r>
      <rPr>
        <sz val="10"/>
        <color rgb="FF000000"/>
        <rFont val="Lucida Sans"/>
      </rPr>
      <t> </t>
    </r>
  </si>
  <si>
    <t>4: Hispanic (NEWRACE2=7)</t>
  </si>
  <si>
    <r>
      <t>17.6</t>
    </r>
    <r>
      <rPr>
        <sz val="10"/>
        <color rgb="FF000000"/>
        <rFont val="Lucida Sans"/>
      </rPr>
      <t> </t>
    </r>
  </si>
  <si>
    <r>
      <t>19.4</t>
    </r>
    <r>
      <rPr>
        <sz val="10"/>
        <color rgb="FF000000"/>
        <rFont val="Lucida Sans"/>
      </rPr>
      <t> </t>
    </r>
  </si>
  <si>
    <r>
      <t>33.7</t>
    </r>
    <r>
      <rPr>
        <sz val="10"/>
        <color rgb="FF000000"/>
        <rFont val="Lucida Sans"/>
      </rPr>
      <t> </t>
    </r>
  </si>
  <si>
    <r>
      <t>6.8</t>
    </r>
    <r>
      <rPr>
        <sz val="10"/>
        <color rgb="FF000000"/>
        <rFont val="Lucida Sans"/>
      </rPr>
      <t> </t>
    </r>
  </si>
  <si>
    <r>
      <t>9.9</t>
    </r>
    <r>
      <rPr>
        <sz val="10"/>
        <color rgb="FF000000"/>
        <rFont val="Lucida Sans"/>
      </rPr>
      <t> </t>
    </r>
  </si>
  <si>
    <r>
      <t>16.7</t>
    </r>
    <r>
      <rPr>
        <sz val="10"/>
        <color rgb="FF000000"/>
        <rFont val="Lucida Sans"/>
      </rPr>
      <t> </t>
    </r>
  </si>
  <si>
    <t>COL TOTAL</t>
  </si>
  <si>
    <r>
      <t>100.0</t>
    </r>
    <r>
      <rPr>
        <sz val="10"/>
        <color rgb="FF000000"/>
        <rFont val="Lucida Sans"/>
      </rPr>
      <t> </t>
    </r>
  </si>
  <si>
    <r>
      <t>70.1</t>
    </r>
    <r>
      <rPr>
        <sz val="10"/>
        <color rgb="FF000000"/>
        <rFont val="Lucida Sans"/>
      </rPr>
      <t> </t>
    </r>
  </si>
  <si>
    <r>
      <t>69.2</t>
    </r>
    <r>
      <rPr>
        <sz val="10"/>
        <color rgb="FF000000"/>
        <rFont val="Lucida Sans"/>
      </rPr>
      <t> </t>
    </r>
  </si>
  <si>
    <r>
      <t>68.3</t>
    </r>
    <r>
      <rPr>
        <sz val="10"/>
        <color rgb="FF000000"/>
        <rFont val="Lucida Sans"/>
      </rPr>
      <t> </t>
    </r>
  </si>
  <si>
    <r>
      <t>67.6</t>
    </r>
    <r>
      <rPr>
        <sz val="10"/>
        <color rgb="FF000000"/>
        <rFont val="Lucida Sans"/>
      </rPr>
      <t> </t>
    </r>
  </si>
  <si>
    <r>
      <t>66.3</t>
    </r>
    <r>
      <rPr>
        <sz val="10"/>
        <color rgb="FF000000"/>
        <rFont val="Lucida Sans"/>
      </rPr>
      <t> </t>
    </r>
  </si>
  <si>
    <r>
      <t>65.0</t>
    </r>
    <r>
      <rPr>
        <sz val="10"/>
        <color rgb="FF000000"/>
        <rFont val="Lucida Sans"/>
      </rPr>
      <t> </t>
    </r>
  </si>
  <si>
    <r>
      <t>67.7</t>
    </r>
    <r>
      <rPr>
        <sz val="10"/>
        <color rgb="FF000000"/>
        <rFont val="Lucida Sans"/>
      </rPr>
      <t> </t>
    </r>
  </si>
  <si>
    <r>
      <t>11.4</t>
    </r>
    <r>
      <rPr>
        <sz val="10"/>
        <color rgb="FF000000"/>
        <rFont val="Lucida Sans"/>
      </rPr>
      <t> </t>
    </r>
  </si>
  <si>
    <r>
      <t>11.6</t>
    </r>
    <r>
      <rPr>
        <sz val="10"/>
        <color rgb="FF000000"/>
        <rFont val="Lucida Sans"/>
      </rPr>
      <t> </t>
    </r>
  </si>
  <si>
    <r>
      <t>11.7</t>
    </r>
    <r>
      <rPr>
        <sz val="10"/>
        <color rgb="FF000000"/>
        <rFont val="Lucida Sans"/>
      </rPr>
      <t> </t>
    </r>
  </si>
  <si>
    <r>
      <t>11.8</t>
    </r>
    <r>
      <rPr>
        <sz val="10"/>
        <color rgb="FF000000"/>
        <rFont val="Lucida Sans"/>
      </rPr>
      <t> </t>
    </r>
  </si>
  <si>
    <r>
      <t>6.0</t>
    </r>
    <r>
      <rPr>
        <sz val="10"/>
        <color rgb="FF000000"/>
        <rFont val="Lucida Sans"/>
      </rPr>
      <t> </t>
    </r>
  </si>
  <si>
    <r>
      <t>6.2</t>
    </r>
    <r>
      <rPr>
        <sz val="10"/>
        <color rgb="FF000000"/>
        <rFont val="Lucida Sans"/>
      </rPr>
      <t> </t>
    </r>
  </si>
  <si>
    <r>
      <t>6.4</t>
    </r>
    <r>
      <rPr>
        <sz val="10"/>
        <color rgb="FF000000"/>
        <rFont val="Lucida Sans"/>
      </rPr>
      <t> </t>
    </r>
  </si>
  <si>
    <r>
      <t>6.5</t>
    </r>
    <r>
      <rPr>
        <sz val="10"/>
        <color rgb="FF000000"/>
        <rFont val="Lucida Sans"/>
      </rPr>
      <t> </t>
    </r>
  </si>
  <si>
    <r>
      <t>7.0</t>
    </r>
    <r>
      <rPr>
        <sz val="10"/>
        <color rgb="FF000000"/>
        <rFont val="Lucida Sans"/>
      </rPr>
      <t> </t>
    </r>
  </si>
  <si>
    <r>
      <t>7.6</t>
    </r>
    <r>
      <rPr>
        <sz val="10"/>
        <color rgb="FF000000"/>
        <rFont val="Lucida Sans"/>
      </rPr>
      <t> </t>
    </r>
  </si>
  <si>
    <r>
      <t>6.6</t>
    </r>
    <r>
      <rPr>
        <sz val="10"/>
        <color rgb="FF000000"/>
        <rFont val="Lucida Sans"/>
      </rPr>
      <t> </t>
    </r>
  </si>
  <si>
    <r>
      <t>12.5</t>
    </r>
    <r>
      <rPr>
        <sz val="10"/>
        <color rgb="FF000000"/>
        <rFont val="Lucida Sans"/>
      </rPr>
      <t> </t>
    </r>
  </si>
  <si>
    <r>
      <t>13.1</t>
    </r>
    <r>
      <rPr>
        <sz val="10"/>
        <color rgb="FF000000"/>
        <rFont val="Lucida Sans"/>
      </rPr>
      <t> </t>
    </r>
  </si>
  <si>
    <r>
      <t>13.7</t>
    </r>
    <r>
      <rPr>
        <sz val="10"/>
        <color rgb="FF000000"/>
        <rFont val="Lucida Sans"/>
      </rPr>
      <t> </t>
    </r>
  </si>
  <si>
    <r>
      <t>14.2</t>
    </r>
    <r>
      <rPr>
        <sz val="10"/>
        <color rgb="FF000000"/>
        <rFont val="Lucida Sans"/>
      </rPr>
      <t> </t>
    </r>
  </si>
  <si>
    <r>
      <t>14.9</t>
    </r>
    <r>
      <rPr>
        <sz val="10"/>
        <color rgb="FF000000"/>
        <rFont val="Lucida Sans"/>
      </rPr>
      <t> </t>
    </r>
  </si>
  <si>
    <r>
      <t>15.6</t>
    </r>
    <r>
      <rPr>
        <sz val="10"/>
        <color rgb="FF000000"/>
        <rFont val="Lucida Sans"/>
      </rPr>
      <t> </t>
    </r>
  </si>
  <si>
    <r>
      <t>14.0</t>
    </r>
    <r>
      <rPr>
        <sz val="10"/>
        <color rgb="FF000000"/>
        <rFont val="Lucida Sans"/>
      </rPr>
      <t> </t>
    </r>
  </si>
  <si>
    <t>AGE(Recoded)</t>
  </si>
  <si>
    <t>1: 12-25</t>
  </si>
  <si>
    <r>
      <t>23.8</t>
    </r>
    <r>
      <rPr>
        <sz val="10"/>
        <color rgb="FF000000"/>
        <rFont val="Lucida Sans"/>
      </rPr>
      <t> </t>
    </r>
  </si>
  <si>
    <r>
      <t>23.5</t>
    </r>
    <r>
      <rPr>
        <sz val="10"/>
        <color rgb="FF000000"/>
        <rFont val="Lucida Sans"/>
      </rPr>
      <t> </t>
    </r>
  </si>
  <si>
    <r>
      <t>23.1</t>
    </r>
    <r>
      <rPr>
        <sz val="10"/>
        <color rgb="FF000000"/>
        <rFont val="Lucida Sans"/>
      </rPr>
      <t> </t>
    </r>
  </si>
  <si>
    <r>
      <t>23.0</t>
    </r>
    <r>
      <rPr>
        <sz val="10"/>
        <color rgb="FF000000"/>
        <rFont val="Lucida Sans"/>
      </rPr>
      <t> </t>
    </r>
  </si>
  <si>
    <r>
      <t>22.8</t>
    </r>
    <r>
      <rPr>
        <sz val="10"/>
        <color rgb="FF000000"/>
        <rFont val="Lucida Sans"/>
      </rPr>
      <t> </t>
    </r>
  </si>
  <si>
    <r>
      <t>23.3</t>
    </r>
    <r>
      <rPr>
        <sz val="10"/>
        <color rgb="FF000000"/>
        <rFont val="Lucida Sans"/>
      </rPr>
      <t> </t>
    </r>
  </si>
  <si>
    <t>2: 26-55</t>
  </si>
  <si>
    <r>
      <t>52.0</t>
    </r>
    <r>
      <rPr>
        <sz val="10"/>
        <color rgb="FF000000"/>
        <rFont val="Lucida Sans"/>
      </rPr>
      <t> </t>
    </r>
  </si>
  <si>
    <r>
      <t>51.1</t>
    </r>
    <r>
      <rPr>
        <sz val="10"/>
        <color rgb="FF000000"/>
        <rFont val="Lucida Sans"/>
      </rPr>
      <t> </t>
    </r>
  </si>
  <si>
    <r>
      <t>50.7</t>
    </r>
    <r>
      <rPr>
        <sz val="10"/>
        <color rgb="FF000000"/>
        <rFont val="Lucida Sans"/>
      </rPr>
      <t> </t>
    </r>
  </si>
  <si>
    <r>
      <t>49.9</t>
    </r>
    <r>
      <rPr>
        <sz val="10"/>
        <color rgb="FF000000"/>
        <rFont val="Lucida Sans"/>
      </rPr>
      <t> </t>
    </r>
  </si>
  <si>
    <r>
      <t>48.8</t>
    </r>
    <r>
      <rPr>
        <sz val="10"/>
        <color rgb="FF000000"/>
        <rFont val="Lucida Sans"/>
      </rPr>
      <t> </t>
    </r>
  </si>
  <si>
    <r>
      <t>48.2</t>
    </r>
    <r>
      <rPr>
        <sz val="10"/>
        <color rgb="FF000000"/>
        <rFont val="Lucida Sans"/>
      </rPr>
      <t> </t>
    </r>
  </si>
  <si>
    <r>
      <t>50.1</t>
    </r>
    <r>
      <rPr>
        <sz val="10"/>
        <color rgb="FF000000"/>
        <rFont val="Lucida Sans"/>
      </rPr>
      <t> </t>
    </r>
  </si>
  <si>
    <t>3: 56-*</t>
  </si>
  <si>
    <r>
      <t>24.2</t>
    </r>
    <r>
      <rPr>
        <sz val="10"/>
        <color rgb="FF000000"/>
        <rFont val="Lucida Sans"/>
      </rPr>
      <t> </t>
    </r>
  </si>
  <si>
    <r>
      <t>25.1</t>
    </r>
    <r>
      <rPr>
        <sz val="10"/>
        <color rgb="FF000000"/>
        <rFont val="Lucida Sans"/>
      </rPr>
      <t> </t>
    </r>
  </si>
  <si>
    <r>
      <t>25.8</t>
    </r>
    <r>
      <rPr>
        <sz val="10"/>
        <color rgb="FF000000"/>
        <rFont val="Lucida Sans"/>
      </rPr>
      <t> </t>
    </r>
  </si>
  <si>
    <r>
      <t>26.9</t>
    </r>
    <r>
      <rPr>
        <sz val="10"/>
        <color rgb="FF000000"/>
        <rFont val="Lucida Sans"/>
      </rPr>
      <t> </t>
    </r>
  </si>
  <si>
    <r>
      <t>28.2</t>
    </r>
    <r>
      <rPr>
        <sz val="10"/>
        <color rgb="FF000000"/>
        <rFont val="Lucida Sans"/>
      </rPr>
      <t> </t>
    </r>
  </si>
  <si>
    <r>
      <t>29.0</t>
    </r>
    <r>
      <rPr>
        <sz val="10"/>
        <color rgb="FF000000"/>
        <rFont val="Lucida Sans"/>
      </rPr>
      <t> </t>
    </r>
  </si>
  <si>
    <r>
      <t>26.6</t>
    </r>
    <r>
      <rPr>
        <sz val="10"/>
        <color rgb="FF000000"/>
        <rFont val="Lucida Sans"/>
      </rPr>
      <t> </t>
    </r>
  </si>
  <si>
    <r>
      <t>33.8</t>
    </r>
    <r>
      <rPr>
        <sz val="10"/>
        <color rgb="FF000000"/>
        <rFont val="Lucida Sans"/>
      </rPr>
      <t> </t>
    </r>
  </si>
  <si>
    <r>
      <t>42.6</t>
    </r>
    <r>
      <rPr>
        <sz val="10"/>
        <color rgb="FF000000"/>
        <rFont val="Lucida Sans"/>
      </rPr>
      <t> </t>
    </r>
  </si>
  <si>
    <r>
      <t>43.8</t>
    </r>
    <r>
      <rPr>
        <sz val="10"/>
        <color rgb="FF000000"/>
        <rFont val="Lucida Sans"/>
      </rPr>
      <t> </t>
    </r>
  </si>
  <si>
    <r>
      <t>41.5</t>
    </r>
    <r>
      <rPr>
        <sz val="10"/>
        <color rgb="FF000000"/>
        <rFont val="Lucida Sans"/>
      </rPr>
      <t> </t>
    </r>
  </si>
  <si>
    <r>
      <t>38.9</t>
    </r>
    <r>
      <rPr>
        <sz val="10"/>
        <color rgb="FF000000"/>
        <rFont val="Lucida Sans"/>
      </rPr>
      <t> </t>
    </r>
  </si>
  <si>
    <r>
      <t>37.1</t>
    </r>
    <r>
      <rPr>
        <sz val="10"/>
        <color rgb="FF000000"/>
        <rFont val="Lucida Sans"/>
      </rPr>
      <t> </t>
    </r>
  </si>
  <si>
    <r>
      <t>66.2</t>
    </r>
    <r>
      <rPr>
        <sz val="10"/>
        <color rgb="FF000000"/>
        <rFont val="Lucida Sans"/>
      </rPr>
      <t> </t>
    </r>
  </si>
  <si>
    <r>
      <t>57.4</t>
    </r>
    <r>
      <rPr>
        <sz val="10"/>
        <color rgb="FF000000"/>
        <rFont val="Lucida Sans"/>
      </rPr>
      <t> </t>
    </r>
  </si>
  <si>
    <r>
      <t>63.2</t>
    </r>
    <r>
      <rPr>
        <sz val="10"/>
        <color rgb="FF000000"/>
        <rFont val="Lucida Sans"/>
      </rPr>
      <t> </t>
    </r>
  </si>
  <si>
    <r>
      <t>47.0</t>
    </r>
    <r>
      <rPr>
        <sz val="10"/>
        <color rgb="FF000000"/>
        <rFont val="Lucida Sans"/>
      </rPr>
      <t> </t>
    </r>
  </si>
  <si>
    <r>
      <t>53.9</t>
    </r>
    <r>
      <rPr>
        <sz val="10"/>
        <color rgb="FF000000"/>
        <rFont val="Lucida Sans"/>
      </rPr>
      <t> </t>
    </r>
  </si>
  <si>
    <r>
      <t>57.0</t>
    </r>
    <r>
      <rPr>
        <sz val="10"/>
        <color rgb="FF000000"/>
        <rFont val="Lucida Sans"/>
      </rPr>
      <t> </t>
    </r>
  </si>
  <si>
    <r>
      <t>57.1</t>
    </r>
    <r>
      <rPr>
        <sz val="10"/>
        <color rgb="FF000000"/>
        <rFont val="Lucida Sans"/>
      </rPr>
      <t> </t>
    </r>
  </si>
  <si>
    <r>
      <t>0.0</t>
    </r>
    <r>
      <rPr>
        <sz val="10"/>
        <color rgb="FF000000"/>
        <rFont val="Lucida Sans"/>
      </rPr>
      <t> </t>
    </r>
  </si>
  <si>
    <r>
      <t>13.3</t>
    </r>
    <r>
      <rPr>
        <sz val="10"/>
        <color rgb="FF000000"/>
        <rFont val="Lucida Sans"/>
      </rPr>
      <t> </t>
    </r>
  </si>
  <si>
    <r>
      <t>9.2</t>
    </r>
    <r>
      <rPr>
        <sz val="10"/>
        <color rgb="FF000000"/>
        <rFont val="Lucida Sans"/>
      </rPr>
      <t> </t>
    </r>
  </si>
  <si>
    <r>
      <t>4.6</t>
    </r>
    <r>
      <rPr>
        <sz val="10"/>
        <color rgb="FF000000"/>
        <rFont val="Lucida Sans"/>
      </rPr>
      <t> </t>
    </r>
  </si>
  <si>
    <r>
      <t>4.1</t>
    </r>
    <r>
      <rPr>
        <sz val="10"/>
        <color rgb="FF000000"/>
        <rFont val="Lucida Sans"/>
      </rPr>
      <t> </t>
    </r>
  </si>
  <si>
    <r>
      <t>5.8</t>
    </r>
    <r>
      <rPr>
        <sz val="10"/>
        <color rgb="FF000000"/>
        <rFont val="Lucida Sans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</si>
</sst>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Lucida Sans"/>
    </font>
    <font>
      <b/>
      <sz val="10"/>
      <color rgb="FF000000"/>
      <name val="Lucida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9.75"/>
      <color indexed="8"/>
      <name val="Calibri"/>
    </font>
    <font>
      <sz val="10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auto="1"/>
      </left>
      <right/>
      <top/>
      <bottom/>
      <diagonal/>
    </border>
  </borders>
  <cellStyleXfs count="10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/>
    <xf numFmtId="0" fontId="2" fillId="2" borderId="1" xfId="0" applyFont="1" applyFill="1" applyBorder="1"/>
    <xf numFmtId="0" fontId="0" fillId="2" borderId="1" xfId="0" applyFill="1" applyBorder="1"/>
    <xf numFmtId="49" fontId="2" fillId="0" borderId="1" xfId="0" applyNumberFormat="1" applyFont="1" applyBorder="1" applyAlignment="1"/>
    <xf numFmtId="49" fontId="2" fillId="0" borderId="1" xfId="0" applyNumberFormat="1" applyFont="1" applyBorder="1"/>
    <xf numFmtId="0" fontId="7" fillId="0" borderId="0" xfId="45" applyFont="1"/>
    <xf numFmtId="0" fontId="8" fillId="0" borderId="0" xfId="0" applyFont="1" applyAlignment="1">
      <alignment horizontal="center"/>
    </xf>
    <xf numFmtId="0" fontId="9" fillId="0" borderId="1" xfId="0" applyFont="1" applyBorder="1"/>
    <xf numFmtId="0" fontId="9" fillId="3" borderId="1" xfId="0" applyFont="1" applyFill="1" applyBorder="1" applyAlignment="1">
      <alignment horizontal="center"/>
    </xf>
    <xf numFmtId="14" fontId="9" fillId="0" borderId="1" xfId="0" applyNumberFormat="1" applyFont="1" applyBorder="1"/>
    <xf numFmtId="3" fontId="0" fillId="0" borderId="0" xfId="0" applyNumberFormat="1"/>
    <xf numFmtId="3" fontId="10" fillId="0" borderId="0" xfId="0" applyNumberFormat="1" applyFont="1"/>
    <xf numFmtId="0" fontId="12" fillId="5" borderId="2" xfId="0" applyNumberFormat="1" applyFont="1" applyFill="1" applyBorder="1" applyAlignment="1" applyProtection="1">
      <alignment vertical="top" wrapText="1"/>
    </xf>
    <xf numFmtId="0" fontId="13" fillId="4" borderId="3" xfId="0" applyNumberFormat="1" applyFont="1" applyFill="1" applyBorder="1" applyAlignment="1" applyProtection="1">
      <alignment vertical="center" wrapText="1"/>
    </xf>
    <xf numFmtId="0" fontId="13" fillId="4" borderId="4" xfId="0" applyNumberFormat="1" applyFont="1" applyFill="1" applyBorder="1" applyAlignment="1" applyProtection="1">
      <alignment vertical="center" wrapText="1"/>
    </xf>
    <xf numFmtId="0" fontId="13" fillId="4" borderId="4" xfId="0" applyNumberFormat="1" applyFont="1" applyFill="1" applyBorder="1" applyAlignment="1" applyProtection="1">
      <alignment horizontal="center" vertical="center" wrapText="1"/>
    </xf>
    <xf numFmtId="0" fontId="13" fillId="4" borderId="5" xfId="0" applyNumberFormat="1" applyFont="1" applyFill="1" applyBorder="1" applyAlignment="1" applyProtection="1">
      <alignment horizontal="center" vertical="center" wrapText="1"/>
    </xf>
    <xf numFmtId="0" fontId="13" fillId="5" borderId="1" xfId="0" applyNumberFormat="1" applyFont="1" applyFill="1" applyBorder="1" applyAlignment="1" applyProtection="1">
      <alignment vertical="top" wrapText="1"/>
    </xf>
    <xf numFmtId="0" fontId="13" fillId="5" borderId="1" xfId="0" applyNumberFormat="1" applyFont="1" applyFill="1" applyBorder="1" applyAlignment="1" applyProtection="1">
      <alignment horizontal="right" vertical="top" wrapText="1"/>
    </xf>
    <xf numFmtId="0" fontId="13" fillId="5" borderId="1" xfId="0" applyNumberFormat="1" applyFont="1" applyFill="1" applyBorder="1" applyAlignment="1" applyProtection="1">
      <alignment horizontal="center" vertical="top" wrapText="1"/>
    </xf>
    <xf numFmtId="0" fontId="13" fillId="5" borderId="7" xfId="0" applyNumberFormat="1" applyFont="1" applyFill="1" applyBorder="1" applyAlignment="1" applyProtection="1">
      <alignment horizontal="left" vertical="top" wrapText="1"/>
    </xf>
    <xf numFmtId="0" fontId="13" fillId="5" borderId="1" xfId="0" applyNumberFormat="1" applyFont="1" applyFill="1" applyBorder="1" applyAlignment="1" applyProtection="1">
      <alignment horizontal="left" vertical="top" wrapText="1"/>
    </xf>
    <xf numFmtId="0" fontId="13" fillId="5" borderId="7" xfId="0" applyNumberFormat="1" applyFont="1" applyFill="1" applyBorder="1" applyAlignment="1" applyProtection="1">
      <alignment vertical="top" wrapText="1"/>
    </xf>
    <xf numFmtId="0" fontId="13" fillId="5" borderId="9" xfId="0" applyNumberFormat="1" applyFont="1" applyFill="1" applyBorder="1" applyAlignment="1" applyProtection="1">
      <alignment vertical="top" wrapText="1"/>
    </xf>
    <xf numFmtId="0" fontId="13" fillId="5" borderId="9" xfId="0" applyNumberFormat="1" applyFont="1" applyFill="1" applyBorder="1" applyAlignment="1" applyProtection="1">
      <alignment horizontal="right" vertical="top" wrapText="1"/>
    </xf>
    <xf numFmtId="0" fontId="13" fillId="5" borderId="9" xfId="0" applyNumberFormat="1" applyFont="1" applyFill="1" applyBorder="1" applyAlignment="1" applyProtection="1">
      <alignment horizontal="center" vertical="top" wrapText="1"/>
    </xf>
    <xf numFmtId="0" fontId="13" fillId="5" borderId="10" xfId="0" applyNumberFormat="1" applyFont="1" applyFill="1" applyBorder="1" applyAlignment="1" applyProtection="1">
      <alignment horizontal="left" vertical="top" wrapText="1"/>
    </xf>
    <xf numFmtId="0" fontId="13" fillId="5" borderId="6" xfId="0" applyNumberFormat="1" applyFont="1" applyFill="1" applyBorder="1" applyAlignment="1" applyProtection="1">
      <alignment vertical="top" wrapText="1"/>
    </xf>
    <xf numFmtId="0" fontId="13" fillId="5" borderId="8" xfId="0" applyNumberFormat="1" applyFont="1" applyFill="1" applyBorder="1" applyAlignment="1" applyProtection="1">
      <alignment vertical="top" wrapText="1"/>
    </xf>
    <xf numFmtId="0" fontId="13" fillId="4" borderId="11" xfId="0" applyNumberFormat="1" applyFont="1" applyFill="1" applyBorder="1" applyAlignment="1" applyProtection="1">
      <alignment horizontal="center" vertical="center" wrapText="1"/>
    </xf>
    <xf numFmtId="0" fontId="13" fillId="6" borderId="11" xfId="0" applyNumberFormat="1" applyFont="1" applyFill="1" applyBorder="1" applyAlignment="1" applyProtection="1">
      <alignment horizontal="center" vertical="center" wrapText="1"/>
    </xf>
    <xf numFmtId="0" fontId="13" fillId="5" borderId="0" xfId="0" quotePrefix="1" applyNumberFormat="1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/>
    <xf numFmtId="1" fontId="2" fillId="0" borderId="1" xfId="0" applyNumberFormat="1" applyFont="1" applyBorder="1"/>
    <xf numFmtId="9" fontId="3" fillId="0" borderId="1" xfId="83" applyFont="1" applyBorder="1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0" fontId="2" fillId="6" borderId="0" xfId="0" applyFont="1" applyFill="1"/>
    <xf numFmtId="0" fontId="3" fillId="6" borderId="0" xfId="0" applyFont="1" applyFill="1"/>
    <xf numFmtId="3" fontId="2" fillId="6" borderId="0" xfId="0" applyNumberFormat="1" applyFont="1" applyFill="1"/>
  </cellXfs>
  <cellStyles count="108">
    <cellStyle name="Comma 2" xfId="4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Normal" xfId="0" builtinId="0"/>
    <cellStyle name="Normal 2" xfId="45"/>
    <cellStyle name="Percent" xfId="8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A7" sqref="A7"/>
    </sheetView>
  </sheetViews>
  <sheetFormatPr baseColWidth="10" defaultRowHeight="15" x14ac:dyDescent="0"/>
  <cols>
    <col min="1" max="1" width="23.6640625" customWidth="1"/>
    <col min="2" max="2" width="27.1640625" customWidth="1"/>
  </cols>
  <sheetData>
    <row r="2" spans="1:3">
      <c r="A2" s="9" t="s">
        <v>17</v>
      </c>
      <c r="B2" s="9" t="s">
        <v>18</v>
      </c>
      <c r="C2" s="9" t="s">
        <v>25</v>
      </c>
    </row>
    <row r="3" spans="1:3">
      <c r="A3" t="s">
        <v>16</v>
      </c>
      <c r="B3" t="s">
        <v>19</v>
      </c>
    </row>
    <row r="4" spans="1:3">
      <c r="A4" t="s">
        <v>21</v>
      </c>
      <c r="B4" t="s">
        <v>22</v>
      </c>
    </row>
    <row r="5" spans="1:3">
      <c r="A5" t="s">
        <v>24</v>
      </c>
      <c r="B5" t="s">
        <v>30</v>
      </c>
      <c r="C5" t="s">
        <v>26</v>
      </c>
    </row>
    <row r="6" spans="1:3">
      <c r="A6" t="s">
        <v>229</v>
      </c>
      <c r="B6" t="s">
        <v>230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16"/>
  <sheetViews>
    <sheetView zoomScale="125" zoomScaleNormal="125" zoomScalePageLayoutView="125" workbookViewId="0">
      <selection activeCell="D21" sqref="D21"/>
    </sheetView>
  </sheetViews>
  <sheetFormatPr baseColWidth="10" defaultColWidth="8.83203125" defaultRowHeight="14" x14ac:dyDescent="0"/>
  <cols>
    <col min="1" max="16384" width="8.83203125" style="8"/>
  </cols>
  <sheetData>
    <row r="1" spans="1:3">
      <c r="A1" s="11" t="s">
        <v>20</v>
      </c>
      <c r="B1" s="11" t="s">
        <v>14</v>
      </c>
      <c r="C1" s="11" t="s">
        <v>15</v>
      </c>
    </row>
    <row r="2" spans="1:3">
      <c r="A2" s="12">
        <v>36161</v>
      </c>
      <c r="B2" s="10">
        <v>306</v>
      </c>
      <c r="C2" s="10">
        <v>1654</v>
      </c>
    </row>
    <row r="3" spans="1:3">
      <c r="A3" s="12">
        <v>36526</v>
      </c>
      <c r="B3" s="10">
        <v>279</v>
      </c>
      <c r="C3" s="10">
        <v>1563</v>
      </c>
    </row>
    <row r="4" spans="1:3">
      <c r="A4" s="12">
        <v>36892</v>
      </c>
      <c r="B4" s="10">
        <v>313</v>
      </c>
      <c r="C4" s="10">
        <v>1466</v>
      </c>
    </row>
    <row r="5" spans="1:3">
      <c r="A5" s="12">
        <v>37257</v>
      </c>
      <c r="B5" s="10">
        <v>359</v>
      </c>
      <c r="C5" s="10">
        <v>1730</v>
      </c>
    </row>
    <row r="6" spans="1:3">
      <c r="A6" s="12">
        <v>37622</v>
      </c>
      <c r="B6" s="10">
        <v>358</v>
      </c>
      <c r="C6" s="10">
        <v>1722</v>
      </c>
    </row>
    <row r="7" spans="1:3">
      <c r="A7" s="12">
        <v>37987</v>
      </c>
      <c r="B7" s="10">
        <v>341</v>
      </c>
      <c r="C7" s="10">
        <v>1537</v>
      </c>
    </row>
    <row r="8" spans="1:3">
      <c r="A8" s="12">
        <v>38353</v>
      </c>
      <c r="B8" s="10">
        <v>389</v>
      </c>
      <c r="C8" s="10">
        <v>1620</v>
      </c>
    </row>
    <row r="9" spans="1:3">
      <c r="A9" s="12">
        <v>38718</v>
      </c>
      <c r="B9" s="10">
        <v>344</v>
      </c>
      <c r="C9" s="10">
        <v>1744</v>
      </c>
    </row>
    <row r="10" spans="1:3">
      <c r="A10" s="12">
        <v>39083</v>
      </c>
      <c r="B10" s="10">
        <v>399</v>
      </c>
      <c r="C10" s="10">
        <v>2000</v>
      </c>
    </row>
    <row r="11" spans="1:3">
      <c r="A11" s="12">
        <v>39448</v>
      </c>
      <c r="B11" s="10">
        <v>551</v>
      </c>
      <c r="C11" s="10">
        <v>2490</v>
      </c>
    </row>
    <row r="12" spans="1:3">
      <c r="A12" s="12">
        <v>39814</v>
      </c>
      <c r="B12" s="10">
        <v>577</v>
      </c>
      <c r="C12" s="10">
        <v>2701</v>
      </c>
    </row>
    <row r="13" spans="1:3">
      <c r="A13" s="12">
        <v>40179</v>
      </c>
      <c r="B13" s="10">
        <v>584</v>
      </c>
      <c r="C13" s="10">
        <v>2452</v>
      </c>
    </row>
    <row r="14" spans="1:3">
      <c r="A14" s="12">
        <v>40544</v>
      </c>
      <c r="B14" s="10">
        <v>878</v>
      </c>
      <c r="C14" s="10">
        <v>3519</v>
      </c>
    </row>
    <row r="15" spans="1:3">
      <c r="A15" s="12">
        <v>40909</v>
      </c>
      <c r="B15" s="10">
        <v>1213</v>
      </c>
      <c r="C15" s="10">
        <v>4712</v>
      </c>
    </row>
    <row r="16" spans="1:3">
      <c r="A16" s="12">
        <v>41275</v>
      </c>
      <c r="B16" s="10">
        <v>1732</v>
      </c>
      <c r="C16" s="10">
        <v>6525</v>
      </c>
    </row>
  </sheetData>
  <pageMargins left="0.25" right="0.25" top="0.75" bottom="0.75" header="0.3" footer="0.3"/>
  <pageSetup scale="7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5" zoomScale="150" zoomScaleNormal="150" zoomScalePageLayoutView="150" workbookViewId="0">
      <selection activeCell="B23" sqref="B23"/>
    </sheetView>
  </sheetViews>
  <sheetFormatPr baseColWidth="10" defaultRowHeight="15" x14ac:dyDescent="0"/>
  <cols>
    <col min="1" max="1" width="26.6640625" bestFit="1" customWidth="1"/>
    <col min="2" max="2" width="21.1640625" bestFit="1" customWidth="1"/>
  </cols>
  <sheetData>
    <row r="1" spans="1:8" hidden="1">
      <c r="A1" s="4" t="s">
        <v>0</v>
      </c>
      <c r="B1" s="4" t="s">
        <v>9</v>
      </c>
      <c r="C1" s="5"/>
      <c r="D1" t="s">
        <v>443</v>
      </c>
    </row>
    <row r="2" spans="1:8" hidden="1">
      <c r="A2" s="2" t="s">
        <v>5</v>
      </c>
      <c r="B2" s="2">
        <v>241</v>
      </c>
      <c r="C2" s="37">
        <f>B2/$B$6</f>
        <v>0.7799352750809061</v>
      </c>
    </row>
    <row r="3" spans="1:8" hidden="1">
      <c r="A3" s="2" t="s">
        <v>6</v>
      </c>
      <c r="B3" s="2">
        <v>28</v>
      </c>
      <c r="C3" s="37">
        <f t="shared" ref="C3:C5" si="0">B3/$B$6</f>
        <v>9.0614886731391592E-2</v>
      </c>
    </row>
    <row r="4" spans="1:8" hidden="1">
      <c r="A4" s="2" t="s">
        <v>7</v>
      </c>
      <c r="B4" s="2">
        <v>9</v>
      </c>
      <c r="C4" s="37">
        <f t="shared" si="0"/>
        <v>2.9126213592233011E-2</v>
      </c>
    </row>
    <row r="5" spans="1:8" hidden="1">
      <c r="A5" s="2" t="s">
        <v>8</v>
      </c>
      <c r="B5" s="2">
        <v>31</v>
      </c>
      <c r="C5" s="37">
        <f t="shared" si="0"/>
        <v>0.10032362459546926</v>
      </c>
    </row>
    <row r="6" spans="1:8" hidden="1">
      <c r="A6" s="1"/>
      <c r="B6">
        <f>SUM(B2:B5)</f>
        <v>309</v>
      </c>
    </row>
    <row r="7" spans="1:8" hidden="1">
      <c r="A7" s="35" t="s">
        <v>440</v>
      </c>
    </row>
    <row r="8" spans="1:8" hidden="1">
      <c r="A8" s="4" t="s">
        <v>0</v>
      </c>
      <c r="B8" s="4" t="s">
        <v>9</v>
      </c>
      <c r="C8" s="5"/>
      <c r="D8" t="s">
        <v>443</v>
      </c>
    </row>
    <row r="9" spans="1:8" hidden="1">
      <c r="A9" s="2" t="s">
        <v>5</v>
      </c>
      <c r="B9" s="36">
        <v>169792</v>
      </c>
      <c r="C9" s="37">
        <f>B9/$B$13</f>
        <v>0.64998621872416007</v>
      </c>
    </row>
    <row r="10" spans="1:8" hidden="1">
      <c r="A10" s="2" t="s">
        <v>6</v>
      </c>
      <c r="B10" s="36">
        <v>30901</v>
      </c>
      <c r="C10" s="37">
        <f t="shared" ref="C10:C12" si="1">B10/$B$13</f>
        <v>0.1182931124245858</v>
      </c>
    </row>
    <row r="11" spans="1:8" hidden="1">
      <c r="A11" s="2" t="s">
        <v>7</v>
      </c>
      <c r="B11" s="36">
        <v>19751</v>
      </c>
      <c r="C11" s="37">
        <f t="shared" si="1"/>
        <v>7.5609438642697452E-2</v>
      </c>
    </row>
    <row r="12" spans="1:8" hidden="1">
      <c r="A12" s="2" t="s">
        <v>8</v>
      </c>
      <c r="B12" s="36">
        <v>40780</v>
      </c>
      <c r="C12" s="37">
        <f t="shared" si="1"/>
        <v>0.15611123020855663</v>
      </c>
    </row>
    <row r="13" spans="1:8" hidden="1">
      <c r="B13">
        <f>SUM(B9:B12)</f>
        <v>261224</v>
      </c>
      <c r="C13">
        <v>100</v>
      </c>
    </row>
    <row r="14" spans="1:8" hidden="1"/>
    <row r="15" spans="1:8">
      <c r="A15" s="38" t="s">
        <v>444</v>
      </c>
      <c r="B15" s="38" t="s">
        <v>447</v>
      </c>
      <c r="C15" s="38" t="s">
        <v>447</v>
      </c>
      <c r="D15" s="38" t="s">
        <v>447</v>
      </c>
      <c r="E15" s="38" t="s">
        <v>447</v>
      </c>
      <c r="F15" s="38" t="s">
        <v>447</v>
      </c>
      <c r="G15" s="38" t="s">
        <v>447</v>
      </c>
      <c r="H15" s="1" t="s">
        <v>454</v>
      </c>
    </row>
    <row r="16" spans="1:8">
      <c r="A16" s="39" t="s">
        <v>445</v>
      </c>
      <c r="B16" s="38" t="s">
        <v>448</v>
      </c>
      <c r="C16" s="38" t="s">
        <v>449</v>
      </c>
      <c r="D16" s="38" t="s">
        <v>450</v>
      </c>
      <c r="E16" s="38" t="s">
        <v>451</v>
      </c>
      <c r="F16" s="38" t="s">
        <v>452</v>
      </c>
      <c r="G16" s="41" t="s">
        <v>453</v>
      </c>
      <c r="H16" s="1"/>
    </row>
    <row r="17" spans="1:8">
      <c r="A17" s="38" t="s">
        <v>446</v>
      </c>
      <c r="B17" s="38"/>
      <c r="C17" s="38"/>
      <c r="D17" s="38"/>
      <c r="E17" s="38"/>
      <c r="F17" s="38"/>
      <c r="G17" s="41"/>
      <c r="H17" s="1"/>
    </row>
    <row r="18" spans="1:8">
      <c r="A18" s="38" t="s">
        <v>455</v>
      </c>
      <c r="B18" s="39" t="s">
        <v>457</v>
      </c>
      <c r="C18" s="39" t="s">
        <v>458</v>
      </c>
      <c r="D18" s="39" t="s">
        <v>459</v>
      </c>
      <c r="E18" s="39" t="s">
        <v>460</v>
      </c>
      <c r="F18" s="39" t="s">
        <v>1</v>
      </c>
      <c r="G18" s="42" t="s">
        <v>461</v>
      </c>
      <c r="H18" s="39" t="s">
        <v>462</v>
      </c>
    </row>
    <row r="19" spans="1:8">
      <c r="A19" s="38" t="s">
        <v>456</v>
      </c>
      <c r="B19" s="38">
        <v>77</v>
      </c>
      <c r="C19" s="38">
        <v>106</v>
      </c>
      <c r="D19" s="38">
        <v>114</v>
      </c>
      <c r="E19" s="38">
        <v>153</v>
      </c>
      <c r="F19" s="38">
        <v>150</v>
      </c>
      <c r="G19" s="41">
        <v>241</v>
      </c>
      <c r="H19" s="38">
        <v>842</v>
      </c>
    </row>
    <row r="20" spans="1:8">
      <c r="A20" s="38" t="s">
        <v>455</v>
      </c>
      <c r="B20" s="39" t="s">
        <v>464</v>
      </c>
      <c r="C20" s="39" t="s">
        <v>465</v>
      </c>
      <c r="D20" s="39" t="s">
        <v>466</v>
      </c>
      <c r="E20" s="39" t="s">
        <v>467</v>
      </c>
      <c r="F20" s="39" t="s">
        <v>2</v>
      </c>
      <c r="G20" s="42" t="s">
        <v>468</v>
      </c>
      <c r="H20" s="39" t="s">
        <v>469</v>
      </c>
    </row>
    <row r="21" spans="1:8">
      <c r="A21" s="38" t="s">
        <v>463</v>
      </c>
      <c r="B21" s="38">
        <v>30</v>
      </c>
      <c r="C21" s="38">
        <v>13</v>
      </c>
      <c r="D21" s="38">
        <v>47</v>
      </c>
      <c r="E21" s="38">
        <v>26</v>
      </c>
      <c r="F21" s="38">
        <v>73</v>
      </c>
      <c r="G21" s="41">
        <v>28</v>
      </c>
      <c r="H21" s="38">
        <v>216</v>
      </c>
    </row>
    <row r="22" spans="1:8">
      <c r="A22" s="38" t="s">
        <v>455</v>
      </c>
      <c r="B22" s="39" t="s">
        <v>471</v>
      </c>
      <c r="C22" s="39" t="s">
        <v>472</v>
      </c>
      <c r="D22" s="39" t="s">
        <v>473</v>
      </c>
      <c r="E22" s="39" t="s">
        <v>474</v>
      </c>
      <c r="F22" s="39" t="s">
        <v>3</v>
      </c>
      <c r="G22" s="42" t="s">
        <v>475</v>
      </c>
      <c r="H22" s="39" t="s">
        <v>476</v>
      </c>
    </row>
    <row r="23" spans="1:8">
      <c r="A23" s="38" t="s">
        <v>470</v>
      </c>
      <c r="B23" s="38">
        <v>9</v>
      </c>
      <c r="C23" s="38">
        <v>1</v>
      </c>
      <c r="D23" s="38">
        <v>6</v>
      </c>
      <c r="E23" s="38">
        <v>4</v>
      </c>
      <c r="F23" s="38">
        <v>8</v>
      </c>
      <c r="G23" s="41">
        <v>9</v>
      </c>
      <c r="H23" s="38">
        <v>36</v>
      </c>
    </row>
    <row r="24" spans="1:8">
      <c r="A24" s="38" t="s">
        <v>455</v>
      </c>
      <c r="B24" s="39" t="s">
        <v>478</v>
      </c>
      <c r="C24" s="39" t="s">
        <v>479</v>
      </c>
      <c r="D24" s="39" t="s">
        <v>480</v>
      </c>
      <c r="E24" s="39" t="s">
        <v>481</v>
      </c>
      <c r="F24" s="39" t="s">
        <v>4</v>
      </c>
      <c r="G24" s="42" t="s">
        <v>482</v>
      </c>
      <c r="H24" s="39" t="s">
        <v>483</v>
      </c>
    </row>
    <row r="25" spans="1:8">
      <c r="A25" s="38" t="s">
        <v>477</v>
      </c>
      <c r="B25" s="38">
        <v>25</v>
      </c>
      <c r="C25" s="38">
        <v>29</v>
      </c>
      <c r="D25" s="38">
        <v>85</v>
      </c>
      <c r="E25" s="38">
        <v>13</v>
      </c>
      <c r="F25" s="38">
        <v>37</v>
      </c>
      <c r="G25" s="41">
        <v>31</v>
      </c>
      <c r="H25" s="38">
        <v>220</v>
      </c>
    </row>
    <row r="26" spans="1:8">
      <c r="A26" s="1" t="s">
        <v>484</v>
      </c>
      <c r="B26" s="39" t="s">
        <v>485</v>
      </c>
      <c r="C26" s="39" t="s">
        <v>485</v>
      </c>
      <c r="D26" s="39" t="s">
        <v>485</v>
      </c>
      <c r="E26" s="39" t="s">
        <v>485</v>
      </c>
      <c r="F26" s="39" t="s">
        <v>485</v>
      </c>
      <c r="G26" s="42" t="s">
        <v>485</v>
      </c>
      <c r="H26" s="39" t="s">
        <v>485</v>
      </c>
    </row>
    <row r="27" spans="1:8">
      <c r="A27" s="1"/>
      <c r="B27" s="38">
        <v>139</v>
      </c>
      <c r="C27" s="38">
        <v>150</v>
      </c>
      <c r="D27" s="38">
        <v>253</v>
      </c>
      <c r="E27" s="38">
        <v>197</v>
      </c>
      <c r="F27" s="38">
        <v>268</v>
      </c>
      <c r="G27" s="41">
        <v>308</v>
      </c>
      <c r="H27" s="40">
        <v>1315</v>
      </c>
    </row>
    <row r="29" spans="1:8">
      <c r="A29" s="38" t="s">
        <v>444</v>
      </c>
      <c r="B29" s="38" t="s">
        <v>447</v>
      </c>
      <c r="C29" s="38" t="s">
        <v>447</v>
      </c>
      <c r="D29" s="38" t="s">
        <v>447</v>
      </c>
      <c r="E29" s="38" t="s">
        <v>447</v>
      </c>
      <c r="F29" s="38" t="s">
        <v>447</v>
      </c>
      <c r="G29" s="38" t="s">
        <v>447</v>
      </c>
      <c r="H29" s="1" t="s">
        <v>454</v>
      </c>
    </row>
    <row r="30" spans="1:8">
      <c r="A30" s="39" t="s">
        <v>445</v>
      </c>
      <c r="B30" s="38" t="s">
        <v>448</v>
      </c>
      <c r="C30" s="38" t="s">
        <v>449</v>
      </c>
      <c r="D30" s="38" t="s">
        <v>450</v>
      </c>
      <c r="E30" s="38" t="s">
        <v>451</v>
      </c>
      <c r="F30" s="38" t="s">
        <v>452</v>
      </c>
      <c r="G30" s="41" t="s">
        <v>453</v>
      </c>
      <c r="H30" s="1"/>
    </row>
    <row r="31" spans="1:8">
      <c r="A31" s="38" t="s">
        <v>446</v>
      </c>
      <c r="B31" s="38"/>
      <c r="C31" s="38"/>
      <c r="D31" s="38"/>
      <c r="E31" s="38"/>
      <c r="F31" s="38"/>
      <c r="G31" s="41"/>
      <c r="H31" s="1"/>
    </row>
    <row r="32" spans="1:8">
      <c r="A32" s="38" t="s">
        <v>455</v>
      </c>
      <c r="B32" s="39" t="s">
        <v>486</v>
      </c>
      <c r="C32" s="39" t="s">
        <v>487</v>
      </c>
      <c r="D32" s="39" t="s">
        <v>488</v>
      </c>
      <c r="E32" s="39" t="s">
        <v>489</v>
      </c>
      <c r="F32" s="39" t="s">
        <v>490</v>
      </c>
      <c r="G32" s="42" t="s">
        <v>491</v>
      </c>
      <c r="H32" s="39" t="s">
        <v>492</v>
      </c>
    </row>
    <row r="33" spans="1:8">
      <c r="A33" s="38" t="s">
        <v>456</v>
      </c>
      <c r="B33" s="40">
        <v>165825</v>
      </c>
      <c r="C33" s="40">
        <v>167421</v>
      </c>
      <c r="D33" s="40">
        <v>168610</v>
      </c>
      <c r="E33" s="40">
        <v>169604</v>
      </c>
      <c r="F33" s="40">
        <v>169593</v>
      </c>
      <c r="G33" s="43">
        <v>169792</v>
      </c>
      <c r="H33" s="40">
        <v>1010844</v>
      </c>
    </row>
    <row r="34" spans="1:8">
      <c r="A34" s="38" t="s">
        <v>455</v>
      </c>
      <c r="B34" s="39" t="s">
        <v>493</v>
      </c>
      <c r="C34" s="39" t="s">
        <v>494</v>
      </c>
      <c r="D34" s="39" t="s">
        <v>494</v>
      </c>
      <c r="E34" s="39" t="s">
        <v>495</v>
      </c>
      <c r="F34" s="39" t="s">
        <v>496</v>
      </c>
      <c r="G34" s="42" t="s">
        <v>496</v>
      </c>
      <c r="H34" s="39" t="s">
        <v>495</v>
      </c>
    </row>
    <row r="35" spans="1:8">
      <c r="A35" s="38" t="s">
        <v>463</v>
      </c>
      <c r="B35" s="40">
        <v>27019</v>
      </c>
      <c r="C35" s="40">
        <v>27966</v>
      </c>
      <c r="D35" s="40">
        <v>28671</v>
      </c>
      <c r="E35" s="40">
        <v>29441</v>
      </c>
      <c r="F35" s="40">
        <v>30083</v>
      </c>
      <c r="G35" s="43">
        <v>30901</v>
      </c>
      <c r="H35" s="40">
        <v>174082</v>
      </c>
    </row>
    <row r="36" spans="1:8">
      <c r="A36" s="38" t="s">
        <v>455</v>
      </c>
      <c r="B36" s="39" t="s">
        <v>497</v>
      </c>
      <c r="C36" s="39" t="s">
        <v>498</v>
      </c>
      <c r="D36" s="39" t="s">
        <v>499</v>
      </c>
      <c r="E36" s="39" t="s">
        <v>500</v>
      </c>
      <c r="F36" s="39" t="s">
        <v>501</v>
      </c>
      <c r="G36" s="42" t="s">
        <v>502</v>
      </c>
      <c r="H36" s="39" t="s">
        <v>503</v>
      </c>
    </row>
    <row r="37" spans="1:8">
      <c r="A37" s="38" t="s">
        <v>470</v>
      </c>
      <c r="B37" s="40">
        <v>14089</v>
      </c>
      <c r="C37" s="40">
        <v>14899</v>
      </c>
      <c r="D37" s="40">
        <v>15816</v>
      </c>
      <c r="E37" s="40">
        <v>16267</v>
      </c>
      <c r="F37" s="40">
        <v>17847</v>
      </c>
      <c r="G37" s="43">
        <v>19751</v>
      </c>
      <c r="H37" s="40">
        <v>98669</v>
      </c>
    </row>
    <row r="38" spans="1:8">
      <c r="A38" s="38" t="s">
        <v>455</v>
      </c>
      <c r="B38" s="39" t="s">
        <v>504</v>
      </c>
      <c r="C38" s="39" t="s">
        <v>505</v>
      </c>
      <c r="D38" s="39" t="s">
        <v>506</v>
      </c>
      <c r="E38" s="39" t="s">
        <v>507</v>
      </c>
      <c r="F38" s="39" t="s">
        <v>508</v>
      </c>
      <c r="G38" s="42" t="s">
        <v>509</v>
      </c>
      <c r="H38" s="39" t="s">
        <v>510</v>
      </c>
    </row>
    <row r="39" spans="1:8">
      <c r="A39" s="38" t="s">
        <v>477</v>
      </c>
      <c r="B39" s="40">
        <v>29481</v>
      </c>
      <c r="C39" s="40">
        <v>31581</v>
      </c>
      <c r="D39" s="40">
        <v>33836</v>
      </c>
      <c r="E39" s="40">
        <v>35503</v>
      </c>
      <c r="F39" s="40">
        <v>38085</v>
      </c>
      <c r="G39" s="43">
        <v>40780</v>
      </c>
      <c r="H39" s="40">
        <v>209267</v>
      </c>
    </row>
    <row r="40" spans="1:8">
      <c r="A40" s="1" t="s">
        <v>484</v>
      </c>
      <c r="B40" s="39" t="s">
        <v>485</v>
      </c>
      <c r="C40" s="39" t="s">
        <v>485</v>
      </c>
      <c r="D40" s="39" t="s">
        <v>485</v>
      </c>
      <c r="E40" s="39" t="s">
        <v>485</v>
      </c>
      <c r="F40" s="39" t="s">
        <v>485</v>
      </c>
      <c r="G40" s="42" t="s">
        <v>485</v>
      </c>
      <c r="H40" s="39" t="s">
        <v>485</v>
      </c>
    </row>
    <row r="41" spans="1:8">
      <c r="A41" s="1"/>
      <c r="B41" s="40">
        <v>236413</v>
      </c>
      <c r="C41" s="40">
        <v>241868</v>
      </c>
      <c r="D41" s="40">
        <v>246933</v>
      </c>
      <c r="E41" s="40">
        <v>250815</v>
      </c>
      <c r="F41" s="40">
        <v>255609</v>
      </c>
      <c r="G41" s="43">
        <v>261224</v>
      </c>
      <c r="H41" s="40">
        <v>1492862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3" zoomScale="150" zoomScaleNormal="150" zoomScalePageLayoutView="150" workbookViewId="0">
      <selection activeCell="H22" sqref="H22"/>
    </sheetView>
  </sheetViews>
  <sheetFormatPr baseColWidth="10" defaultRowHeight="15" x14ac:dyDescent="0"/>
  <cols>
    <col min="2" max="2" width="21.1640625" bestFit="1" customWidth="1"/>
  </cols>
  <sheetData>
    <row r="1" spans="1:8" hidden="1">
      <c r="A1" t="s">
        <v>441</v>
      </c>
    </row>
    <row r="2" spans="1:8" hidden="1">
      <c r="A2" s="4" t="s">
        <v>11</v>
      </c>
      <c r="B2" s="4" t="s">
        <v>9</v>
      </c>
      <c r="C2" t="s">
        <v>443</v>
      </c>
    </row>
    <row r="3" spans="1:8" hidden="1">
      <c r="A3" s="6" t="s">
        <v>12</v>
      </c>
      <c r="B3" s="3">
        <v>120</v>
      </c>
      <c r="C3">
        <f>B3/$B$6</f>
        <v>0.38834951456310679</v>
      </c>
    </row>
    <row r="4" spans="1:8" hidden="1">
      <c r="A4" s="6" t="s">
        <v>10</v>
      </c>
      <c r="B4" s="3">
        <v>176</v>
      </c>
      <c r="C4">
        <f>B4/$B$6</f>
        <v>0.56957928802588997</v>
      </c>
    </row>
    <row r="5" spans="1:8" hidden="1">
      <c r="A5" s="7" t="s">
        <v>13</v>
      </c>
      <c r="B5" s="2">
        <v>13</v>
      </c>
      <c r="C5">
        <f>B5/$B$6</f>
        <v>4.2071197411003236E-2</v>
      </c>
    </row>
    <row r="6" spans="1:8" hidden="1">
      <c r="B6">
        <f>SUM(B3:B5)</f>
        <v>309</v>
      </c>
    </row>
    <row r="7" spans="1:8" hidden="1">
      <c r="A7" t="s">
        <v>442</v>
      </c>
    </row>
    <row r="8" spans="1:8" hidden="1">
      <c r="A8" s="4" t="s">
        <v>11</v>
      </c>
      <c r="B8" s="4" t="s">
        <v>9</v>
      </c>
      <c r="C8" t="s">
        <v>443</v>
      </c>
    </row>
    <row r="9" spans="1:8" hidden="1">
      <c r="A9" s="6" t="s">
        <v>12</v>
      </c>
      <c r="B9" s="3">
        <v>59601</v>
      </c>
      <c r="C9">
        <f>B9/$B$12</f>
        <v>0.22816050592594861</v>
      </c>
    </row>
    <row r="10" spans="1:8" hidden="1">
      <c r="A10" s="6" t="s">
        <v>10</v>
      </c>
      <c r="B10" s="3">
        <v>125853</v>
      </c>
      <c r="C10">
        <f>B10/$B$12</f>
        <v>0.48178191896609807</v>
      </c>
    </row>
    <row r="11" spans="1:8" hidden="1">
      <c r="A11" s="7" t="s">
        <v>13</v>
      </c>
      <c r="B11" s="2">
        <v>75770</v>
      </c>
      <c r="C11">
        <f>B11/$B$12</f>
        <v>0.29005757510795332</v>
      </c>
    </row>
    <row r="12" spans="1:8" hidden="1">
      <c r="B12">
        <f>SUM(B9:B11)</f>
        <v>261224</v>
      </c>
    </row>
    <row r="14" spans="1:8">
      <c r="A14" s="38" t="s">
        <v>444</v>
      </c>
      <c r="B14" s="38" t="s">
        <v>447</v>
      </c>
      <c r="C14" s="38" t="s">
        <v>447</v>
      </c>
      <c r="D14" s="38" t="s">
        <v>447</v>
      </c>
      <c r="E14" s="38" t="s">
        <v>447</v>
      </c>
      <c r="F14" s="38" t="s">
        <v>447</v>
      </c>
      <c r="G14" s="38" t="s">
        <v>447</v>
      </c>
      <c r="H14" s="1" t="s">
        <v>454</v>
      </c>
    </row>
    <row r="15" spans="1:8">
      <c r="A15" s="39" t="s">
        <v>445</v>
      </c>
      <c r="B15" s="38" t="s">
        <v>448</v>
      </c>
      <c r="C15" s="38" t="s">
        <v>449</v>
      </c>
      <c r="D15" s="38" t="s">
        <v>450</v>
      </c>
      <c r="E15" s="38" t="s">
        <v>451</v>
      </c>
      <c r="F15" s="38" t="s">
        <v>452</v>
      </c>
      <c r="G15" s="41" t="s">
        <v>453</v>
      </c>
      <c r="H15" s="1"/>
    </row>
    <row r="16" spans="1:8">
      <c r="A16" s="38" t="s">
        <v>446</v>
      </c>
      <c r="B16" s="38"/>
      <c r="C16" s="38"/>
      <c r="D16" s="38"/>
      <c r="E16" s="38"/>
      <c r="F16" s="38"/>
      <c r="G16" s="41"/>
      <c r="H16" s="1"/>
    </row>
    <row r="17" spans="1:8">
      <c r="A17" s="38" t="s">
        <v>511</v>
      </c>
      <c r="B17" s="39" t="s">
        <v>513</v>
      </c>
      <c r="C17" s="39" t="s">
        <v>513</v>
      </c>
      <c r="D17" s="39" t="s">
        <v>514</v>
      </c>
      <c r="E17" s="39" t="s">
        <v>515</v>
      </c>
      <c r="F17" s="39" t="s">
        <v>516</v>
      </c>
      <c r="G17" s="42" t="s">
        <v>517</v>
      </c>
      <c r="H17" s="39" t="s">
        <v>518</v>
      </c>
    </row>
    <row r="18" spans="1:8">
      <c r="A18" s="38" t="s">
        <v>512</v>
      </c>
      <c r="B18" s="40">
        <v>56251</v>
      </c>
      <c r="C18" s="40">
        <v>57625</v>
      </c>
      <c r="D18" s="40">
        <v>58052</v>
      </c>
      <c r="E18" s="40">
        <v>58010</v>
      </c>
      <c r="F18" s="40">
        <v>58847</v>
      </c>
      <c r="G18" s="43">
        <v>59601</v>
      </c>
      <c r="H18" s="40">
        <v>348385</v>
      </c>
    </row>
    <row r="19" spans="1:8">
      <c r="A19" s="38" t="s">
        <v>511</v>
      </c>
      <c r="B19" s="39" t="s">
        <v>520</v>
      </c>
      <c r="C19" s="39" t="s">
        <v>521</v>
      </c>
      <c r="D19" s="39" t="s">
        <v>522</v>
      </c>
      <c r="E19" s="39" t="s">
        <v>523</v>
      </c>
      <c r="F19" s="39" t="s">
        <v>524</v>
      </c>
      <c r="G19" s="42" t="s">
        <v>525</v>
      </c>
      <c r="H19" s="39" t="s">
        <v>526</v>
      </c>
    </row>
    <row r="20" spans="1:8">
      <c r="A20" s="38" t="s">
        <v>519</v>
      </c>
      <c r="B20" s="40">
        <v>122940</v>
      </c>
      <c r="C20" s="40">
        <v>123507</v>
      </c>
      <c r="D20" s="40">
        <v>125292</v>
      </c>
      <c r="E20" s="40">
        <v>125231</v>
      </c>
      <c r="F20" s="40">
        <v>124803</v>
      </c>
      <c r="G20" s="43">
        <v>125853</v>
      </c>
      <c r="H20" s="40">
        <v>747626</v>
      </c>
    </row>
    <row r="21" spans="1:8">
      <c r="A21" s="38" t="s">
        <v>511</v>
      </c>
      <c r="B21" s="39" t="s">
        <v>528</v>
      </c>
      <c r="C21" s="39" t="s">
        <v>529</v>
      </c>
      <c r="D21" s="39" t="s">
        <v>530</v>
      </c>
      <c r="E21" s="39" t="s">
        <v>531</v>
      </c>
      <c r="F21" s="39" t="s">
        <v>532</v>
      </c>
      <c r="G21" s="42" t="s">
        <v>533</v>
      </c>
      <c r="H21" s="39" t="s">
        <v>534</v>
      </c>
    </row>
    <row r="22" spans="1:8">
      <c r="A22" s="38" t="s">
        <v>527</v>
      </c>
      <c r="B22" s="40">
        <v>57222</v>
      </c>
      <c r="C22" s="40">
        <v>60736</v>
      </c>
      <c r="D22" s="40">
        <v>63589</v>
      </c>
      <c r="E22" s="40">
        <v>67575</v>
      </c>
      <c r="F22" s="40">
        <v>71959</v>
      </c>
      <c r="G22" s="43">
        <v>75770</v>
      </c>
      <c r="H22" s="40">
        <v>396852</v>
      </c>
    </row>
    <row r="23" spans="1:8">
      <c r="A23" s="1" t="s">
        <v>484</v>
      </c>
      <c r="B23" s="39" t="s">
        <v>485</v>
      </c>
      <c r="C23" s="39" t="s">
        <v>485</v>
      </c>
      <c r="D23" s="39" t="s">
        <v>485</v>
      </c>
      <c r="E23" s="39" t="s">
        <v>485</v>
      </c>
      <c r="F23" s="39" t="s">
        <v>485</v>
      </c>
      <c r="G23" s="42" t="s">
        <v>485</v>
      </c>
      <c r="H23" s="39" t="s">
        <v>485</v>
      </c>
    </row>
    <row r="24" spans="1:8">
      <c r="A24" s="1"/>
      <c r="B24" s="40">
        <v>236413</v>
      </c>
      <c r="C24" s="40">
        <v>241868</v>
      </c>
      <c r="D24" s="40">
        <v>246933</v>
      </c>
      <c r="E24" s="40">
        <v>250815</v>
      </c>
      <c r="F24" s="40">
        <v>255609</v>
      </c>
      <c r="G24" s="43">
        <v>261224</v>
      </c>
      <c r="H24" s="40">
        <v>1492862</v>
      </c>
    </row>
    <row r="26" spans="1:8">
      <c r="A26" s="38" t="s">
        <v>444</v>
      </c>
      <c r="B26" s="38" t="s">
        <v>447</v>
      </c>
      <c r="C26" s="38" t="s">
        <v>447</v>
      </c>
      <c r="D26" s="38" t="s">
        <v>447</v>
      </c>
      <c r="E26" s="38" t="s">
        <v>447</v>
      </c>
      <c r="F26" s="38" t="s">
        <v>447</v>
      </c>
      <c r="G26" s="38" t="s">
        <v>447</v>
      </c>
      <c r="H26" s="1" t="s">
        <v>454</v>
      </c>
    </row>
    <row r="27" spans="1:8">
      <c r="A27" s="39" t="s">
        <v>445</v>
      </c>
      <c r="B27" s="38" t="s">
        <v>448</v>
      </c>
      <c r="C27" s="38" t="s">
        <v>449</v>
      </c>
      <c r="D27" s="38" t="s">
        <v>450</v>
      </c>
      <c r="E27" s="38" t="s">
        <v>451</v>
      </c>
      <c r="F27" s="38" t="s">
        <v>452</v>
      </c>
      <c r="G27" s="41" t="s">
        <v>453</v>
      </c>
      <c r="H27" s="1"/>
    </row>
    <row r="28" spans="1:8">
      <c r="A28" s="38" t="s">
        <v>446</v>
      </c>
      <c r="B28" s="38"/>
      <c r="C28" s="38"/>
      <c r="D28" s="38"/>
      <c r="E28" s="38"/>
      <c r="F28" s="38"/>
      <c r="G28" s="41"/>
      <c r="H28" s="1"/>
    </row>
    <row r="29" spans="1:8">
      <c r="A29" s="38" t="s">
        <v>511</v>
      </c>
      <c r="B29" s="39" t="s">
        <v>535</v>
      </c>
      <c r="C29" s="39" t="s">
        <v>536</v>
      </c>
      <c r="D29" s="39" t="s">
        <v>514</v>
      </c>
      <c r="E29" s="39" t="s">
        <v>537</v>
      </c>
      <c r="F29" s="39" t="s">
        <v>538</v>
      </c>
      <c r="G29" s="42" t="s">
        <v>539</v>
      </c>
      <c r="H29" s="39" t="s">
        <v>540</v>
      </c>
    </row>
    <row r="30" spans="1:8">
      <c r="A30" s="38" t="s">
        <v>512</v>
      </c>
      <c r="B30" s="38">
        <v>47</v>
      </c>
      <c r="C30" s="38">
        <v>64</v>
      </c>
      <c r="D30" s="38">
        <v>59</v>
      </c>
      <c r="E30" s="38">
        <v>86</v>
      </c>
      <c r="F30" s="38">
        <v>111</v>
      </c>
      <c r="G30" s="41">
        <v>120</v>
      </c>
      <c r="H30" s="38">
        <v>488</v>
      </c>
    </row>
    <row r="31" spans="1:8">
      <c r="A31" s="38" t="s">
        <v>511</v>
      </c>
      <c r="B31" s="39" t="s">
        <v>541</v>
      </c>
      <c r="C31" s="39" t="s">
        <v>542</v>
      </c>
      <c r="D31" s="39" t="s">
        <v>543</v>
      </c>
      <c r="E31" s="39" t="s">
        <v>544</v>
      </c>
      <c r="F31" s="39" t="s">
        <v>545</v>
      </c>
      <c r="G31" s="42" t="s">
        <v>546</v>
      </c>
      <c r="H31" s="39" t="s">
        <v>547</v>
      </c>
    </row>
    <row r="32" spans="1:8">
      <c r="A32" s="38" t="s">
        <v>519</v>
      </c>
      <c r="B32" s="38">
        <v>92</v>
      </c>
      <c r="C32" s="38">
        <v>86</v>
      </c>
      <c r="D32" s="38">
        <v>160</v>
      </c>
      <c r="E32" s="38">
        <v>93</v>
      </c>
      <c r="F32" s="38">
        <v>145</v>
      </c>
      <c r="G32" s="41">
        <v>176</v>
      </c>
      <c r="H32" s="38">
        <v>751</v>
      </c>
    </row>
    <row r="33" spans="1:8">
      <c r="A33" s="38" t="s">
        <v>511</v>
      </c>
      <c r="B33" s="39" t="s">
        <v>548</v>
      </c>
      <c r="C33" s="39" t="s">
        <v>548</v>
      </c>
      <c r="D33" s="39" t="s">
        <v>549</v>
      </c>
      <c r="E33" s="39" t="s">
        <v>550</v>
      </c>
      <c r="F33" s="39" t="s">
        <v>551</v>
      </c>
      <c r="G33" s="42" t="s">
        <v>552</v>
      </c>
      <c r="H33" s="39" t="s">
        <v>553</v>
      </c>
    </row>
    <row r="34" spans="1:8">
      <c r="A34" s="38" t="s">
        <v>527</v>
      </c>
      <c r="B34" s="38">
        <v>0</v>
      </c>
      <c r="C34" s="38">
        <v>0</v>
      </c>
      <c r="D34" s="38">
        <v>34</v>
      </c>
      <c r="E34" s="38">
        <v>18</v>
      </c>
      <c r="F34" s="38">
        <v>12</v>
      </c>
      <c r="G34" s="41">
        <v>13</v>
      </c>
      <c r="H34" s="38">
        <v>77</v>
      </c>
    </row>
    <row r="35" spans="1:8">
      <c r="A35" s="1" t="s">
        <v>484</v>
      </c>
      <c r="B35" s="39" t="s">
        <v>485</v>
      </c>
      <c r="C35" s="39" t="s">
        <v>485</v>
      </c>
      <c r="D35" s="39" t="s">
        <v>485</v>
      </c>
      <c r="E35" s="39" t="s">
        <v>485</v>
      </c>
      <c r="F35" s="39" t="s">
        <v>485</v>
      </c>
      <c r="G35" s="42" t="s">
        <v>485</v>
      </c>
      <c r="H35" s="39" t="s">
        <v>485</v>
      </c>
    </row>
    <row r="36" spans="1:8">
      <c r="A36" s="1"/>
      <c r="B36" s="38">
        <v>139</v>
      </c>
      <c r="C36" s="38">
        <v>150</v>
      </c>
      <c r="D36" s="38">
        <v>253</v>
      </c>
      <c r="E36" s="38">
        <v>197</v>
      </c>
      <c r="F36" s="38">
        <v>268</v>
      </c>
      <c r="G36" s="41">
        <v>308</v>
      </c>
      <c r="H36" s="40">
        <v>1315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5" sqref="C5"/>
    </sheetView>
  </sheetViews>
  <sheetFormatPr baseColWidth="10" defaultRowHeight="15" x14ac:dyDescent="0"/>
  <cols>
    <col min="3" max="3" width="15.6640625" bestFit="1" customWidth="1"/>
    <col min="5" max="5" width="16.83203125" bestFit="1" customWidth="1"/>
  </cols>
  <sheetData>
    <row r="1" spans="1:5">
      <c r="A1" t="s">
        <v>20</v>
      </c>
      <c r="B1" t="s">
        <v>23</v>
      </c>
      <c r="C1" t="s">
        <v>27</v>
      </c>
      <c r="D1" t="s">
        <v>28</v>
      </c>
      <c r="E1" t="s">
        <v>29</v>
      </c>
    </row>
    <row r="2" spans="1:5">
      <c r="A2" t="s">
        <v>31</v>
      </c>
      <c r="B2" s="14">
        <f>SUM(C2:E2)</f>
        <v>137915</v>
      </c>
      <c r="C2" s="13">
        <v>13719</v>
      </c>
      <c r="D2" s="13">
        <v>24909</v>
      </c>
      <c r="E2" s="13">
        <v>99287</v>
      </c>
    </row>
    <row r="3" spans="1:5">
      <c r="A3" t="s">
        <v>32</v>
      </c>
      <c r="B3" s="14">
        <f t="shared" ref="B3:B12" si="0">SUM(C3:E3)</f>
        <v>138086</v>
      </c>
      <c r="C3" s="13">
        <v>14736</v>
      </c>
      <c r="D3" s="13">
        <v>24662</v>
      </c>
      <c r="E3" s="13">
        <v>98688</v>
      </c>
    </row>
    <row r="4" spans="1:5">
      <c r="A4" t="s">
        <v>33</v>
      </c>
      <c r="B4" s="14">
        <f t="shared" si="0"/>
        <v>142468</v>
      </c>
      <c r="C4" s="13">
        <v>14761</v>
      </c>
      <c r="D4" s="13">
        <v>25892</v>
      </c>
      <c r="E4" s="13">
        <v>101815</v>
      </c>
    </row>
    <row r="5" spans="1:5">
      <c r="A5" t="s">
        <v>34</v>
      </c>
      <c r="B5" s="14">
        <f t="shared" si="0"/>
        <v>147479</v>
      </c>
      <c r="C5" s="13">
        <v>14087</v>
      </c>
      <c r="D5" s="13">
        <v>28091</v>
      </c>
      <c r="E5" s="13">
        <v>105301</v>
      </c>
    </row>
    <row r="6" spans="1:5">
      <c r="A6" t="s">
        <v>35</v>
      </c>
      <c r="B6" s="14">
        <f t="shared" si="0"/>
        <v>148706</v>
      </c>
      <c r="C6" s="13">
        <v>13249</v>
      </c>
      <c r="D6" s="13">
        <v>28325</v>
      </c>
      <c r="E6" s="13">
        <v>107132</v>
      </c>
    </row>
    <row r="7" spans="1:5">
      <c r="A7" t="s">
        <v>36</v>
      </c>
      <c r="B7" s="14">
        <f t="shared" si="0"/>
        <v>150235</v>
      </c>
      <c r="C7" s="13">
        <v>13337</v>
      </c>
      <c r="D7" s="13">
        <v>29905</v>
      </c>
      <c r="E7" s="13">
        <v>106993</v>
      </c>
    </row>
    <row r="8" spans="1:5">
      <c r="A8" t="s">
        <v>37</v>
      </c>
      <c r="B8" s="14">
        <f t="shared" si="0"/>
        <v>154456</v>
      </c>
      <c r="C8" s="13">
        <v>13569</v>
      </c>
      <c r="D8" s="13">
        <v>31334</v>
      </c>
      <c r="E8" s="13">
        <v>109553</v>
      </c>
    </row>
    <row r="9" spans="1:5">
      <c r="A9" t="s">
        <v>38</v>
      </c>
      <c r="B9" s="14">
        <f t="shared" si="0"/>
        <v>163311</v>
      </c>
      <c r="C9" s="13">
        <v>13873</v>
      </c>
      <c r="D9" s="13">
        <v>33572</v>
      </c>
      <c r="E9" s="13">
        <v>115866</v>
      </c>
    </row>
    <row r="10" spans="1:5">
      <c r="A10" t="s">
        <v>39</v>
      </c>
      <c r="B10" s="14">
        <f t="shared" si="0"/>
        <v>167746</v>
      </c>
      <c r="C10" s="13">
        <v>13974</v>
      </c>
      <c r="D10" s="13">
        <v>35280</v>
      </c>
      <c r="E10" s="13">
        <v>118492</v>
      </c>
    </row>
    <row r="11" spans="1:5">
      <c r="A11" t="s">
        <v>40</v>
      </c>
      <c r="B11" s="14">
        <f t="shared" si="0"/>
        <v>171715</v>
      </c>
      <c r="C11" s="13">
        <v>14700</v>
      </c>
      <c r="D11" s="13">
        <v>35118</v>
      </c>
      <c r="E11" s="13">
        <v>121897</v>
      </c>
    </row>
    <row r="12" spans="1:5">
      <c r="A12" t="s">
        <v>41</v>
      </c>
      <c r="B12" s="14">
        <f t="shared" si="0"/>
        <v>180601</v>
      </c>
      <c r="C12" s="13">
        <v>15675</v>
      </c>
      <c r="D12" s="13">
        <v>36363</v>
      </c>
      <c r="E12" s="13">
        <v>128563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zoomScale="150" zoomScaleNormal="150" zoomScalePageLayoutView="150" workbookViewId="0">
      <pane ySplit="1" topLeftCell="A2" activePane="bottomLeft" state="frozen"/>
      <selection pane="bottomLeft" activeCell="M4" sqref="M4"/>
    </sheetView>
  </sheetViews>
  <sheetFormatPr baseColWidth="10" defaultRowHeight="15" x14ac:dyDescent="0"/>
  <cols>
    <col min="1" max="1" width="36.5" customWidth="1"/>
    <col min="2" max="2" width="8.83203125" bestFit="1" customWidth="1"/>
    <col min="3" max="3" width="8.6640625" bestFit="1" customWidth="1"/>
    <col min="4" max="4" width="9" bestFit="1" customWidth="1"/>
    <col min="5" max="5" width="5.33203125" customWidth="1"/>
    <col min="6" max="6" width="7" bestFit="1" customWidth="1"/>
    <col min="7" max="7" width="30.5" hidden="1" customWidth="1"/>
    <col min="8" max="8" width="7" customWidth="1"/>
    <col min="9" max="9" width="15.6640625" customWidth="1"/>
  </cols>
  <sheetData>
    <row r="1" spans="1:12" ht="28">
      <c r="A1" s="16" t="s">
        <v>46</v>
      </c>
      <c r="B1" s="17" t="s">
        <v>42</v>
      </c>
      <c r="C1" s="18" t="s">
        <v>43</v>
      </c>
      <c r="D1" s="18" t="s">
        <v>44</v>
      </c>
      <c r="E1" s="18" t="s">
        <v>20</v>
      </c>
      <c r="F1" s="18" t="s">
        <v>45</v>
      </c>
      <c r="G1" s="19" t="s">
        <v>25</v>
      </c>
      <c r="H1" s="32"/>
      <c r="I1" s="33" t="s">
        <v>231</v>
      </c>
      <c r="J1" s="33" t="s">
        <v>232</v>
      </c>
      <c r="K1" s="32" t="s">
        <v>437</v>
      </c>
      <c r="L1" s="32" t="s">
        <v>438</v>
      </c>
    </row>
    <row r="2" spans="1:12">
      <c r="A2" s="30" t="s">
        <v>48</v>
      </c>
      <c r="B2" s="20">
        <v>0.21</v>
      </c>
      <c r="C2" s="21">
        <v>0.04</v>
      </c>
      <c r="D2" s="21">
        <v>0.52</v>
      </c>
      <c r="E2" s="22" t="s">
        <v>52</v>
      </c>
      <c r="F2" s="22" t="s">
        <v>50</v>
      </c>
      <c r="G2" s="23" t="s">
        <v>53</v>
      </c>
      <c r="H2" s="34" t="str">
        <f>"'"</f>
        <v>'</v>
      </c>
      <c r="I2" t="str">
        <f>CONCATENATE("[",H2,A2,H2,", ")</f>
        <v xml:space="preserve">['Kenya', </v>
      </c>
      <c r="J2" t="str">
        <f>CONCATENATE(B2,"],")</f>
        <v>0.21],</v>
      </c>
      <c r="K2" t="s">
        <v>233</v>
      </c>
      <c r="L2" t="s">
        <v>234</v>
      </c>
    </row>
    <row r="3" spans="1:12">
      <c r="A3" s="30" t="s">
        <v>54</v>
      </c>
      <c r="B3" s="20">
        <v>1.29</v>
      </c>
      <c r="C3" s="24"/>
      <c r="D3" s="24"/>
      <c r="E3" s="22" t="s">
        <v>57</v>
      </c>
      <c r="F3" s="22" t="s">
        <v>50</v>
      </c>
      <c r="G3" s="23" t="s">
        <v>58</v>
      </c>
      <c r="H3" s="34" t="str">
        <f t="shared" ref="H3:H66" si="0">"'"</f>
        <v>'</v>
      </c>
      <c r="I3" t="str">
        <f t="shared" ref="I3:I66" si="1">CONCATENATE("[",H3,A3,H3,", ")</f>
        <v xml:space="preserve">['Mauritius', </v>
      </c>
      <c r="J3" t="str">
        <f t="shared" ref="J3:J66" si="2">CONCATENATE(B3,"],")</f>
        <v>1.29],</v>
      </c>
      <c r="K3" t="s">
        <v>235</v>
      </c>
      <c r="L3" t="s">
        <v>236</v>
      </c>
    </row>
    <row r="4" spans="1:12">
      <c r="A4" s="30" t="s">
        <v>59</v>
      </c>
      <c r="B4" s="20">
        <v>0.14000000000000001</v>
      </c>
      <c r="C4" s="24"/>
      <c r="D4" s="24"/>
      <c r="E4" s="22" t="s">
        <v>49</v>
      </c>
      <c r="F4" s="22" t="s">
        <v>50</v>
      </c>
      <c r="G4" s="23" t="s">
        <v>60</v>
      </c>
      <c r="H4" s="34" t="str">
        <f t="shared" si="0"/>
        <v>'</v>
      </c>
      <c r="I4" t="str">
        <f t="shared" si="1"/>
        <v xml:space="preserve">['Rwanda', </v>
      </c>
      <c r="J4" t="str">
        <f t="shared" si="2"/>
        <v>0.14],</v>
      </c>
      <c r="K4" t="s">
        <v>237</v>
      </c>
      <c r="L4" t="s">
        <v>238</v>
      </c>
    </row>
    <row r="5" spans="1:12">
      <c r="A5" s="30" t="s">
        <v>61</v>
      </c>
      <c r="B5" s="20">
        <v>2.2999999999999998</v>
      </c>
      <c r="C5" s="24"/>
      <c r="D5" s="24"/>
      <c r="E5" s="22" t="s">
        <v>62</v>
      </c>
      <c r="F5" s="22" t="s">
        <v>50</v>
      </c>
      <c r="G5" s="23" t="s">
        <v>63</v>
      </c>
      <c r="H5" s="34" t="str">
        <f t="shared" si="0"/>
        <v>'</v>
      </c>
      <c r="I5" t="str">
        <f t="shared" si="1"/>
        <v xml:space="preserve">['Seychelles', </v>
      </c>
      <c r="J5" t="str">
        <f t="shared" si="2"/>
        <v>2.3],</v>
      </c>
      <c r="K5" t="s">
        <v>239</v>
      </c>
      <c r="L5" t="s">
        <v>240</v>
      </c>
    </row>
    <row r="6" spans="1:12">
      <c r="A6" s="30" t="s">
        <v>64</v>
      </c>
      <c r="B6" s="20">
        <v>0.16</v>
      </c>
      <c r="C6" s="24"/>
      <c r="D6" s="24"/>
      <c r="E6" s="22" t="s">
        <v>49</v>
      </c>
      <c r="F6" s="22" t="s">
        <v>50</v>
      </c>
      <c r="G6" s="23" t="s">
        <v>60</v>
      </c>
      <c r="H6" s="34" t="str">
        <f t="shared" si="0"/>
        <v>'</v>
      </c>
      <c r="I6" t="str">
        <f t="shared" si="1"/>
        <v xml:space="preserve">['Somalia', </v>
      </c>
      <c r="J6" t="str">
        <f t="shared" si="2"/>
        <v>0.16],</v>
      </c>
      <c r="K6" t="s">
        <v>241</v>
      </c>
      <c r="L6" t="s">
        <v>242</v>
      </c>
    </row>
    <row r="7" spans="1:12">
      <c r="A7" s="30" t="s">
        <v>65</v>
      </c>
      <c r="B7" s="20">
        <v>0.05</v>
      </c>
      <c r="C7" s="24"/>
      <c r="D7" s="24"/>
      <c r="E7" s="22" t="s">
        <v>49</v>
      </c>
      <c r="F7" s="22" t="s">
        <v>50</v>
      </c>
      <c r="G7" s="23" t="s">
        <v>60</v>
      </c>
      <c r="H7" s="34" t="str">
        <f t="shared" si="0"/>
        <v>'</v>
      </c>
      <c r="I7" t="str">
        <f t="shared" si="1"/>
        <v xml:space="preserve">['Uganda', </v>
      </c>
      <c r="J7" t="str">
        <f t="shared" si="2"/>
        <v>0.05],</v>
      </c>
      <c r="K7" t="s">
        <v>243</v>
      </c>
      <c r="L7" t="s">
        <v>244</v>
      </c>
    </row>
    <row r="8" spans="1:12">
      <c r="A8" s="30" t="s">
        <v>66</v>
      </c>
      <c r="B8" s="20">
        <v>0.06</v>
      </c>
      <c r="C8" s="21">
        <v>0.05</v>
      </c>
      <c r="D8" s="21">
        <v>0.06</v>
      </c>
      <c r="E8" s="22" t="s">
        <v>67</v>
      </c>
      <c r="F8" s="22" t="s">
        <v>68</v>
      </c>
      <c r="G8" s="23" t="s">
        <v>56</v>
      </c>
      <c r="H8" s="34" t="str">
        <f t="shared" si="0"/>
        <v>'</v>
      </c>
      <c r="I8" t="str">
        <f t="shared" si="1"/>
        <v xml:space="preserve">['Algeria', </v>
      </c>
      <c r="J8" t="str">
        <f t="shared" si="2"/>
        <v>0.06],</v>
      </c>
      <c r="K8" t="s">
        <v>245</v>
      </c>
      <c r="L8" t="s">
        <v>246</v>
      </c>
    </row>
    <row r="9" spans="1:12">
      <c r="A9" s="30" t="s">
        <v>70</v>
      </c>
      <c r="B9" s="20">
        <v>0.44</v>
      </c>
      <c r="C9" s="21">
        <v>0.14000000000000001</v>
      </c>
      <c r="D9" s="21">
        <v>0.73</v>
      </c>
      <c r="E9" s="22" t="s">
        <v>71</v>
      </c>
      <c r="F9" s="22" t="s">
        <v>50</v>
      </c>
      <c r="G9" s="23" t="s">
        <v>72</v>
      </c>
      <c r="H9" s="34" t="str">
        <f t="shared" si="0"/>
        <v>'</v>
      </c>
      <c r="I9" t="str">
        <f t="shared" si="1"/>
        <v xml:space="preserve">['Egypt', </v>
      </c>
      <c r="J9" t="str">
        <f t="shared" si="2"/>
        <v>0.44],</v>
      </c>
      <c r="K9" t="s">
        <v>247</v>
      </c>
      <c r="L9" t="s">
        <v>248</v>
      </c>
    </row>
    <row r="10" spans="1:12">
      <c r="A10" s="30" t="s">
        <v>73</v>
      </c>
      <c r="B10" s="20">
        <v>0.14000000000000001</v>
      </c>
      <c r="C10" s="24"/>
      <c r="D10" s="24"/>
      <c r="E10" s="22" t="s">
        <v>49</v>
      </c>
      <c r="F10" s="22" t="s">
        <v>50</v>
      </c>
      <c r="G10" s="23" t="s">
        <v>69</v>
      </c>
      <c r="H10" s="34" t="str">
        <f t="shared" si="0"/>
        <v>'</v>
      </c>
      <c r="I10" t="str">
        <f t="shared" si="1"/>
        <v xml:space="preserve">['Libya', </v>
      </c>
      <c r="J10" t="str">
        <f t="shared" si="2"/>
        <v>0.14],</v>
      </c>
      <c r="K10" t="s">
        <v>249</v>
      </c>
      <c r="L10" t="s">
        <v>238</v>
      </c>
    </row>
    <row r="11" spans="1:12">
      <c r="A11" s="30" t="s">
        <v>74</v>
      </c>
      <c r="B11" s="20">
        <v>0.08</v>
      </c>
      <c r="C11" s="24"/>
      <c r="D11" s="24"/>
      <c r="E11" s="22" t="s">
        <v>62</v>
      </c>
      <c r="F11" s="22" t="s">
        <v>50</v>
      </c>
      <c r="G11" s="23" t="s">
        <v>53</v>
      </c>
      <c r="H11" s="34" t="str">
        <f t="shared" si="0"/>
        <v>'</v>
      </c>
      <c r="I11" t="str">
        <f t="shared" si="1"/>
        <v xml:space="preserve">['Morocco', </v>
      </c>
      <c r="J11" t="str">
        <f t="shared" si="2"/>
        <v>0.08],</v>
      </c>
      <c r="K11" t="s">
        <v>250</v>
      </c>
      <c r="L11" t="s">
        <v>251</v>
      </c>
    </row>
    <row r="12" spans="1:12">
      <c r="A12" s="30" t="s">
        <v>76</v>
      </c>
      <c r="B12" s="20">
        <v>0.12</v>
      </c>
      <c r="C12" s="24"/>
      <c r="D12" s="24"/>
      <c r="E12" s="22" t="s">
        <v>62</v>
      </c>
      <c r="F12" s="22" t="s">
        <v>50</v>
      </c>
      <c r="G12" s="23" t="s">
        <v>53</v>
      </c>
      <c r="H12" s="34" t="str">
        <f t="shared" si="0"/>
        <v>'</v>
      </c>
      <c r="I12" t="str">
        <f t="shared" si="1"/>
        <v xml:space="preserve">['Tunisia', </v>
      </c>
      <c r="J12" t="str">
        <f t="shared" si="2"/>
        <v>0.12],</v>
      </c>
      <c r="K12" t="s">
        <v>252</v>
      </c>
      <c r="L12" t="s">
        <v>253</v>
      </c>
    </row>
    <row r="13" spans="1:12">
      <c r="A13" s="30" t="s">
        <v>77</v>
      </c>
      <c r="B13" s="20">
        <v>0.5</v>
      </c>
      <c r="C13" s="24"/>
      <c r="D13" s="24"/>
      <c r="E13" s="22" t="s">
        <v>78</v>
      </c>
      <c r="F13" s="22" t="s">
        <v>50</v>
      </c>
      <c r="G13" s="23" t="s">
        <v>56</v>
      </c>
      <c r="H13" s="34" t="str">
        <f t="shared" si="0"/>
        <v>'</v>
      </c>
      <c r="I13" t="str">
        <f t="shared" si="1"/>
        <v xml:space="preserve">['South Africa', </v>
      </c>
      <c r="J13" t="str">
        <f t="shared" si="2"/>
        <v>0.5],</v>
      </c>
      <c r="K13" t="s">
        <v>254</v>
      </c>
      <c r="L13" t="s">
        <v>255</v>
      </c>
    </row>
    <row r="14" spans="1:12">
      <c r="A14" s="30" t="s">
        <v>79</v>
      </c>
      <c r="B14" s="20">
        <v>0.17</v>
      </c>
      <c r="C14" s="24"/>
      <c r="D14" s="24"/>
      <c r="E14" s="22" t="s">
        <v>49</v>
      </c>
      <c r="F14" s="22" t="s">
        <v>50</v>
      </c>
      <c r="G14" s="23" t="s">
        <v>60</v>
      </c>
      <c r="H14" s="34" t="str">
        <f t="shared" si="0"/>
        <v>'</v>
      </c>
      <c r="I14" t="str">
        <f t="shared" si="1"/>
        <v xml:space="preserve">['Swaziland', </v>
      </c>
      <c r="J14" t="str">
        <f t="shared" si="2"/>
        <v>0.17],</v>
      </c>
      <c r="K14" t="s">
        <v>256</v>
      </c>
      <c r="L14" t="s">
        <v>257</v>
      </c>
    </row>
    <row r="15" spans="1:12">
      <c r="A15" s="30" t="s">
        <v>80</v>
      </c>
      <c r="B15" s="20">
        <v>0.37</v>
      </c>
      <c r="C15" s="24"/>
      <c r="D15" s="24"/>
      <c r="E15" s="22" t="s">
        <v>75</v>
      </c>
      <c r="F15" s="22" t="s">
        <v>50</v>
      </c>
      <c r="G15" s="23" t="s">
        <v>69</v>
      </c>
      <c r="H15" s="34" t="str">
        <f t="shared" si="0"/>
        <v>'</v>
      </c>
      <c r="I15" t="str">
        <f t="shared" si="1"/>
        <v xml:space="preserve">['Zambia', </v>
      </c>
      <c r="J15" t="str">
        <f t="shared" si="2"/>
        <v>0.37],</v>
      </c>
      <c r="K15" t="s">
        <v>258</v>
      </c>
      <c r="L15" t="s">
        <v>259</v>
      </c>
    </row>
    <row r="16" spans="1:12">
      <c r="A16" s="30" t="s">
        <v>81</v>
      </c>
      <c r="B16" s="20">
        <v>0.04</v>
      </c>
      <c r="C16" s="24"/>
      <c r="D16" s="24"/>
      <c r="E16" s="22" t="s">
        <v>49</v>
      </c>
      <c r="F16" s="22" t="s">
        <v>50</v>
      </c>
      <c r="G16" s="23" t="s">
        <v>60</v>
      </c>
      <c r="H16" s="34" t="str">
        <f t="shared" si="0"/>
        <v>'</v>
      </c>
      <c r="I16" t="str">
        <f t="shared" si="1"/>
        <v xml:space="preserve">['Zimbabwe', </v>
      </c>
      <c r="J16" t="str">
        <f t="shared" si="2"/>
        <v>0.04],</v>
      </c>
      <c r="K16" t="s">
        <v>260</v>
      </c>
      <c r="L16" t="s">
        <v>261</v>
      </c>
    </row>
    <row r="17" spans="1:12">
      <c r="A17" s="30" t="s">
        <v>82</v>
      </c>
      <c r="B17" s="20">
        <v>0.05</v>
      </c>
      <c r="C17" s="24"/>
      <c r="D17" s="24"/>
      <c r="E17" s="22" t="s">
        <v>49</v>
      </c>
      <c r="F17" s="22" t="s">
        <v>50</v>
      </c>
      <c r="G17" s="23" t="s">
        <v>60</v>
      </c>
      <c r="H17" s="34" t="str">
        <f t="shared" si="0"/>
        <v>'</v>
      </c>
      <c r="I17" t="str">
        <f t="shared" si="1"/>
        <v xml:space="preserve">['Central African Republic', </v>
      </c>
      <c r="J17" t="str">
        <f t="shared" si="2"/>
        <v>0.05],</v>
      </c>
      <c r="K17" t="s">
        <v>262</v>
      </c>
      <c r="L17" t="s">
        <v>244</v>
      </c>
    </row>
    <row r="18" spans="1:12">
      <c r="A18" s="30" t="s">
        <v>83</v>
      </c>
      <c r="B18" s="20">
        <v>0.22</v>
      </c>
      <c r="C18" s="24"/>
      <c r="D18" s="24"/>
      <c r="E18" s="22" t="s">
        <v>49</v>
      </c>
      <c r="F18" s="22" t="s">
        <v>50</v>
      </c>
      <c r="G18" s="23" t="s">
        <v>60</v>
      </c>
      <c r="H18" s="34" t="str">
        <f t="shared" si="0"/>
        <v>'</v>
      </c>
      <c r="I18" t="str">
        <f t="shared" si="1"/>
        <v xml:space="preserve">['Chad', </v>
      </c>
      <c r="J18" t="str">
        <f t="shared" si="2"/>
        <v>0.22],</v>
      </c>
      <c r="K18" t="s">
        <v>263</v>
      </c>
      <c r="L18" t="s">
        <v>264</v>
      </c>
    </row>
    <row r="19" spans="1:12">
      <c r="A19" s="30" t="s">
        <v>84</v>
      </c>
      <c r="B19" s="20">
        <v>0.18</v>
      </c>
      <c r="C19" s="24"/>
      <c r="D19" s="24"/>
      <c r="E19" s="22" t="s">
        <v>49</v>
      </c>
      <c r="F19" s="22" t="s">
        <v>50</v>
      </c>
      <c r="G19" s="23" t="s">
        <v>69</v>
      </c>
      <c r="H19" s="34" t="str">
        <f t="shared" si="0"/>
        <v>'</v>
      </c>
      <c r="I19" t="str">
        <f t="shared" si="1"/>
        <v xml:space="preserve">['Cabo Verde', </v>
      </c>
      <c r="J19" t="str">
        <f t="shared" si="2"/>
        <v>0.18],</v>
      </c>
      <c r="K19" t="s">
        <v>265</v>
      </c>
      <c r="L19" t="s">
        <v>266</v>
      </c>
    </row>
    <row r="20" spans="1:12">
      <c r="A20" s="30" t="s">
        <v>85</v>
      </c>
      <c r="B20" s="20">
        <v>0.14000000000000001</v>
      </c>
      <c r="C20" s="24"/>
      <c r="D20" s="24"/>
      <c r="E20" s="22" t="s">
        <v>49</v>
      </c>
      <c r="F20" s="22" t="s">
        <v>86</v>
      </c>
      <c r="G20" s="23" t="s">
        <v>60</v>
      </c>
      <c r="H20" s="34" t="str">
        <f t="shared" si="0"/>
        <v>'</v>
      </c>
      <c r="I20" t="str">
        <f t="shared" si="1"/>
        <v xml:space="preserve">['Ghana', </v>
      </c>
      <c r="J20" t="str">
        <f t="shared" si="2"/>
        <v>0.14],</v>
      </c>
      <c r="K20" t="s">
        <v>267</v>
      </c>
      <c r="L20" t="s">
        <v>238</v>
      </c>
    </row>
    <row r="21" spans="1:12">
      <c r="A21" s="30" t="s">
        <v>87</v>
      </c>
      <c r="B21" s="20">
        <v>0.17</v>
      </c>
      <c r="C21" s="24"/>
      <c r="D21" s="24"/>
      <c r="E21" s="22" t="s">
        <v>49</v>
      </c>
      <c r="F21" s="22" t="s">
        <v>50</v>
      </c>
      <c r="G21" s="23" t="s">
        <v>60</v>
      </c>
      <c r="H21" s="34" t="str">
        <f t="shared" si="0"/>
        <v>'</v>
      </c>
      <c r="I21" t="str">
        <f t="shared" si="1"/>
        <v xml:space="preserve">['Liberia', </v>
      </c>
      <c r="J21" t="str">
        <f t="shared" si="2"/>
        <v>0.17],</v>
      </c>
      <c r="K21" t="s">
        <v>268</v>
      </c>
      <c r="L21" t="s">
        <v>257</v>
      </c>
    </row>
    <row r="22" spans="1:12" ht="15" customHeight="1">
      <c r="A22" s="30" t="s">
        <v>88</v>
      </c>
      <c r="B22" s="20">
        <v>0.2</v>
      </c>
      <c r="C22" s="24"/>
      <c r="D22" s="24"/>
      <c r="E22" s="22" t="s">
        <v>49</v>
      </c>
      <c r="F22" s="22" t="s">
        <v>50</v>
      </c>
      <c r="G22" s="23" t="s">
        <v>51</v>
      </c>
      <c r="H22" s="34" t="str">
        <f t="shared" si="0"/>
        <v>'</v>
      </c>
      <c r="I22" t="str">
        <f t="shared" si="1"/>
        <v xml:space="preserve">['Niger', </v>
      </c>
      <c r="J22" t="str">
        <f t="shared" si="2"/>
        <v>0.2],</v>
      </c>
      <c r="K22" t="s">
        <v>269</v>
      </c>
      <c r="L22" t="s">
        <v>270</v>
      </c>
    </row>
    <row r="23" spans="1:12">
      <c r="A23" s="30" t="s">
        <v>89</v>
      </c>
      <c r="B23" s="20">
        <v>0.7</v>
      </c>
      <c r="C23" s="21">
        <v>0.3</v>
      </c>
      <c r="D23" s="21">
        <v>1</v>
      </c>
      <c r="E23" s="22" t="s">
        <v>78</v>
      </c>
      <c r="F23" s="22" t="s">
        <v>50</v>
      </c>
      <c r="G23" s="23" t="s">
        <v>69</v>
      </c>
      <c r="H23" s="34" t="str">
        <f t="shared" si="0"/>
        <v>'</v>
      </c>
      <c r="I23" t="str">
        <f t="shared" si="1"/>
        <v xml:space="preserve">['Nigeria', </v>
      </c>
      <c r="J23" t="str">
        <f t="shared" si="2"/>
        <v>0.7],</v>
      </c>
      <c r="K23" t="s">
        <v>271</v>
      </c>
      <c r="L23" t="s">
        <v>272</v>
      </c>
    </row>
    <row r="24" spans="1:12">
      <c r="A24" s="30" t="s">
        <v>90</v>
      </c>
      <c r="B24" s="20">
        <v>0.13</v>
      </c>
      <c r="C24" s="24"/>
      <c r="D24" s="24"/>
      <c r="E24" s="22" t="s">
        <v>49</v>
      </c>
      <c r="F24" s="22" t="s">
        <v>50</v>
      </c>
      <c r="G24" s="23" t="s">
        <v>60</v>
      </c>
      <c r="H24" s="34" t="str">
        <f t="shared" si="0"/>
        <v>'</v>
      </c>
      <c r="I24" t="str">
        <f t="shared" si="1"/>
        <v xml:space="preserve">['Congo', </v>
      </c>
      <c r="J24" t="str">
        <f t="shared" si="2"/>
        <v>0.13],</v>
      </c>
      <c r="K24" t="s">
        <v>273</v>
      </c>
      <c r="L24" t="s">
        <v>274</v>
      </c>
    </row>
    <row r="25" spans="1:12">
      <c r="A25" s="30" t="s">
        <v>91</v>
      </c>
      <c r="B25" s="20">
        <v>0.08</v>
      </c>
      <c r="C25" s="24"/>
      <c r="D25" s="24"/>
      <c r="E25" s="22" t="s">
        <v>71</v>
      </c>
      <c r="F25" s="22" t="s">
        <v>50</v>
      </c>
      <c r="G25" s="23" t="s">
        <v>69</v>
      </c>
      <c r="H25" s="34" t="str">
        <f t="shared" si="0"/>
        <v>'</v>
      </c>
      <c r="I25" t="str">
        <f t="shared" si="1"/>
        <v xml:space="preserve">['Senegal', </v>
      </c>
      <c r="J25" t="str">
        <f t="shared" si="2"/>
        <v>0.08],</v>
      </c>
      <c r="K25" t="s">
        <v>275</v>
      </c>
      <c r="L25" t="s">
        <v>251</v>
      </c>
    </row>
    <row r="26" spans="1:12">
      <c r="A26" s="30" t="s">
        <v>92</v>
      </c>
      <c r="B26" s="20">
        <v>0.17</v>
      </c>
      <c r="C26" s="24"/>
      <c r="D26" s="24"/>
      <c r="E26" s="22" t="s">
        <v>49</v>
      </c>
      <c r="F26" s="22" t="s">
        <v>50</v>
      </c>
      <c r="G26" s="23" t="s">
        <v>60</v>
      </c>
      <c r="H26" s="34" t="str">
        <f t="shared" si="0"/>
        <v>'</v>
      </c>
      <c r="I26" t="str">
        <f t="shared" si="1"/>
        <v xml:space="preserve">['Sierra Leone', </v>
      </c>
      <c r="J26" t="str">
        <f t="shared" si="2"/>
        <v>0.17],</v>
      </c>
      <c r="K26" t="s">
        <v>276</v>
      </c>
      <c r="L26" t="s">
        <v>257</v>
      </c>
    </row>
    <row r="27" spans="1:12">
      <c r="A27" s="30" t="s">
        <v>93</v>
      </c>
      <c r="B27" s="20">
        <v>0.17</v>
      </c>
      <c r="C27" s="24"/>
      <c r="D27" s="24"/>
      <c r="E27" s="22" t="s">
        <v>49</v>
      </c>
      <c r="F27" s="22" t="s">
        <v>50</v>
      </c>
      <c r="G27" s="23" t="s">
        <v>60</v>
      </c>
      <c r="H27" s="34" t="str">
        <f t="shared" si="0"/>
        <v>'</v>
      </c>
      <c r="I27" t="str">
        <f t="shared" si="1"/>
        <v xml:space="preserve">['Democratic Republic of the Congo', </v>
      </c>
      <c r="J27" t="str">
        <f t="shared" si="2"/>
        <v>0.17],</v>
      </c>
      <c r="K27" t="s">
        <v>277</v>
      </c>
      <c r="L27" t="s">
        <v>257</v>
      </c>
    </row>
    <row r="28" spans="1:12">
      <c r="A28" s="30" t="s">
        <v>94</v>
      </c>
      <c r="B28" s="20">
        <v>0.23</v>
      </c>
      <c r="C28" s="21">
        <v>0.16</v>
      </c>
      <c r="D28" s="21">
        <v>0.28999999999999998</v>
      </c>
      <c r="E28" s="22" t="s">
        <v>71</v>
      </c>
      <c r="F28" s="22" t="s">
        <v>50</v>
      </c>
      <c r="G28" s="23" t="s">
        <v>69</v>
      </c>
      <c r="H28" s="34" t="str">
        <f t="shared" si="0"/>
        <v>'</v>
      </c>
      <c r="I28" t="str">
        <f t="shared" si="1"/>
        <v xml:space="preserve">['Barbados', </v>
      </c>
      <c r="J28" t="str">
        <f t="shared" si="2"/>
        <v>0.23],</v>
      </c>
      <c r="K28" t="s">
        <v>278</v>
      </c>
      <c r="L28" t="s">
        <v>279</v>
      </c>
    </row>
    <row r="29" spans="1:12">
      <c r="A29" s="30" t="s">
        <v>95</v>
      </c>
      <c r="B29" s="20">
        <v>0.15</v>
      </c>
      <c r="C29" s="21">
        <v>0.1</v>
      </c>
      <c r="D29" s="21">
        <v>0.2</v>
      </c>
      <c r="E29" s="22" t="s">
        <v>57</v>
      </c>
      <c r="F29" s="22" t="s">
        <v>96</v>
      </c>
      <c r="G29" s="23" t="s">
        <v>63</v>
      </c>
      <c r="H29" s="34" t="str">
        <f t="shared" si="0"/>
        <v>'</v>
      </c>
      <c r="I29" t="str">
        <f t="shared" si="1"/>
        <v xml:space="preserve">['Bermuda', </v>
      </c>
      <c r="J29" t="str">
        <f t="shared" si="2"/>
        <v>0.15],</v>
      </c>
      <c r="K29" t="s">
        <v>280</v>
      </c>
      <c r="L29" t="s">
        <v>281</v>
      </c>
    </row>
    <row r="30" spans="1:12">
      <c r="A30" s="30" t="s">
        <v>97</v>
      </c>
      <c r="B30" s="20">
        <v>0.22</v>
      </c>
      <c r="C30" s="24"/>
      <c r="D30" s="24"/>
      <c r="E30" s="22" t="s">
        <v>75</v>
      </c>
      <c r="F30" s="22" t="s">
        <v>50</v>
      </c>
      <c r="G30" s="23" t="s">
        <v>69</v>
      </c>
      <c r="H30" s="34" t="str">
        <f t="shared" si="0"/>
        <v>'</v>
      </c>
      <c r="I30" t="str">
        <f t="shared" si="1"/>
        <v xml:space="preserve">['Bahamas', </v>
      </c>
      <c r="J30" t="str">
        <f t="shared" si="2"/>
        <v>0.22],</v>
      </c>
      <c r="K30" t="s">
        <v>282</v>
      </c>
      <c r="L30" t="s">
        <v>264</v>
      </c>
    </row>
    <row r="31" spans="1:12">
      <c r="A31" s="30" t="s">
        <v>98</v>
      </c>
      <c r="B31" s="20">
        <v>7.0000000000000007E-2</v>
      </c>
      <c r="C31" s="21">
        <v>0.05</v>
      </c>
      <c r="D31" s="21">
        <v>0.09</v>
      </c>
      <c r="E31" s="22" t="s">
        <v>78</v>
      </c>
      <c r="F31" s="22" t="s">
        <v>50</v>
      </c>
      <c r="G31" s="23" t="s">
        <v>69</v>
      </c>
      <c r="H31" s="34" t="str">
        <f t="shared" si="0"/>
        <v>'</v>
      </c>
      <c r="I31" t="str">
        <f t="shared" si="1"/>
        <v xml:space="preserve">['Dominican Republic', </v>
      </c>
      <c r="J31" t="str">
        <f t="shared" si="2"/>
        <v>0.07],</v>
      </c>
      <c r="K31" t="s">
        <v>283</v>
      </c>
      <c r="L31" t="s">
        <v>284</v>
      </c>
    </row>
    <row r="32" spans="1:12">
      <c r="A32" s="30" t="s">
        <v>99</v>
      </c>
      <c r="B32" s="20">
        <v>0.2</v>
      </c>
      <c r="C32" s="21">
        <v>0.19</v>
      </c>
      <c r="D32" s="21">
        <v>0.22</v>
      </c>
      <c r="E32" s="22" t="s">
        <v>71</v>
      </c>
      <c r="F32" s="22" t="s">
        <v>50</v>
      </c>
      <c r="G32" s="23" t="s">
        <v>56</v>
      </c>
      <c r="H32" s="34" t="str">
        <f t="shared" si="0"/>
        <v>'</v>
      </c>
      <c r="I32" t="str">
        <f t="shared" si="1"/>
        <v xml:space="preserve">['Haiti', </v>
      </c>
      <c r="J32" t="str">
        <f t="shared" si="2"/>
        <v>0.2],</v>
      </c>
      <c r="K32" t="s">
        <v>285</v>
      </c>
      <c r="L32" t="s">
        <v>270</v>
      </c>
    </row>
    <row r="33" spans="1:12">
      <c r="A33" s="30" t="s">
        <v>100</v>
      </c>
      <c r="B33" s="20">
        <v>1</v>
      </c>
      <c r="C33" s="21">
        <v>0.5</v>
      </c>
      <c r="D33" s="21">
        <v>1.5</v>
      </c>
      <c r="E33" s="22" t="s">
        <v>71</v>
      </c>
      <c r="F33" s="22" t="s">
        <v>50</v>
      </c>
      <c r="G33" s="23" t="s">
        <v>69</v>
      </c>
      <c r="H33" s="34" t="str">
        <f t="shared" si="0"/>
        <v>'</v>
      </c>
      <c r="I33" t="str">
        <f t="shared" si="1"/>
        <v xml:space="preserve">['Jamaica', </v>
      </c>
      <c r="J33" t="str">
        <f t="shared" si="2"/>
        <v>1],</v>
      </c>
      <c r="K33" t="s">
        <v>286</v>
      </c>
      <c r="L33" t="s">
        <v>287</v>
      </c>
    </row>
    <row r="34" spans="1:12">
      <c r="A34" s="30" t="s">
        <v>101</v>
      </c>
      <c r="B34" s="20">
        <v>0.3</v>
      </c>
      <c r="C34" s="24"/>
      <c r="D34" s="24"/>
      <c r="E34" s="22" t="s">
        <v>102</v>
      </c>
      <c r="F34" s="22" t="s">
        <v>103</v>
      </c>
      <c r="G34" s="23" t="s">
        <v>104</v>
      </c>
      <c r="H34" s="34" t="str">
        <f t="shared" si="0"/>
        <v>'</v>
      </c>
      <c r="I34" t="str">
        <f t="shared" si="1"/>
        <v xml:space="preserve">['Belize', </v>
      </c>
      <c r="J34" t="str">
        <f t="shared" si="2"/>
        <v>0.3],</v>
      </c>
      <c r="K34" t="s">
        <v>288</v>
      </c>
      <c r="L34" t="s">
        <v>289</v>
      </c>
    </row>
    <row r="35" spans="1:12">
      <c r="A35" s="30" t="s">
        <v>105</v>
      </c>
      <c r="B35" s="20">
        <v>0.63</v>
      </c>
      <c r="C35" s="24"/>
      <c r="D35" s="24"/>
      <c r="E35" s="22" t="s">
        <v>67</v>
      </c>
      <c r="F35" s="22" t="s">
        <v>50</v>
      </c>
      <c r="G35" s="23" t="s">
        <v>56</v>
      </c>
      <c r="H35" s="34" t="str">
        <f t="shared" si="0"/>
        <v>'</v>
      </c>
      <c r="I35" t="str">
        <f t="shared" si="1"/>
        <v xml:space="preserve">['Costa Rica', </v>
      </c>
      <c r="J35" t="str">
        <f t="shared" si="2"/>
        <v>0.63],</v>
      </c>
      <c r="K35" t="s">
        <v>290</v>
      </c>
      <c r="L35" t="s">
        <v>291</v>
      </c>
    </row>
    <row r="36" spans="1:12">
      <c r="A36" s="30" t="s">
        <v>106</v>
      </c>
      <c r="B36" s="20">
        <v>0.14000000000000001</v>
      </c>
      <c r="C36" s="24"/>
      <c r="D36" s="24"/>
      <c r="E36" s="22" t="s">
        <v>102</v>
      </c>
      <c r="F36" s="22" t="s">
        <v>50</v>
      </c>
      <c r="G36" s="23" t="s">
        <v>69</v>
      </c>
      <c r="H36" s="34" t="str">
        <f t="shared" si="0"/>
        <v>'</v>
      </c>
      <c r="I36" t="str">
        <f t="shared" si="1"/>
        <v xml:space="preserve">['El Salvador', </v>
      </c>
      <c r="J36" t="str">
        <f t="shared" si="2"/>
        <v>0.14],</v>
      </c>
      <c r="K36" t="s">
        <v>292</v>
      </c>
      <c r="L36" t="s">
        <v>238</v>
      </c>
    </row>
    <row r="37" spans="1:12">
      <c r="A37" s="30" t="s">
        <v>107</v>
      </c>
      <c r="B37" s="20">
        <v>0.04</v>
      </c>
      <c r="C37" s="24"/>
      <c r="D37" s="24"/>
      <c r="E37" s="22" t="s">
        <v>102</v>
      </c>
      <c r="F37" s="22" t="s">
        <v>86</v>
      </c>
      <c r="G37" s="23" t="s">
        <v>56</v>
      </c>
      <c r="H37" s="34" t="str">
        <f t="shared" si="0"/>
        <v>'</v>
      </c>
      <c r="I37" t="str">
        <f t="shared" si="1"/>
        <v xml:space="preserve">['Guatemala', </v>
      </c>
      <c r="J37" t="str">
        <f t="shared" si="2"/>
        <v>0.04],</v>
      </c>
      <c r="K37" t="s">
        <v>293</v>
      </c>
      <c r="L37" t="s">
        <v>261</v>
      </c>
    </row>
    <row r="38" spans="1:12">
      <c r="A38" s="30" t="s">
        <v>108</v>
      </c>
      <c r="B38" s="20">
        <v>0.15</v>
      </c>
      <c r="C38" s="24"/>
      <c r="D38" s="24"/>
      <c r="E38" s="22" t="s">
        <v>102</v>
      </c>
      <c r="F38" s="22" t="s">
        <v>50</v>
      </c>
      <c r="G38" s="23" t="s">
        <v>69</v>
      </c>
      <c r="H38" s="34" t="str">
        <f t="shared" si="0"/>
        <v>'</v>
      </c>
      <c r="I38" t="str">
        <f t="shared" si="1"/>
        <v xml:space="preserve">['Honduras', </v>
      </c>
      <c r="J38" t="str">
        <f t="shared" si="2"/>
        <v>0.15],</v>
      </c>
      <c r="K38" t="s">
        <v>294</v>
      </c>
      <c r="L38" t="s">
        <v>281</v>
      </c>
    </row>
    <row r="39" spans="1:12">
      <c r="A39" s="30" t="s">
        <v>109</v>
      </c>
      <c r="B39" s="20">
        <v>0.02</v>
      </c>
      <c r="C39" s="24"/>
      <c r="D39" s="24"/>
      <c r="E39" s="22" t="s">
        <v>71</v>
      </c>
      <c r="F39" s="22" t="s">
        <v>103</v>
      </c>
      <c r="G39" s="23" t="s">
        <v>104</v>
      </c>
      <c r="H39" s="34" t="str">
        <f t="shared" si="0"/>
        <v>'</v>
      </c>
      <c r="I39" t="str">
        <f t="shared" si="1"/>
        <v xml:space="preserve">['Nicaragua', </v>
      </c>
      <c r="J39" t="str">
        <f t="shared" si="2"/>
        <v>0.02],</v>
      </c>
      <c r="K39" t="s">
        <v>295</v>
      </c>
      <c r="L39" t="s">
        <v>296</v>
      </c>
    </row>
    <row r="40" spans="1:12">
      <c r="A40" s="30" t="s">
        <v>110</v>
      </c>
      <c r="B40" s="20">
        <v>0.3</v>
      </c>
      <c r="C40" s="24"/>
      <c r="D40" s="24"/>
      <c r="E40" s="22" t="s">
        <v>67</v>
      </c>
      <c r="F40" s="22" t="s">
        <v>50</v>
      </c>
      <c r="G40" s="23" t="s">
        <v>56</v>
      </c>
      <c r="H40" s="34" t="str">
        <f t="shared" si="0"/>
        <v>'</v>
      </c>
      <c r="I40" t="str">
        <f t="shared" si="1"/>
        <v xml:space="preserve">['Canada', </v>
      </c>
      <c r="J40" t="str">
        <f t="shared" si="2"/>
        <v>0.3],</v>
      </c>
      <c r="K40" t="s">
        <v>297</v>
      </c>
      <c r="L40" t="s">
        <v>289</v>
      </c>
    </row>
    <row r="41" spans="1:12">
      <c r="A41" s="30" t="s">
        <v>111</v>
      </c>
      <c r="B41" s="20">
        <v>0.38</v>
      </c>
      <c r="C41" s="21">
        <v>0.19</v>
      </c>
      <c r="D41" s="21">
        <v>0.56000000000000005</v>
      </c>
      <c r="E41" s="22" t="s">
        <v>62</v>
      </c>
      <c r="F41" s="22" t="s">
        <v>103</v>
      </c>
      <c r="G41" s="23" t="s">
        <v>58</v>
      </c>
      <c r="H41" s="34" t="str">
        <f t="shared" si="0"/>
        <v>'</v>
      </c>
      <c r="I41" t="str">
        <f t="shared" si="1"/>
        <v xml:space="preserve">['Mexico', </v>
      </c>
      <c r="J41" t="str">
        <f t="shared" si="2"/>
        <v>0.38],</v>
      </c>
      <c r="K41" t="s">
        <v>298</v>
      </c>
      <c r="L41" t="s">
        <v>299</v>
      </c>
    </row>
    <row r="42" spans="1:12">
      <c r="A42" s="30" t="s">
        <v>112</v>
      </c>
      <c r="B42" s="20">
        <v>6.1</v>
      </c>
      <c r="C42" s="24"/>
      <c r="D42" s="24"/>
      <c r="E42" s="22" t="s">
        <v>52</v>
      </c>
      <c r="F42" s="22" t="s">
        <v>50</v>
      </c>
      <c r="G42" s="23" t="s">
        <v>56</v>
      </c>
      <c r="H42" s="34" t="str">
        <f t="shared" si="0"/>
        <v>'</v>
      </c>
      <c r="I42" t="str">
        <f t="shared" si="1"/>
        <v xml:space="preserve">['United States of America', </v>
      </c>
      <c r="J42" t="str">
        <f t="shared" si="2"/>
        <v>6.1],</v>
      </c>
      <c r="K42" t="s">
        <v>300</v>
      </c>
      <c r="L42" t="s">
        <v>301</v>
      </c>
    </row>
    <row r="43" spans="1:12">
      <c r="A43" s="30" t="s">
        <v>113</v>
      </c>
      <c r="B43" s="20">
        <v>0.1</v>
      </c>
      <c r="C43" s="24"/>
      <c r="D43" s="24"/>
      <c r="E43" s="22" t="s">
        <v>62</v>
      </c>
      <c r="F43" s="22" t="s">
        <v>50</v>
      </c>
      <c r="G43" s="23" t="s">
        <v>56</v>
      </c>
      <c r="H43" s="34" t="str">
        <f t="shared" si="0"/>
        <v>'</v>
      </c>
      <c r="I43" t="str">
        <f t="shared" si="1"/>
        <v xml:space="preserve">['Argentina', </v>
      </c>
      <c r="J43" t="str">
        <f t="shared" si="2"/>
        <v>0.1],</v>
      </c>
      <c r="K43" t="s">
        <v>302</v>
      </c>
      <c r="L43" t="s">
        <v>303</v>
      </c>
    </row>
    <row r="44" spans="1:12">
      <c r="A44" s="30" t="s">
        <v>114</v>
      </c>
      <c r="B44" s="20">
        <v>0.6</v>
      </c>
      <c r="C44" s="21">
        <v>0.3</v>
      </c>
      <c r="D44" s="21">
        <v>0.9</v>
      </c>
      <c r="E44" s="22" t="s">
        <v>55</v>
      </c>
      <c r="F44" s="22" t="s">
        <v>103</v>
      </c>
      <c r="G44" s="23" t="s">
        <v>56</v>
      </c>
      <c r="H44" s="34" t="str">
        <f t="shared" si="0"/>
        <v>'</v>
      </c>
      <c r="I44" t="str">
        <f t="shared" si="1"/>
        <v xml:space="preserve">['Bolivia (Plurinational State of)', </v>
      </c>
      <c r="J44" t="str">
        <f t="shared" si="2"/>
        <v>0.6],</v>
      </c>
      <c r="K44" t="s">
        <v>304</v>
      </c>
      <c r="L44" t="s">
        <v>305</v>
      </c>
    </row>
    <row r="45" spans="1:12">
      <c r="A45" s="30" t="s">
        <v>115</v>
      </c>
      <c r="B45" s="20">
        <v>1.45</v>
      </c>
      <c r="C45" s="21">
        <v>1.4</v>
      </c>
      <c r="D45" s="21">
        <v>1.5</v>
      </c>
      <c r="E45" s="22" t="s">
        <v>67</v>
      </c>
      <c r="F45" s="22" t="s">
        <v>50</v>
      </c>
      <c r="G45" s="23" t="s">
        <v>69</v>
      </c>
      <c r="H45" s="34" t="str">
        <f t="shared" si="0"/>
        <v>'</v>
      </c>
      <c r="I45" t="str">
        <f t="shared" si="1"/>
        <v xml:space="preserve">['Brazil', </v>
      </c>
      <c r="J45" t="str">
        <f t="shared" si="2"/>
        <v>1.45],</v>
      </c>
      <c r="K45" t="s">
        <v>306</v>
      </c>
      <c r="L45" t="s">
        <v>307</v>
      </c>
    </row>
    <row r="46" spans="1:12">
      <c r="A46" s="30" t="s">
        <v>116</v>
      </c>
      <c r="B46" s="20">
        <v>0.28000000000000003</v>
      </c>
      <c r="C46" s="24"/>
      <c r="D46" s="24"/>
      <c r="E46" s="22" t="s">
        <v>52</v>
      </c>
      <c r="F46" s="22" t="s">
        <v>50</v>
      </c>
      <c r="G46" s="23" t="s">
        <v>56</v>
      </c>
      <c r="H46" s="34" t="str">
        <f t="shared" si="0"/>
        <v>'</v>
      </c>
      <c r="I46" t="str">
        <f t="shared" si="1"/>
        <v xml:space="preserve">['Chile', </v>
      </c>
      <c r="J46" t="str">
        <f t="shared" si="2"/>
        <v>0.28],</v>
      </c>
      <c r="K46" t="s">
        <v>308</v>
      </c>
      <c r="L46" t="s">
        <v>309</v>
      </c>
    </row>
    <row r="47" spans="1:12">
      <c r="A47" s="30" t="s">
        <v>117</v>
      </c>
      <c r="B47" s="20">
        <v>0.02</v>
      </c>
      <c r="C47" s="24"/>
      <c r="D47" s="24"/>
      <c r="E47" s="22" t="s">
        <v>78</v>
      </c>
      <c r="F47" s="22" t="s">
        <v>50</v>
      </c>
      <c r="G47" s="23" t="s">
        <v>56</v>
      </c>
      <c r="H47" s="34" t="str">
        <f t="shared" si="0"/>
        <v>'</v>
      </c>
      <c r="I47" t="str">
        <f t="shared" si="1"/>
        <v xml:space="preserve">['Colombia', </v>
      </c>
      <c r="J47" t="str">
        <f t="shared" si="2"/>
        <v>0.02],</v>
      </c>
      <c r="K47" t="s">
        <v>310</v>
      </c>
      <c r="L47" t="s">
        <v>296</v>
      </c>
    </row>
    <row r="48" spans="1:12">
      <c r="A48" s="30" t="s">
        <v>118</v>
      </c>
      <c r="B48" s="20">
        <v>7.0000000000000007E-2</v>
      </c>
      <c r="C48" s="21">
        <v>0.06</v>
      </c>
      <c r="D48" s="21">
        <v>0.08</v>
      </c>
      <c r="E48" s="22" t="s">
        <v>55</v>
      </c>
      <c r="F48" s="22" t="s">
        <v>103</v>
      </c>
      <c r="G48" s="23" t="s">
        <v>56</v>
      </c>
      <c r="H48" s="34" t="str">
        <f t="shared" si="0"/>
        <v>'</v>
      </c>
      <c r="I48" t="str">
        <f t="shared" si="1"/>
        <v xml:space="preserve">['Ecuador', </v>
      </c>
      <c r="J48" t="str">
        <f t="shared" si="2"/>
        <v>0.07],</v>
      </c>
      <c r="K48" t="s">
        <v>311</v>
      </c>
      <c r="L48" t="s">
        <v>284</v>
      </c>
    </row>
    <row r="49" spans="1:12">
      <c r="A49" s="30" t="s">
        <v>119</v>
      </c>
      <c r="B49" s="20">
        <v>0.03</v>
      </c>
      <c r="C49" s="24"/>
      <c r="D49" s="24"/>
      <c r="E49" s="22" t="s">
        <v>75</v>
      </c>
      <c r="F49" s="22" t="s">
        <v>103</v>
      </c>
      <c r="G49" s="23" t="s">
        <v>56</v>
      </c>
      <c r="H49" s="34" t="str">
        <f t="shared" si="0"/>
        <v>'</v>
      </c>
      <c r="I49" t="str">
        <f t="shared" si="1"/>
        <v xml:space="preserve">['Paraguay', </v>
      </c>
      <c r="J49" t="str">
        <f t="shared" si="2"/>
        <v>0.03],</v>
      </c>
      <c r="K49" t="s">
        <v>312</v>
      </c>
      <c r="L49" t="s">
        <v>313</v>
      </c>
    </row>
    <row r="50" spans="1:12">
      <c r="A50" s="30" t="s">
        <v>120</v>
      </c>
      <c r="B50" s="20">
        <v>0.18</v>
      </c>
      <c r="C50" s="24"/>
      <c r="D50" s="24"/>
      <c r="E50" s="22" t="s">
        <v>102</v>
      </c>
      <c r="F50" s="22" t="s">
        <v>121</v>
      </c>
      <c r="G50" s="23" t="s">
        <v>69</v>
      </c>
      <c r="H50" s="34" t="str">
        <f t="shared" si="0"/>
        <v>'</v>
      </c>
      <c r="I50" t="str">
        <f t="shared" si="1"/>
        <v xml:space="preserve">['Peru', </v>
      </c>
      <c r="J50" t="str">
        <f t="shared" si="2"/>
        <v>0.18],</v>
      </c>
      <c r="K50" t="s">
        <v>314</v>
      </c>
      <c r="L50" t="s">
        <v>266</v>
      </c>
    </row>
    <row r="51" spans="1:12">
      <c r="A51" s="30" t="s">
        <v>122</v>
      </c>
      <c r="B51" s="20" t="str">
        <f>" "</f>
        <v xml:space="preserve"> </v>
      </c>
      <c r="C51" s="20" t="str">
        <f t="shared" ref="C51:F51" si="3">" "</f>
        <v xml:space="preserve"> </v>
      </c>
      <c r="D51" s="20" t="str">
        <f t="shared" si="3"/>
        <v xml:space="preserve"> </v>
      </c>
      <c r="E51" s="20" t="str">
        <f t="shared" si="3"/>
        <v xml:space="preserve"> </v>
      </c>
      <c r="F51" s="20" t="str">
        <f t="shared" si="3"/>
        <v xml:space="preserve"> </v>
      </c>
      <c r="G51" s="23" t="s">
        <v>47</v>
      </c>
      <c r="H51" s="34" t="str">
        <f t="shared" si="0"/>
        <v>'</v>
      </c>
      <c r="I51" t="str">
        <f t="shared" si="1"/>
        <v xml:space="preserve">['Suriname', </v>
      </c>
      <c r="J51" t="str">
        <f t="shared" si="2"/>
        <v xml:space="preserve"> ],</v>
      </c>
      <c r="K51" t="s">
        <v>315</v>
      </c>
      <c r="L51" t="s">
        <v>439</v>
      </c>
    </row>
    <row r="52" spans="1:12">
      <c r="A52" s="30" t="s">
        <v>123</v>
      </c>
      <c r="B52" s="20">
        <v>0.18</v>
      </c>
      <c r="C52" s="21">
        <v>0.05</v>
      </c>
      <c r="D52" s="21">
        <v>0.3</v>
      </c>
      <c r="E52" s="22" t="s">
        <v>62</v>
      </c>
      <c r="F52" s="22" t="s">
        <v>50</v>
      </c>
      <c r="G52" s="23" t="s">
        <v>69</v>
      </c>
      <c r="H52" s="34" t="str">
        <f t="shared" si="0"/>
        <v>'</v>
      </c>
      <c r="I52" t="str">
        <f t="shared" si="1"/>
        <v xml:space="preserve">['Uruguay', </v>
      </c>
      <c r="J52" t="str">
        <f t="shared" si="2"/>
        <v>0.18],</v>
      </c>
      <c r="K52" t="s">
        <v>316</v>
      </c>
      <c r="L52" t="s">
        <v>266</v>
      </c>
    </row>
    <row r="53" spans="1:12">
      <c r="A53" s="30" t="s">
        <v>124</v>
      </c>
      <c r="B53" s="20">
        <v>0.03</v>
      </c>
      <c r="C53" s="24"/>
      <c r="D53" s="24"/>
      <c r="E53" s="22" t="s">
        <v>62</v>
      </c>
      <c r="F53" s="22" t="s">
        <v>103</v>
      </c>
      <c r="G53" s="23" t="s">
        <v>56</v>
      </c>
      <c r="H53" s="34" t="str">
        <f t="shared" si="0"/>
        <v>'</v>
      </c>
      <c r="I53" t="str">
        <f t="shared" si="1"/>
        <v xml:space="preserve">['Venezuela (Bolivarian Republic of)', </v>
      </c>
      <c r="J53" t="str">
        <f t="shared" si="2"/>
        <v>0.03],</v>
      </c>
      <c r="K53" t="s">
        <v>317</v>
      </c>
      <c r="L53" t="s">
        <v>313</v>
      </c>
    </row>
    <row r="54" spans="1:12">
      <c r="A54" s="30" t="s">
        <v>125</v>
      </c>
      <c r="B54" s="20">
        <v>0.16</v>
      </c>
      <c r="C54" s="21">
        <v>0.14000000000000001</v>
      </c>
      <c r="D54" s="21">
        <v>0.2</v>
      </c>
      <c r="E54" s="22" t="s">
        <v>57</v>
      </c>
      <c r="F54" s="22" t="s">
        <v>50</v>
      </c>
      <c r="G54" s="23" t="s">
        <v>126</v>
      </c>
      <c r="H54" s="34" t="str">
        <f t="shared" si="0"/>
        <v>'</v>
      </c>
      <c r="I54" t="str">
        <f t="shared" si="1"/>
        <v xml:space="preserve">['Armenia', </v>
      </c>
      <c r="J54" t="str">
        <f t="shared" si="2"/>
        <v>0.16],</v>
      </c>
      <c r="K54" t="s">
        <v>318</v>
      </c>
      <c r="L54" t="s">
        <v>242</v>
      </c>
    </row>
    <row r="55" spans="1:12">
      <c r="A55" s="30" t="s">
        <v>127</v>
      </c>
      <c r="B55" s="20">
        <v>1.5</v>
      </c>
      <c r="C55" s="21">
        <v>1.28</v>
      </c>
      <c r="D55" s="21">
        <v>1.72</v>
      </c>
      <c r="E55" s="22" t="s">
        <v>67</v>
      </c>
      <c r="F55" s="22" t="s">
        <v>50</v>
      </c>
      <c r="G55" s="23" t="s">
        <v>128</v>
      </c>
      <c r="H55" s="34" t="str">
        <f t="shared" si="0"/>
        <v>'</v>
      </c>
      <c r="I55" t="str">
        <f t="shared" si="1"/>
        <v xml:space="preserve">['Azerbaijan', </v>
      </c>
      <c r="J55" t="str">
        <f t="shared" si="2"/>
        <v>1.5],</v>
      </c>
      <c r="K55" t="s">
        <v>319</v>
      </c>
      <c r="L55" t="s">
        <v>320</v>
      </c>
    </row>
    <row r="56" spans="1:12">
      <c r="A56" s="30" t="s">
        <v>129</v>
      </c>
      <c r="B56" s="20">
        <v>1.36</v>
      </c>
      <c r="C56" s="21">
        <v>1.33</v>
      </c>
      <c r="D56" s="21">
        <v>1.4</v>
      </c>
      <c r="E56" s="22" t="s">
        <v>67</v>
      </c>
      <c r="F56" s="22" t="s">
        <v>50</v>
      </c>
      <c r="G56" s="23" t="s">
        <v>130</v>
      </c>
      <c r="H56" s="34" t="str">
        <f t="shared" si="0"/>
        <v>'</v>
      </c>
      <c r="I56" t="str">
        <f t="shared" si="1"/>
        <v xml:space="preserve">['Georgia', </v>
      </c>
      <c r="J56" t="str">
        <f t="shared" si="2"/>
        <v>1.36],</v>
      </c>
      <c r="K56" t="s">
        <v>321</v>
      </c>
      <c r="L56" t="s">
        <v>322</v>
      </c>
    </row>
    <row r="57" spans="1:12">
      <c r="A57" s="30" t="s">
        <v>131</v>
      </c>
      <c r="B57" s="20">
        <v>1</v>
      </c>
      <c r="C57" s="24"/>
      <c r="D57" s="24"/>
      <c r="E57" s="22" t="s">
        <v>71</v>
      </c>
      <c r="F57" s="22" t="s">
        <v>50</v>
      </c>
      <c r="G57" s="23" t="s">
        <v>132</v>
      </c>
      <c r="H57" s="34" t="str">
        <f t="shared" si="0"/>
        <v>'</v>
      </c>
      <c r="I57" t="str">
        <f t="shared" si="1"/>
        <v xml:space="preserve">['Kazakhstan', </v>
      </c>
      <c r="J57" t="str">
        <f t="shared" si="2"/>
        <v>1],</v>
      </c>
      <c r="K57" t="s">
        <v>323</v>
      </c>
      <c r="L57" t="s">
        <v>287</v>
      </c>
    </row>
    <row r="58" spans="1:12">
      <c r="A58" s="30" t="s">
        <v>133</v>
      </c>
      <c r="B58" s="20">
        <v>0.8</v>
      </c>
      <c r="C58" s="24"/>
      <c r="D58" s="24"/>
      <c r="E58" s="22" t="s">
        <v>71</v>
      </c>
      <c r="F58" s="22" t="s">
        <v>50</v>
      </c>
      <c r="G58" s="23" t="s">
        <v>132</v>
      </c>
      <c r="H58" s="34" t="str">
        <f t="shared" si="0"/>
        <v>'</v>
      </c>
      <c r="I58" t="str">
        <f t="shared" si="1"/>
        <v xml:space="preserve">['Kyrgyzstan', </v>
      </c>
      <c r="J58" t="str">
        <f t="shared" si="2"/>
        <v>0.8],</v>
      </c>
      <c r="K58" t="s">
        <v>324</v>
      </c>
      <c r="L58" t="s">
        <v>325</v>
      </c>
    </row>
    <row r="59" spans="1:12">
      <c r="A59" s="30" t="s">
        <v>134</v>
      </c>
      <c r="B59" s="20">
        <v>0.54</v>
      </c>
      <c r="C59" s="24"/>
      <c r="D59" s="24"/>
      <c r="E59" s="22" t="s">
        <v>71</v>
      </c>
      <c r="F59" s="22" t="s">
        <v>50</v>
      </c>
      <c r="G59" s="23" t="s">
        <v>132</v>
      </c>
      <c r="H59" s="34" t="str">
        <f t="shared" si="0"/>
        <v>'</v>
      </c>
      <c r="I59" t="str">
        <f t="shared" si="1"/>
        <v xml:space="preserve">['Tajikistan', </v>
      </c>
      <c r="J59" t="str">
        <f t="shared" si="2"/>
        <v>0.54],</v>
      </c>
      <c r="K59" t="s">
        <v>326</v>
      </c>
      <c r="L59" t="s">
        <v>327</v>
      </c>
    </row>
    <row r="60" spans="1:12">
      <c r="A60" s="30" t="s">
        <v>135</v>
      </c>
      <c r="B60" s="20">
        <v>0.32</v>
      </c>
      <c r="C60" s="24"/>
      <c r="D60" s="24"/>
      <c r="E60" s="22" t="s">
        <v>55</v>
      </c>
      <c r="F60" s="22" t="s">
        <v>50</v>
      </c>
      <c r="G60" s="23" t="s">
        <v>56</v>
      </c>
      <c r="H60" s="34" t="str">
        <f t="shared" si="0"/>
        <v>'</v>
      </c>
      <c r="I60" t="str">
        <f t="shared" si="1"/>
        <v xml:space="preserve">['Turkmenistan', </v>
      </c>
      <c r="J60" t="str">
        <f t="shared" si="2"/>
        <v>0.32],</v>
      </c>
      <c r="K60" t="s">
        <v>328</v>
      </c>
      <c r="L60" t="s">
        <v>329</v>
      </c>
    </row>
    <row r="61" spans="1:12">
      <c r="A61" s="30" t="s">
        <v>136</v>
      </c>
      <c r="B61" s="20">
        <v>0.8</v>
      </c>
      <c r="C61" s="24"/>
      <c r="D61" s="24"/>
      <c r="E61" s="22" t="s">
        <v>71</v>
      </c>
      <c r="F61" s="22" t="s">
        <v>50</v>
      </c>
      <c r="G61" s="23" t="s">
        <v>132</v>
      </c>
      <c r="H61" s="34" t="str">
        <f t="shared" si="0"/>
        <v>'</v>
      </c>
      <c r="I61" t="str">
        <f t="shared" si="1"/>
        <v xml:space="preserve">['Uzbekistan', </v>
      </c>
      <c r="J61" t="str">
        <f t="shared" si="2"/>
        <v>0.8],</v>
      </c>
      <c r="K61" t="s">
        <v>330</v>
      </c>
      <c r="L61" t="s">
        <v>325</v>
      </c>
    </row>
    <row r="62" spans="1:12">
      <c r="A62" s="30" t="s">
        <v>137</v>
      </c>
      <c r="B62" s="20">
        <v>0.04</v>
      </c>
      <c r="C62" s="24"/>
      <c r="D62" s="24"/>
      <c r="E62" s="22" t="s">
        <v>55</v>
      </c>
      <c r="F62" s="22" t="s">
        <v>50</v>
      </c>
      <c r="G62" s="23" t="s">
        <v>58</v>
      </c>
      <c r="H62" s="34" t="str">
        <f t="shared" si="0"/>
        <v>'</v>
      </c>
      <c r="I62" t="str">
        <f t="shared" si="1"/>
        <v xml:space="preserve">['Cambodia', </v>
      </c>
      <c r="J62" t="str">
        <f t="shared" si="2"/>
        <v>0.04],</v>
      </c>
      <c r="K62" t="s">
        <v>331</v>
      </c>
      <c r="L62" t="s">
        <v>261</v>
      </c>
    </row>
    <row r="63" spans="1:12">
      <c r="A63" s="30" t="s">
        <v>138</v>
      </c>
      <c r="B63" s="20">
        <v>0.19</v>
      </c>
      <c r="C63" s="21">
        <v>0.13</v>
      </c>
      <c r="D63" s="21">
        <v>0.25</v>
      </c>
      <c r="E63" s="22" t="s">
        <v>52</v>
      </c>
      <c r="F63" s="22" t="s">
        <v>50</v>
      </c>
      <c r="G63" s="23" t="s">
        <v>139</v>
      </c>
      <c r="H63" s="34" t="str">
        <f t="shared" si="0"/>
        <v>'</v>
      </c>
      <c r="I63" t="str">
        <f t="shared" si="1"/>
        <v xml:space="preserve">['China', </v>
      </c>
      <c r="J63" t="str">
        <f t="shared" si="2"/>
        <v>0.19],</v>
      </c>
      <c r="K63" t="s">
        <v>332</v>
      </c>
      <c r="L63" t="s">
        <v>333</v>
      </c>
    </row>
    <row r="64" spans="1:12">
      <c r="A64" s="30" t="s">
        <v>140</v>
      </c>
      <c r="B64" s="20">
        <v>0.2</v>
      </c>
      <c r="C64" s="24"/>
      <c r="D64" s="24"/>
      <c r="E64" s="22" t="s">
        <v>71</v>
      </c>
      <c r="F64" s="22" t="s">
        <v>50</v>
      </c>
      <c r="G64" s="23" t="s">
        <v>56</v>
      </c>
      <c r="H64" s="34" t="str">
        <f t="shared" si="0"/>
        <v>'</v>
      </c>
      <c r="I64" t="str">
        <f t="shared" si="1"/>
        <v xml:space="preserve">['China, Hong Kong SAR', </v>
      </c>
      <c r="J64" t="str">
        <f t="shared" si="2"/>
        <v>0.2],</v>
      </c>
      <c r="K64" t="s">
        <v>334</v>
      </c>
      <c r="L64" t="s">
        <v>270</v>
      </c>
    </row>
    <row r="65" spans="1:12">
      <c r="A65" s="30" t="s">
        <v>141</v>
      </c>
      <c r="B65" s="20">
        <v>0.11</v>
      </c>
      <c r="C65" s="24"/>
      <c r="D65" s="24"/>
      <c r="E65" s="22" t="s">
        <v>67</v>
      </c>
      <c r="F65" s="22" t="s">
        <v>50</v>
      </c>
      <c r="G65" s="23" t="s">
        <v>56</v>
      </c>
      <c r="H65" s="34" t="str">
        <f t="shared" si="0"/>
        <v>'</v>
      </c>
      <c r="I65" t="str">
        <f t="shared" si="1"/>
        <v xml:space="preserve">['Indonesia', </v>
      </c>
      <c r="J65" t="str">
        <f t="shared" si="2"/>
        <v>0.11],</v>
      </c>
      <c r="K65" t="s">
        <v>335</v>
      </c>
      <c r="L65" t="s">
        <v>336</v>
      </c>
    </row>
    <row r="66" spans="1:12">
      <c r="A66" s="30" t="s">
        <v>142</v>
      </c>
      <c r="B66" s="20">
        <v>0.37</v>
      </c>
      <c r="C66" s="24"/>
      <c r="D66" s="24"/>
      <c r="E66" s="22" t="s">
        <v>78</v>
      </c>
      <c r="F66" s="22" t="s">
        <v>50</v>
      </c>
      <c r="G66" s="23" t="s">
        <v>143</v>
      </c>
      <c r="H66" s="34" t="str">
        <f t="shared" si="0"/>
        <v>'</v>
      </c>
      <c r="I66" t="str">
        <f t="shared" si="1"/>
        <v xml:space="preserve">['Lao People's Democratic Republic', </v>
      </c>
      <c r="J66" t="str">
        <f t="shared" si="2"/>
        <v>0.37],</v>
      </c>
      <c r="K66" t="s">
        <v>337</v>
      </c>
      <c r="L66" t="s">
        <v>259</v>
      </c>
    </row>
    <row r="67" spans="1:12">
      <c r="A67" s="30" t="s">
        <v>144</v>
      </c>
      <c r="B67" s="20">
        <v>1.1200000000000001</v>
      </c>
      <c r="C67" s="24"/>
      <c r="D67" s="24"/>
      <c r="E67" s="22" t="s">
        <v>75</v>
      </c>
      <c r="F67" s="22" t="s">
        <v>50</v>
      </c>
      <c r="G67" s="23" t="s">
        <v>56</v>
      </c>
      <c r="H67" s="34" t="str">
        <f t="shared" ref="H67:H130" si="4">"'"</f>
        <v>'</v>
      </c>
      <c r="I67" t="str">
        <f t="shared" ref="I67:I130" si="5">CONCATENATE("[",H67,A67,H67,", ")</f>
        <v xml:space="preserve">['China, Macao SAR', </v>
      </c>
      <c r="J67" t="str">
        <f t="shared" ref="J67:J130" si="6">CONCATENATE(B67,"],")</f>
        <v>1.12],</v>
      </c>
      <c r="K67" t="s">
        <v>338</v>
      </c>
      <c r="L67" t="s">
        <v>339</v>
      </c>
    </row>
    <row r="68" spans="1:12">
      <c r="A68" s="30" t="s">
        <v>145</v>
      </c>
      <c r="B68" s="20">
        <v>0.94</v>
      </c>
      <c r="C68" s="24"/>
      <c r="D68" s="24"/>
      <c r="E68" s="22" t="s">
        <v>57</v>
      </c>
      <c r="F68" s="22" t="s">
        <v>50</v>
      </c>
      <c r="G68" s="23" t="s">
        <v>146</v>
      </c>
      <c r="H68" s="34" t="str">
        <f t="shared" si="4"/>
        <v>'</v>
      </c>
      <c r="I68" t="str">
        <f t="shared" si="5"/>
        <v xml:space="preserve">['Malaysia', </v>
      </c>
      <c r="J68" t="str">
        <f t="shared" si="6"/>
        <v>0.94],</v>
      </c>
      <c r="K68" t="s">
        <v>340</v>
      </c>
      <c r="L68" t="s">
        <v>341</v>
      </c>
    </row>
    <row r="69" spans="1:12">
      <c r="A69" s="30" t="s">
        <v>147</v>
      </c>
      <c r="B69" s="20" t="str">
        <f t="shared" ref="B69:F69" si="7">" "</f>
        <v xml:space="preserve"> </v>
      </c>
      <c r="C69" s="20" t="str">
        <f t="shared" si="7"/>
        <v xml:space="preserve"> </v>
      </c>
      <c r="D69" s="20" t="str">
        <f t="shared" si="7"/>
        <v xml:space="preserve"> </v>
      </c>
      <c r="E69" s="20" t="str">
        <f t="shared" si="7"/>
        <v xml:space="preserve"> </v>
      </c>
      <c r="F69" s="20" t="str">
        <f t="shared" si="7"/>
        <v xml:space="preserve"> </v>
      </c>
      <c r="G69" s="23" t="s">
        <v>47</v>
      </c>
      <c r="H69" s="34" t="str">
        <f t="shared" si="4"/>
        <v>'</v>
      </c>
      <c r="I69" t="str">
        <f t="shared" si="5"/>
        <v xml:space="preserve">['Mongolia', </v>
      </c>
      <c r="J69" t="str">
        <f t="shared" si="6"/>
        <v xml:space="preserve"> ],</v>
      </c>
      <c r="K69" t="s">
        <v>342</v>
      </c>
      <c r="L69" t="s">
        <v>439</v>
      </c>
    </row>
    <row r="70" spans="1:12">
      <c r="A70" s="30" t="s">
        <v>148</v>
      </c>
      <c r="B70" s="20">
        <v>0.8</v>
      </c>
      <c r="C70" s="21">
        <v>0.7</v>
      </c>
      <c r="D70" s="21">
        <v>0.9</v>
      </c>
      <c r="E70" s="22" t="s">
        <v>67</v>
      </c>
      <c r="F70" s="22" t="s">
        <v>50</v>
      </c>
      <c r="G70" s="23" t="s">
        <v>143</v>
      </c>
      <c r="H70" s="34" t="str">
        <f t="shared" si="4"/>
        <v>'</v>
      </c>
      <c r="I70" t="str">
        <f t="shared" si="5"/>
        <v xml:space="preserve">['Myanmar', </v>
      </c>
      <c r="J70" t="str">
        <f t="shared" si="6"/>
        <v>0.8],</v>
      </c>
      <c r="K70" t="s">
        <v>343</v>
      </c>
      <c r="L70" t="s">
        <v>325</v>
      </c>
    </row>
    <row r="71" spans="1:12">
      <c r="A71" s="30" t="s">
        <v>149</v>
      </c>
      <c r="B71" s="20">
        <v>0.04</v>
      </c>
      <c r="C71" s="21">
        <v>0.03</v>
      </c>
      <c r="D71" s="21">
        <v>0.04</v>
      </c>
      <c r="E71" s="22" t="s">
        <v>62</v>
      </c>
      <c r="F71" s="22" t="s">
        <v>50</v>
      </c>
      <c r="G71" s="23" t="s">
        <v>53</v>
      </c>
      <c r="H71" s="34" t="str">
        <f t="shared" si="4"/>
        <v>'</v>
      </c>
      <c r="I71" t="str">
        <f t="shared" si="5"/>
        <v xml:space="preserve">['Philippines', </v>
      </c>
      <c r="J71" t="str">
        <f t="shared" si="6"/>
        <v>0.04],</v>
      </c>
      <c r="K71" t="s">
        <v>344</v>
      </c>
      <c r="L71" t="s">
        <v>261</v>
      </c>
    </row>
    <row r="72" spans="1:12">
      <c r="A72" s="30" t="s">
        <v>150</v>
      </c>
      <c r="B72" s="20">
        <v>0.08</v>
      </c>
      <c r="C72" s="21">
        <v>0.06</v>
      </c>
      <c r="D72" s="21">
        <v>0.1</v>
      </c>
      <c r="E72" s="22" t="s">
        <v>49</v>
      </c>
      <c r="F72" s="22" t="s">
        <v>50</v>
      </c>
      <c r="G72" s="23" t="s">
        <v>56</v>
      </c>
      <c r="H72" s="34" t="str">
        <f t="shared" si="4"/>
        <v>'</v>
      </c>
      <c r="I72" t="str">
        <f t="shared" si="5"/>
        <v xml:space="preserve">['Republic of Korea', </v>
      </c>
      <c r="J72" t="str">
        <f t="shared" si="6"/>
        <v>0.08],</v>
      </c>
      <c r="K72" t="s">
        <v>345</v>
      </c>
      <c r="L72" t="s">
        <v>251</v>
      </c>
    </row>
    <row r="73" spans="1:12">
      <c r="A73" s="30" t="s">
        <v>151</v>
      </c>
      <c r="B73" s="20">
        <v>0.33</v>
      </c>
      <c r="C73" s="21">
        <v>0.28000000000000003</v>
      </c>
      <c r="D73" s="21">
        <v>0.38</v>
      </c>
      <c r="E73" s="22" t="s">
        <v>67</v>
      </c>
      <c r="F73" s="22" t="s">
        <v>50</v>
      </c>
      <c r="G73" s="23" t="s">
        <v>69</v>
      </c>
      <c r="H73" s="34" t="str">
        <f t="shared" si="4"/>
        <v>'</v>
      </c>
      <c r="I73" t="str">
        <f t="shared" si="5"/>
        <v xml:space="preserve">['Singapore', </v>
      </c>
      <c r="J73" t="str">
        <f t="shared" si="6"/>
        <v>0.33],</v>
      </c>
      <c r="K73" t="s">
        <v>346</v>
      </c>
      <c r="L73" t="s">
        <v>347</v>
      </c>
    </row>
    <row r="74" spans="1:12">
      <c r="A74" s="30" t="s">
        <v>152</v>
      </c>
      <c r="B74" s="20">
        <v>0.2</v>
      </c>
      <c r="C74" s="24"/>
      <c r="D74" s="24"/>
      <c r="E74" s="22" t="s">
        <v>55</v>
      </c>
      <c r="F74" s="22" t="s">
        <v>50</v>
      </c>
      <c r="G74" s="23" t="s">
        <v>56</v>
      </c>
      <c r="H74" s="34" t="str">
        <f t="shared" si="4"/>
        <v>'</v>
      </c>
      <c r="I74" t="str">
        <f t="shared" si="5"/>
        <v xml:space="preserve">['Thailand', </v>
      </c>
      <c r="J74" t="str">
        <f t="shared" si="6"/>
        <v>0.2],</v>
      </c>
      <c r="K74" t="s">
        <v>348</v>
      </c>
      <c r="L74" t="s">
        <v>270</v>
      </c>
    </row>
    <row r="75" spans="1:12">
      <c r="A75" s="30" t="s">
        <v>153</v>
      </c>
      <c r="B75" s="20" t="str">
        <f t="shared" ref="B75:F75" si="8">" "</f>
        <v xml:space="preserve"> </v>
      </c>
      <c r="C75" s="20" t="str">
        <f t="shared" si="8"/>
        <v xml:space="preserve"> </v>
      </c>
      <c r="D75" s="20" t="str">
        <f t="shared" si="8"/>
        <v xml:space="preserve"> </v>
      </c>
      <c r="E75" s="20" t="str">
        <f t="shared" si="8"/>
        <v xml:space="preserve"> </v>
      </c>
      <c r="F75" s="20" t="str">
        <f t="shared" si="8"/>
        <v xml:space="preserve"> </v>
      </c>
      <c r="G75" s="23" t="s">
        <v>47</v>
      </c>
      <c r="H75" s="34" t="str">
        <f t="shared" si="4"/>
        <v>'</v>
      </c>
      <c r="I75" t="str">
        <f t="shared" si="5"/>
        <v xml:space="preserve">['Timor-Leste', </v>
      </c>
      <c r="J75" t="str">
        <f t="shared" si="6"/>
        <v xml:space="preserve"> ],</v>
      </c>
      <c r="K75" t="s">
        <v>349</v>
      </c>
      <c r="L75" t="s">
        <v>439</v>
      </c>
    </row>
    <row r="76" spans="1:12">
      <c r="A76" s="30" t="s">
        <v>154</v>
      </c>
      <c r="B76" s="20">
        <v>0.53</v>
      </c>
      <c r="C76" s="24"/>
      <c r="D76" s="24"/>
      <c r="E76" s="22" t="s">
        <v>62</v>
      </c>
      <c r="F76" s="22" t="s">
        <v>50</v>
      </c>
      <c r="G76" s="23" t="s">
        <v>58</v>
      </c>
      <c r="H76" s="34" t="str">
        <f t="shared" si="4"/>
        <v>'</v>
      </c>
      <c r="I76" t="str">
        <f t="shared" si="5"/>
        <v xml:space="preserve">['Viet Nam', </v>
      </c>
      <c r="J76" t="str">
        <f t="shared" si="6"/>
        <v>0.53],</v>
      </c>
      <c r="K76" t="s">
        <v>350</v>
      </c>
      <c r="L76" t="s">
        <v>351</v>
      </c>
    </row>
    <row r="77" spans="1:12">
      <c r="A77" s="30" t="s">
        <v>155</v>
      </c>
      <c r="B77" s="20">
        <v>0.2</v>
      </c>
      <c r="C77" s="24"/>
      <c r="D77" s="24"/>
      <c r="E77" s="22" t="s">
        <v>102</v>
      </c>
      <c r="F77" s="22" t="s">
        <v>121</v>
      </c>
      <c r="G77" s="23" t="s">
        <v>58</v>
      </c>
      <c r="H77" s="34" t="str">
        <f t="shared" si="4"/>
        <v>'</v>
      </c>
      <c r="I77" t="str">
        <f t="shared" si="5"/>
        <v xml:space="preserve">['Taiwan Province of China', </v>
      </c>
      <c r="J77" t="str">
        <f t="shared" si="6"/>
        <v>0.2],</v>
      </c>
      <c r="K77" t="s">
        <v>352</v>
      </c>
      <c r="L77" t="s">
        <v>270</v>
      </c>
    </row>
    <row r="78" spans="1:12">
      <c r="A78" s="30" t="s">
        <v>156</v>
      </c>
      <c r="B78" s="20">
        <v>2.92</v>
      </c>
      <c r="C78" s="21">
        <v>2.65</v>
      </c>
      <c r="D78" s="21">
        <v>3.2</v>
      </c>
      <c r="E78" s="22" t="s">
        <v>57</v>
      </c>
      <c r="F78" s="22" t="s">
        <v>50</v>
      </c>
      <c r="G78" s="23" t="s">
        <v>157</v>
      </c>
      <c r="H78" s="34" t="str">
        <f t="shared" si="4"/>
        <v>'</v>
      </c>
      <c r="I78" t="str">
        <f t="shared" si="5"/>
        <v xml:space="preserve">['Afghanistan', </v>
      </c>
      <c r="J78" t="str">
        <f t="shared" si="6"/>
        <v>2.92],</v>
      </c>
      <c r="K78" t="s">
        <v>353</v>
      </c>
      <c r="L78" t="s">
        <v>354</v>
      </c>
    </row>
    <row r="79" spans="1:12">
      <c r="A79" s="30" t="s">
        <v>158</v>
      </c>
      <c r="B79" s="20">
        <v>2.27</v>
      </c>
      <c r="C79" s="24"/>
      <c r="D79" s="24"/>
      <c r="E79" s="22" t="s">
        <v>67</v>
      </c>
      <c r="F79" s="22" t="s">
        <v>50</v>
      </c>
      <c r="G79" s="23" t="s">
        <v>56</v>
      </c>
      <c r="H79" s="34" t="str">
        <f t="shared" si="4"/>
        <v>'</v>
      </c>
      <c r="I79" t="str">
        <f t="shared" si="5"/>
        <v xml:space="preserve">['Iran (Islamic Republic of)', </v>
      </c>
      <c r="J79" t="str">
        <f t="shared" si="6"/>
        <v>2.27],</v>
      </c>
      <c r="K79" t="s">
        <v>355</v>
      </c>
      <c r="L79" t="s">
        <v>356</v>
      </c>
    </row>
    <row r="80" spans="1:12">
      <c r="A80" s="30" t="s">
        <v>159</v>
      </c>
      <c r="B80" s="20">
        <v>0.63</v>
      </c>
      <c r="C80" s="21">
        <v>0.46</v>
      </c>
      <c r="D80" s="21">
        <v>0.8</v>
      </c>
      <c r="E80" s="22" t="s">
        <v>57</v>
      </c>
      <c r="F80" s="22" t="s">
        <v>160</v>
      </c>
      <c r="G80" s="23" t="s">
        <v>56</v>
      </c>
      <c r="H80" s="34" t="str">
        <f t="shared" si="4"/>
        <v>'</v>
      </c>
      <c r="I80" t="str">
        <f t="shared" si="5"/>
        <v xml:space="preserve">['Israel', </v>
      </c>
      <c r="J80" t="str">
        <f t="shared" si="6"/>
        <v>0.63],</v>
      </c>
      <c r="K80" t="s">
        <v>357</v>
      </c>
      <c r="L80" t="s">
        <v>291</v>
      </c>
    </row>
    <row r="81" spans="1:12">
      <c r="A81" s="30" t="s">
        <v>161</v>
      </c>
      <c r="B81" s="20">
        <v>0.17</v>
      </c>
      <c r="C81" s="24"/>
      <c r="D81" s="24"/>
      <c r="E81" s="22" t="s">
        <v>49</v>
      </c>
      <c r="F81" s="22" t="s">
        <v>50</v>
      </c>
      <c r="G81" s="23" t="s">
        <v>69</v>
      </c>
      <c r="H81" s="34" t="str">
        <f t="shared" si="4"/>
        <v>'</v>
      </c>
      <c r="I81" t="str">
        <f t="shared" si="5"/>
        <v xml:space="preserve">['Kuwait', </v>
      </c>
      <c r="J81" t="str">
        <f t="shared" si="6"/>
        <v>0.17],</v>
      </c>
      <c r="K81" t="s">
        <v>358</v>
      </c>
      <c r="L81" t="s">
        <v>257</v>
      </c>
    </row>
    <row r="82" spans="1:12">
      <c r="A82" s="30" t="s">
        <v>162</v>
      </c>
      <c r="B82" s="20">
        <v>0.2</v>
      </c>
      <c r="C82" s="24"/>
      <c r="D82" s="24"/>
      <c r="E82" s="22" t="s">
        <v>75</v>
      </c>
      <c r="F82" s="22" t="s">
        <v>50</v>
      </c>
      <c r="G82" s="23" t="s">
        <v>56</v>
      </c>
      <c r="H82" s="34" t="str">
        <f t="shared" si="4"/>
        <v>'</v>
      </c>
      <c r="I82" t="str">
        <f t="shared" si="5"/>
        <v xml:space="preserve">['Lebanon', </v>
      </c>
      <c r="J82" t="str">
        <f t="shared" si="6"/>
        <v>0.2],</v>
      </c>
      <c r="K82" t="s">
        <v>359</v>
      </c>
      <c r="L82" t="s">
        <v>270</v>
      </c>
    </row>
    <row r="83" spans="1:12">
      <c r="A83" s="30" t="s">
        <v>163</v>
      </c>
      <c r="B83" s="20" t="str">
        <f t="shared" ref="B83:F83" si="9">" "</f>
        <v xml:space="preserve"> </v>
      </c>
      <c r="C83" s="20" t="str">
        <f t="shared" si="9"/>
        <v xml:space="preserve"> </v>
      </c>
      <c r="D83" s="20" t="str">
        <f t="shared" si="9"/>
        <v xml:space="preserve"> </v>
      </c>
      <c r="E83" s="20" t="str">
        <f t="shared" si="9"/>
        <v xml:space="preserve"> </v>
      </c>
      <c r="F83" s="20" t="str">
        <f t="shared" si="9"/>
        <v xml:space="preserve"> </v>
      </c>
      <c r="G83" s="23" t="s">
        <v>47</v>
      </c>
      <c r="H83" s="34" t="str">
        <f t="shared" si="4"/>
        <v>'</v>
      </c>
      <c r="I83" t="str">
        <f t="shared" si="5"/>
        <v xml:space="preserve">['Oman', </v>
      </c>
      <c r="J83" t="str">
        <f t="shared" si="6"/>
        <v xml:space="preserve"> ],</v>
      </c>
      <c r="K83" t="s">
        <v>360</v>
      </c>
      <c r="L83" t="s">
        <v>439</v>
      </c>
    </row>
    <row r="84" spans="1:12">
      <c r="A84" s="30" t="s">
        <v>164</v>
      </c>
      <c r="B84" s="20">
        <v>2.4</v>
      </c>
      <c r="C84" s="21">
        <v>2</v>
      </c>
      <c r="D84" s="21">
        <v>3.1</v>
      </c>
      <c r="E84" s="22" t="s">
        <v>52</v>
      </c>
      <c r="F84" s="22" t="s">
        <v>50</v>
      </c>
      <c r="G84" s="23" t="s">
        <v>165</v>
      </c>
      <c r="H84" s="34" t="str">
        <f t="shared" si="4"/>
        <v>'</v>
      </c>
      <c r="I84" t="str">
        <f t="shared" si="5"/>
        <v xml:space="preserve">['Pakistan', </v>
      </c>
      <c r="J84" t="str">
        <f t="shared" si="6"/>
        <v>2.4],</v>
      </c>
      <c r="K84" t="s">
        <v>361</v>
      </c>
      <c r="L84" t="s">
        <v>362</v>
      </c>
    </row>
    <row r="85" spans="1:12">
      <c r="A85" s="30" t="s">
        <v>166</v>
      </c>
      <c r="B85" s="20">
        <v>0.06</v>
      </c>
      <c r="C85" s="24"/>
      <c r="D85" s="24"/>
      <c r="E85" s="22" t="s">
        <v>71</v>
      </c>
      <c r="F85" s="22" t="s">
        <v>50</v>
      </c>
      <c r="G85" s="23" t="s">
        <v>69</v>
      </c>
      <c r="H85" s="34" t="str">
        <f t="shared" si="4"/>
        <v>'</v>
      </c>
      <c r="I85" t="str">
        <f t="shared" si="5"/>
        <v xml:space="preserve">['Saudi Arabia', </v>
      </c>
      <c r="J85" t="str">
        <f t="shared" si="6"/>
        <v>0.06],</v>
      </c>
      <c r="K85" t="s">
        <v>363</v>
      </c>
      <c r="L85" t="s">
        <v>246</v>
      </c>
    </row>
    <row r="86" spans="1:12">
      <c r="A86" s="30" t="s">
        <v>167</v>
      </c>
      <c r="B86" s="20">
        <v>0.02</v>
      </c>
      <c r="C86" s="24"/>
      <c r="D86" s="24"/>
      <c r="E86" s="22" t="s">
        <v>102</v>
      </c>
      <c r="F86" s="22" t="s">
        <v>50</v>
      </c>
      <c r="G86" s="23" t="s">
        <v>69</v>
      </c>
      <c r="H86" s="34" t="str">
        <f t="shared" si="4"/>
        <v>'</v>
      </c>
      <c r="I86" t="str">
        <f t="shared" si="5"/>
        <v xml:space="preserve">['Syrian Arab Republic', </v>
      </c>
      <c r="J86" t="str">
        <f t="shared" si="6"/>
        <v>0.02],</v>
      </c>
      <c r="K86" t="s">
        <v>364</v>
      </c>
      <c r="L86" t="s">
        <v>296</v>
      </c>
    </row>
    <row r="87" spans="1:12">
      <c r="A87" s="30" t="s">
        <v>168</v>
      </c>
      <c r="B87" s="20">
        <v>0.02</v>
      </c>
      <c r="C87" s="24"/>
      <c r="D87" s="24"/>
      <c r="E87" s="22" t="s">
        <v>49</v>
      </c>
      <c r="F87" s="22" t="s">
        <v>50</v>
      </c>
      <c r="G87" s="23" t="s">
        <v>69</v>
      </c>
      <c r="H87" s="34" t="str">
        <f t="shared" si="4"/>
        <v>'</v>
      </c>
      <c r="I87" t="str">
        <f t="shared" si="5"/>
        <v xml:space="preserve">['United Arab Emirates', </v>
      </c>
      <c r="J87" t="str">
        <f t="shared" si="6"/>
        <v>0.02],</v>
      </c>
      <c r="K87" t="s">
        <v>365</v>
      </c>
      <c r="L87" t="s">
        <v>296</v>
      </c>
    </row>
    <row r="88" spans="1:12">
      <c r="A88" s="30" t="s">
        <v>169</v>
      </c>
      <c r="B88" s="20">
        <v>0.4</v>
      </c>
      <c r="C88" s="24"/>
      <c r="D88" s="24"/>
      <c r="E88" s="22" t="s">
        <v>75</v>
      </c>
      <c r="F88" s="22" t="s">
        <v>50</v>
      </c>
      <c r="G88" s="23" t="s">
        <v>56</v>
      </c>
      <c r="H88" s="34" t="str">
        <f t="shared" si="4"/>
        <v>'</v>
      </c>
      <c r="I88" t="str">
        <f t="shared" si="5"/>
        <v xml:space="preserve">['Bangladesh', </v>
      </c>
      <c r="J88" t="str">
        <f t="shared" si="6"/>
        <v>0.4],</v>
      </c>
      <c r="K88" t="s">
        <v>366</v>
      </c>
      <c r="L88" t="s">
        <v>367</v>
      </c>
    </row>
    <row r="89" spans="1:12">
      <c r="A89" s="30" t="s">
        <v>170</v>
      </c>
      <c r="B89" s="20">
        <v>1.46</v>
      </c>
      <c r="C89" s="24"/>
      <c r="D89" s="24"/>
      <c r="E89" s="22" t="s">
        <v>52</v>
      </c>
      <c r="F89" s="22" t="s">
        <v>50</v>
      </c>
      <c r="G89" s="23" t="s">
        <v>58</v>
      </c>
      <c r="H89" s="34" t="str">
        <f t="shared" si="4"/>
        <v>'</v>
      </c>
      <c r="I89" t="str">
        <f t="shared" si="5"/>
        <v xml:space="preserve">['Maldives', </v>
      </c>
      <c r="J89" t="str">
        <f t="shared" si="6"/>
        <v>1.46],</v>
      </c>
      <c r="K89" t="s">
        <v>368</v>
      </c>
      <c r="L89" t="s">
        <v>369</v>
      </c>
    </row>
    <row r="90" spans="1:12">
      <c r="A90" s="30" t="s">
        <v>171</v>
      </c>
      <c r="B90" s="20">
        <v>0.24</v>
      </c>
      <c r="C90" s="21">
        <v>0.18</v>
      </c>
      <c r="D90" s="21">
        <v>0.28999999999999998</v>
      </c>
      <c r="E90" s="22" t="s">
        <v>71</v>
      </c>
      <c r="F90" s="22" t="s">
        <v>50</v>
      </c>
      <c r="G90" s="23" t="s">
        <v>58</v>
      </c>
      <c r="H90" s="34" t="str">
        <f t="shared" si="4"/>
        <v>'</v>
      </c>
      <c r="I90" t="str">
        <f t="shared" si="5"/>
        <v xml:space="preserve">['Nepal', </v>
      </c>
      <c r="J90" t="str">
        <f t="shared" si="6"/>
        <v>0.24],</v>
      </c>
      <c r="K90" t="s">
        <v>370</v>
      </c>
      <c r="L90" t="s">
        <v>371</v>
      </c>
    </row>
    <row r="91" spans="1:12">
      <c r="A91" s="30" t="s">
        <v>172</v>
      </c>
      <c r="B91" s="20">
        <v>0.33</v>
      </c>
      <c r="C91" s="24"/>
      <c r="D91" s="24"/>
      <c r="E91" s="22" t="s">
        <v>67</v>
      </c>
      <c r="F91" s="22" t="s">
        <v>50</v>
      </c>
      <c r="G91" s="23" t="s">
        <v>56</v>
      </c>
      <c r="H91" s="34" t="str">
        <f t="shared" si="4"/>
        <v>'</v>
      </c>
      <c r="I91" t="str">
        <f t="shared" si="5"/>
        <v xml:space="preserve">['Sri Lanka', </v>
      </c>
      <c r="J91" t="str">
        <f t="shared" si="6"/>
        <v>0.33],</v>
      </c>
      <c r="K91" t="s">
        <v>372</v>
      </c>
      <c r="L91" t="s">
        <v>347</v>
      </c>
    </row>
    <row r="92" spans="1:12">
      <c r="A92" s="30" t="s">
        <v>173</v>
      </c>
      <c r="B92" s="20">
        <v>0.59</v>
      </c>
      <c r="C92" s="24"/>
      <c r="D92" s="24"/>
      <c r="E92" s="22" t="s">
        <v>62</v>
      </c>
      <c r="F92" s="22" t="s">
        <v>50</v>
      </c>
      <c r="G92" s="23" t="s">
        <v>56</v>
      </c>
      <c r="H92" s="34" t="str">
        <f t="shared" si="4"/>
        <v>'</v>
      </c>
      <c r="I92" t="str">
        <f t="shared" si="5"/>
        <v xml:space="preserve">['Belarus', </v>
      </c>
      <c r="J92" t="str">
        <f t="shared" si="6"/>
        <v>0.59],</v>
      </c>
      <c r="K92" t="s">
        <v>373</v>
      </c>
      <c r="L92" t="s">
        <v>374</v>
      </c>
    </row>
    <row r="93" spans="1:12">
      <c r="A93" s="30" t="s">
        <v>174</v>
      </c>
      <c r="B93" s="20">
        <v>0.12</v>
      </c>
      <c r="C93" s="24"/>
      <c r="D93" s="24"/>
      <c r="E93" s="22" t="s">
        <v>62</v>
      </c>
      <c r="F93" s="22" t="s">
        <v>50</v>
      </c>
      <c r="G93" s="23" t="s">
        <v>56</v>
      </c>
      <c r="H93" s="34" t="str">
        <f t="shared" si="4"/>
        <v>'</v>
      </c>
      <c r="I93" t="str">
        <f t="shared" si="5"/>
        <v xml:space="preserve">['Republic of Moldova', </v>
      </c>
      <c r="J93" t="str">
        <f t="shared" si="6"/>
        <v>0.12],</v>
      </c>
      <c r="K93" t="s">
        <v>375</v>
      </c>
      <c r="L93" t="s">
        <v>253</v>
      </c>
    </row>
    <row r="94" spans="1:12">
      <c r="A94" s="30" t="s">
        <v>175</v>
      </c>
      <c r="B94" s="20">
        <v>1.64</v>
      </c>
      <c r="C94" s="21" t="s">
        <v>47</v>
      </c>
      <c r="D94" s="21" t="s">
        <v>47</v>
      </c>
      <c r="E94" s="22" t="s">
        <v>55</v>
      </c>
      <c r="F94" s="22" t="s">
        <v>50</v>
      </c>
      <c r="G94" s="23" t="s">
        <v>69</v>
      </c>
      <c r="H94" s="34" t="str">
        <f t="shared" si="4"/>
        <v>'</v>
      </c>
      <c r="I94" t="str">
        <f t="shared" si="5"/>
        <v xml:space="preserve">['Russian Federation', </v>
      </c>
      <c r="J94" t="str">
        <f t="shared" si="6"/>
        <v>1.64],</v>
      </c>
      <c r="K94" t="s">
        <v>376</v>
      </c>
      <c r="L94" t="s">
        <v>377</v>
      </c>
    </row>
    <row r="95" spans="1:12">
      <c r="A95" s="30" t="s">
        <v>176</v>
      </c>
      <c r="B95" s="20">
        <v>0.91</v>
      </c>
      <c r="C95" s="24"/>
      <c r="D95" s="24"/>
      <c r="E95" s="22" t="s">
        <v>57</v>
      </c>
      <c r="F95" s="22" t="s">
        <v>50</v>
      </c>
      <c r="G95" s="23" t="s">
        <v>56</v>
      </c>
      <c r="H95" s="34" t="str">
        <f t="shared" si="4"/>
        <v>'</v>
      </c>
      <c r="I95" t="str">
        <f t="shared" si="5"/>
        <v xml:space="preserve">['Ukraine', </v>
      </c>
      <c r="J95" t="str">
        <f t="shared" si="6"/>
        <v>0.91],</v>
      </c>
      <c r="K95" t="s">
        <v>378</v>
      </c>
      <c r="L95" t="s">
        <v>379</v>
      </c>
    </row>
    <row r="96" spans="1:12">
      <c r="A96" s="30" t="s">
        <v>177</v>
      </c>
      <c r="B96" s="20">
        <v>0.45</v>
      </c>
      <c r="C96" s="24"/>
      <c r="D96" s="24"/>
      <c r="E96" s="22" t="s">
        <v>55</v>
      </c>
      <c r="F96" s="22" t="s">
        <v>50</v>
      </c>
      <c r="G96" s="23" t="s">
        <v>56</v>
      </c>
      <c r="H96" s="34" t="str">
        <f t="shared" si="4"/>
        <v>'</v>
      </c>
      <c r="I96" t="str">
        <f t="shared" si="5"/>
        <v xml:space="preserve">['Albania', </v>
      </c>
      <c r="J96" t="str">
        <f t="shared" si="6"/>
        <v>0.45],</v>
      </c>
      <c r="K96" t="s">
        <v>380</v>
      </c>
      <c r="L96" t="s">
        <v>381</v>
      </c>
    </row>
    <row r="97" spans="1:12" ht="28">
      <c r="A97" s="30" t="s">
        <v>178</v>
      </c>
      <c r="B97" s="20">
        <v>0.3</v>
      </c>
      <c r="C97" s="21" t="s">
        <v>47</v>
      </c>
      <c r="D97" s="21" t="s">
        <v>47</v>
      </c>
      <c r="E97" s="22" t="s">
        <v>102</v>
      </c>
      <c r="F97" s="22" t="s">
        <v>50</v>
      </c>
      <c r="G97" s="23" t="s">
        <v>51</v>
      </c>
      <c r="H97" s="34" t="str">
        <f t="shared" si="4"/>
        <v>'</v>
      </c>
      <c r="I97" t="str">
        <f t="shared" si="5"/>
        <v xml:space="preserve">['Bosnia and Herzegovina', </v>
      </c>
      <c r="J97" t="str">
        <f t="shared" si="6"/>
        <v>0.3],</v>
      </c>
      <c r="K97" t="s">
        <v>382</v>
      </c>
      <c r="L97" t="s">
        <v>289</v>
      </c>
    </row>
    <row r="98" spans="1:12">
      <c r="A98" s="30" t="s">
        <v>179</v>
      </c>
      <c r="B98" s="20">
        <v>0.51</v>
      </c>
      <c r="C98" s="24"/>
      <c r="D98" s="24"/>
      <c r="E98" s="22" t="s">
        <v>62</v>
      </c>
      <c r="F98" s="22" t="s">
        <v>50</v>
      </c>
      <c r="G98" s="23" t="s">
        <v>56</v>
      </c>
      <c r="H98" s="34" t="str">
        <f t="shared" si="4"/>
        <v>'</v>
      </c>
      <c r="I98" t="str">
        <f t="shared" si="5"/>
        <v xml:space="preserve">['Bulgaria', </v>
      </c>
      <c r="J98" t="str">
        <f t="shared" si="6"/>
        <v>0.51],</v>
      </c>
      <c r="K98" t="s">
        <v>383</v>
      </c>
      <c r="L98" t="s">
        <v>384</v>
      </c>
    </row>
    <row r="99" spans="1:12">
      <c r="A99" s="30" t="s">
        <v>180</v>
      </c>
      <c r="B99" s="20">
        <v>0.36</v>
      </c>
      <c r="C99" s="21">
        <v>0.32</v>
      </c>
      <c r="D99" s="21">
        <v>0.4</v>
      </c>
      <c r="E99" s="22" t="s">
        <v>67</v>
      </c>
      <c r="F99" s="22" t="s">
        <v>50</v>
      </c>
      <c r="G99" s="23" t="s">
        <v>181</v>
      </c>
      <c r="H99" s="34" t="str">
        <f t="shared" si="4"/>
        <v>'</v>
      </c>
      <c r="I99" t="str">
        <f t="shared" si="5"/>
        <v xml:space="preserve">['Croatia', </v>
      </c>
      <c r="J99" t="str">
        <f t="shared" si="6"/>
        <v>0.36],</v>
      </c>
      <c r="K99" t="s">
        <v>385</v>
      </c>
      <c r="L99" t="s">
        <v>386</v>
      </c>
    </row>
    <row r="100" spans="1:12">
      <c r="A100" s="30" t="s">
        <v>182</v>
      </c>
      <c r="B100" s="20">
        <v>0.5</v>
      </c>
      <c r="C100" s="24"/>
      <c r="D100" s="24"/>
      <c r="E100" s="22" t="s">
        <v>102</v>
      </c>
      <c r="F100" s="22" t="s">
        <v>50</v>
      </c>
      <c r="G100" s="23" t="s">
        <v>56</v>
      </c>
      <c r="H100" s="34" t="str">
        <f t="shared" si="4"/>
        <v>'</v>
      </c>
      <c r="I100" t="str">
        <f t="shared" si="5"/>
        <v xml:space="preserve">['The former Yugoslav Republic of Macedonia', </v>
      </c>
      <c r="J100" t="str">
        <f t="shared" si="6"/>
        <v>0.5],</v>
      </c>
      <c r="K100" t="s">
        <v>387</v>
      </c>
      <c r="L100" t="s">
        <v>255</v>
      </c>
    </row>
    <row r="101" spans="1:12">
      <c r="A101" s="30" t="s">
        <v>183</v>
      </c>
      <c r="B101" s="20">
        <v>0.11</v>
      </c>
      <c r="C101" s="24"/>
      <c r="D101" s="24"/>
      <c r="E101" s="22" t="s">
        <v>62</v>
      </c>
      <c r="F101" s="22" t="s">
        <v>50</v>
      </c>
      <c r="G101" s="23" t="s">
        <v>56</v>
      </c>
      <c r="H101" s="34" t="str">
        <f t="shared" si="4"/>
        <v>'</v>
      </c>
      <c r="I101" t="str">
        <f t="shared" si="5"/>
        <v xml:space="preserve">['Romania', </v>
      </c>
      <c r="J101" t="str">
        <f t="shared" si="6"/>
        <v>0.11],</v>
      </c>
      <c r="K101" t="s">
        <v>388</v>
      </c>
      <c r="L101" t="s">
        <v>336</v>
      </c>
    </row>
    <row r="102" spans="1:12">
      <c r="A102" s="30" t="s">
        <v>184</v>
      </c>
      <c r="B102" s="20">
        <v>0.03</v>
      </c>
      <c r="C102" s="21">
        <v>0.02</v>
      </c>
      <c r="D102" s="21">
        <v>0.05</v>
      </c>
      <c r="E102" s="22" t="s">
        <v>62</v>
      </c>
      <c r="F102" s="22" t="s">
        <v>50</v>
      </c>
      <c r="G102" s="23" t="s">
        <v>181</v>
      </c>
      <c r="H102" s="34" t="str">
        <f t="shared" si="4"/>
        <v>'</v>
      </c>
      <c r="I102" t="str">
        <f t="shared" si="5"/>
        <v xml:space="preserve">['Turkey', </v>
      </c>
      <c r="J102" t="str">
        <f t="shared" si="6"/>
        <v>0.03],</v>
      </c>
      <c r="K102" t="s">
        <v>389</v>
      </c>
      <c r="L102" t="s">
        <v>313</v>
      </c>
    </row>
    <row r="103" spans="1:12">
      <c r="A103" s="30" t="s">
        <v>185</v>
      </c>
      <c r="B103" s="20">
        <v>0.28000000000000003</v>
      </c>
      <c r="C103" s="21">
        <v>0.18</v>
      </c>
      <c r="D103" s="21">
        <v>0.38</v>
      </c>
      <c r="E103" s="22" t="s">
        <v>78</v>
      </c>
      <c r="F103" s="22" t="s">
        <v>50</v>
      </c>
      <c r="G103" s="23" t="s">
        <v>56</v>
      </c>
      <c r="H103" s="34" t="str">
        <f t="shared" si="4"/>
        <v>'</v>
      </c>
      <c r="I103" t="str">
        <f t="shared" si="5"/>
        <v xml:space="preserve">['Serbia', </v>
      </c>
      <c r="J103" t="str">
        <f t="shared" si="6"/>
        <v>0.28],</v>
      </c>
      <c r="K103" t="s">
        <v>390</v>
      </c>
      <c r="L103" t="s">
        <v>309</v>
      </c>
    </row>
    <row r="104" spans="1:12">
      <c r="A104" s="30" t="s">
        <v>186</v>
      </c>
      <c r="B104" s="20">
        <v>0.53</v>
      </c>
      <c r="C104" s="21">
        <v>0.52</v>
      </c>
      <c r="D104" s="21">
        <v>0.55000000000000004</v>
      </c>
      <c r="E104" s="22" t="s">
        <v>62</v>
      </c>
      <c r="F104" s="22" t="s">
        <v>50</v>
      </c>
      <c r="G104" s="23" t="s">
        <v>181</v>
      </c>
      <c r="H104" s="34" t="str">
        <f t="shared" si="4"/>
        <v>'</v>
      </c>
      <c r="I104" t="str">
        <f t="shared" si="5"/>
        <v xml:space="preserve">['Austria', </v>
      </c>
      <c r="J104" t="str">
        <f t="shared" si="6"/>
        <v>0.53],</v>
      </c>
      <c r="K104" t="s">
        <v>391</v>
      </c>
      <c r="L104" t="s">
        <v>351</v>
      </c>
    </row>
    <row r="105" spans="1:12">
      <c r="A105" s="30" t="s">
        <v>187</v>
      </c>
      <c r="B105" s="20">
        <v>0.2</v>
      </c>
      <c r="C105" s="24"/>
      <c r="D105" s="24"/>
      <c r="E105" s="22" t="s">
        <v>78</v>
      </c>
      <c r="F105" s="22" t="s">
        <v>50</v>
      </c>
      <c r="G105" s="23" t="s">
        <v>56</v>
      </c>
      <c r="H105" s="34" t="str">
        <f t="shared" si="4"/>
        <v>'</v>
      </c>
      <c r="I105" t="str">
        <f t="shared" si="5"/>
        <v xml:space="preserve">['Belgium', </v>
      </c>
      <c r="J105" t="str">
        <f t="shared" si="6"/>
        <v>0.2],</v>
      </c>
      <c r="K105" t="s">
        <v>392</v>
      </c>
      <c r="L105" t="s">
        <v>270</v>
      </c>
    </row>
    <row r="106" spans="1:12">
      <c r="A106" s="30" t="s">
        <v>188</v>
      </c>
      <c r="B106" s="20">
        <v>0.12</v>
      </c>
      <c r="C106" s="21">
        <v>0.1</v>
      </c>
      <c r="D106" s="21">
        <v>0.15</v>
      </c>
      <c r="E106" s="22" t="s">
        <v>52</v>
      </c>
      <c r="F106" s="22" t="s">
        <v>50</v>
      </c>
      <c r="G106" s="23" t="s">
        <v>181</v>
      </c>
      <c r="H106" s="34" t="str">
        <f t="shared" si="4"/>
        <v>'</v>
      </c>
      <c r="I106" t="str">
        <f t="shared" si="5"/>
        <v xml:space="preserve">['Cyprus', </v>
      </c>
      <c r="J106" t="str">
        <f t="shared" si="6"/>
        <v>0.12],</v>
      </c>
      <c r="K106" t="s">
        <v>393</v>
      </c>
      <c r="L106" t="s">
        <v>253</v>
      </c>
    </row>
    <row r="107" spans="1:12">
      <c r="A107" s="30" t="s">
        <v>189</v>
      </c>
      <c r="B107" s="20">
        <v>2.7</v>
      </c>
      <c r="C107" s="24"/>
      <c r="D107" s="24"/>
      <c r="E107" s="22" t="s">
        <v>52</v>
      </c>
      <c r="F107" s="22" t="s">
        <v>50</v>
      </c>
      <c r="G107" s="23" t="s">
        <v>56</v>
      </c>
      <c r="H107" s="34" t="str">
        <f t="shared" si="4"/>
        <v>'</v>
      </c>
      <c r="I107" t="str">
        <f t="shared" si="5"/>
        <v xml:space="preserve">['Czech Republic', </v>
      </c>
      <c r="J107" t="str">
        <f t="shared" si="6"/>
        <v>2.7],</v>
      </c>
      <c r="K107" t="s">
        <v>394</v>
      </c>
      <c r="L107" t="s">
        <v>395</v>
      </c>
    </row>
    <row r="108" spans="1:12">
      <c r="A108" s="30" t="s">
        <v>190</v>
      </c>
      <c r="B108" s="20">
        <v>0.52</v>
      </c>
      <c r="C108" s="21">
        <v>0.49</v>
      </c>
      <c r="D108" s="21">
        <v>0.55000000000000004</v>
      </c>
      <c r="E108" s="22" t="s">
        <v>57</v>
      </c>
      <c r="F108" s="22" t="s">
        <v>50</v>
      </c>
      <c r="G108" s="23" t="s">
        <v>58</v>
      </c>
      <c r="H108" s="34" t="str">
        <f t="shared" si="4"/>
        <v>'</v>
      </c>
      <c r="I108" t="str">
        <f t="shared" si="5"/>
        <v xml:space="preserve">['Denmark', </v>
      </c>
      <c r="J108" t="str">
        <f t="shared" si="6"/>
        <v>0.52],</v>
      </c>
      <c r="K108" t="s">
        <v>396</v>
      </c>
      <c r="L108" t="s">
        <v>397</v>
      </c>
    </row>
    <row r="109" spans="1:12">
      <c r="A109" s="30" t="s">
        <v>191</v>
      </c>
      <c r="B109" s="20">
        <v>1.53</v>
      </c>
      <c r="C109" s="24"/>
      <c r="D109" s="24"/>
      <c r="E109" s="22" t="s">
        <v>78</v>
      </c>
      <c r="F109" s="22" t="s">
        <v>50</v>
      </c>
      <c r="G109" s="23" t="s">
        <v>56</v>
      </c>
      <c r="H109" s="34" t="str">
        <f t="shared" si="4"/>
        <v>'</v>
      </c>
      <c r="I109" t="str">
        <f t="shared" si="5"/>
        <v xml:space="preserve">['Estonia', </v>
      </c>
      <c r="J109" t="str">
        <f t="shared" si="6"/>
        <v>1.53],</v>
      </c>
      <c r="K109" t="s">
        <v>398</v>
      </c>
      <c r="L109" t="s">
        <v>399</v>
      </c>
    </row>
    <row r="110" spans="1:12">
      <c r="A110" s="30" t="s">
        <v>192</v>
      </c>
      <c r="B110" s="20">
        <v>0.6</v>
      </c>
      <c r="C110" s="24"/>
      <c r="D110" s="24"/>
      <c r="E110" s="22" t="s">
        <v>67</v>
      </c>
      <c r="F110" s="22" t="s">
        <v>50</v>
      </c>
      <c r="G110" s="23" t="s">
        <v>56</v>
      </c>
      <c r="H110" s="34" t="str">
        <f t="shared" si="4"/>
        <v>'</v>
      </c>
      <c r="I110" t="str">
        <f t="shared" si="5"/>
        <v xml:space="preserve">['Finland', </v>
      </c>
      <c r="J110" t="str">
        <f t="shared" si="6"/>
        <v>0.6],</v>
      </c>
      <c r="K110" t="s">
        <v>400</v>
      </c>
      <c r="L110" t="s">
        <v>305</v>
      </c>
    </row>
    <row r="111" spans="1:12">
      <c r="A111" s="30" t="s">
        <v>193</v>
      </c>
      <c r="B111" s="20">
        <v>0.49</v>
      </c>
      <c r="C111" s="24"/>
      <c r="D111" s="24"/>
      <c r="E111" s="22" t="s">
        <v>62</v>
      </c>
      <c r="F111" s="22" t="s">
        <v>50</v>
      </c>
      <c r="G111" s="23" t="s">
        <v>56</v>
      </c>
      <c r="H111" s="34" t="str">
        <f t="shared" si="4"/>
        <v>'</v>
      </c>
      <c r="I111" t="str">
        <f t="shared" si="5"/>
        <v xml:space="preserve">['France', </v>
      </c>
      <c r="J111" t="str">
        <f t="shared" si="6"/>
        <v>0.49],</v>
      </c>
      <c r="K111" t="s">
        <v>401</v>
      </c>
      <c r="L111" t="s">
        <v>402</v>
      </c>
    </row>
    <row r="112" spans="1:12">
      <c r="A112" s="30" t="s">
        <v>194</v>
      </c>
      <c r="B112" s="20">
        <v>0.4</v>
      </c>
      <c r="C112" s="24"/>
      <c r="D112" s="24"/>
      <c r="E112" s="22" t="s">
        <v>52</v>
      </c>
      <c r="F112" s="22" t="s">
        <v>195</v>
      </c>
      <c r="G112" s="23" t="s">
        <v>56</v>
      </c>
      <c r="H112" s="34" t="str">
        <f t="shared" si="4"/>
        <v>'</v>
      </c>
      <c r="I112" t="str">
        <f t="shared" si="5"/>
        <v xml:space="preserve">['Germany', </v>
      </c>
      <c r="J112" t="str">
        <f t="shared" si="6"/>
        <v>0.4],</v>
      </c>
      <c r="K112" t="s">
        <v>403</v>
      </c>
      <c r="L112" t="s">
        <v>367</v>
      </c>
    </row>
    <row r="113" spans="1:12">
      <c r="A113" s="30" t="s">
        <v>196</v>
      </c>
      <c r="B113" s="20">
        <v>0.28999999999999998</v>
      </c>
      <c r="C113" s="21">
        <v>0.26</v>
      </c>
      <c r="D113" s="21">
        <v>0.32</v>
      </c>
      <c r="E113" s="22" t="s">
        <v>52</v>
      </c>
      <c r="F113" s="22" t="s">
        <v>50</v>
      </c>
      <c r="G113" s="23" t="s">
        <v>181</v>
      </c>
      <c r="H113" s="34" t="str">
        <f t="shared" si="4"/>
        <v>'</v>
      </c>
      <c r="I113" t="str">
        <f t="shared" si="5"/>
        <v xml:space="preserve">['Greece', </v>
      </c>
      <c r="J113" t="str">
        <f t="shared" si="6"/>
        <v>0.29],</v>
      </c>
      <c r="K113" t="s">
        <v>404</v>
      </c>
      <c r="L113" t="s">
        <v>405</v>
      </c>
    </row>
    <row r="114" spans="1:12">
      <c r="A114" s="30" t="s">
        <v>197</v>
      </c>
      <c r="B114" s="20">
        <v>0.05</v>
      </c>
      <c r="C114" s="20">
        <v>0.04</v>
      </c>
      <c r="D114" s="20">
        <v>0.05</v>
      </c>
      <c r="E114" s="22" t="s">
        <v>198</v>
      </c>
      <c r="F114" s="20" t="s">
        <v>50</v>
      </c>
      <c r="G114" s="25" t="s">
        <v>181</v>
      </c>
      <c r="H114" s="34" t="str">
        <f t="shared" si="4"/>
        <v>'</v>
      </c>
      <c r="I114" t="str">
        <f t="shared" si="5"/>
        <v xml:space="preserve">['Hungary', </v>
      </c>
      <c r="J114" t="str">
        <f t="shared" si="6"/>
        <v>0.05],</v>
      </c>
      <c r="K114" t="s">
        <v>406</v>
      </c>
      <c r="L114" t="s">
        <v>244</v>
      </c>
    </row>
    <row r="115" spans="1:12">
      <c r="A115" s="30" t="s">
        <v>199</v>
      </c>
      <c r="B115" s="20">
        <v>0.4</v>
      </c>
      <c r="C115" s="24"/>
      <c r="D115" s="24"/>
      <c r="E115" s="22" t="s">
        <v>102</v>
      </c>
      <c r="F115" s="22" t="s">
        <v>50</v>
      </c>
      <c r="G115" s="23" t="s">
        <v>56</v>
      </c>
      <c r="H115" s="34" t="str">
        <f t="shared" si="4"/>
        <v>'</v>
      </c>
      <c r="I115" t="str">
        <f t="shared" si="5"/>
        <v xml:space="preserve">['Iceland', </v>
      </c>
      <c r="J115" t="str">
        <f t="shared" si="6"/>
        <v>0.4],</v>
      </c>
      <c r="K115" t="s">
        <v>407</v>
      </c>
      <c r="L115" t="s">
        <v>367</v>
      </c>
    </row>
    <row r="116" spans="1:12">
      <c r="A116" s="30" t="s">
        <v>200</v>
      </c>
      <c r="B116" s="20">
        <v>0.72</v>
      </c>
      <c r="C116" s="21">
        <v>0.62</v>
      </c>
      <c r="D116" s="21">
        <v>0.81</v>
      </c>
      <c r="E116" s="22" t="s">
        <v>71</v>
      </c>
      <c r="F116" s="22" t="s">
        <v>50</v>
      </c>
      <c r="G116" s="23" t="s">
        <v>181</v>
      </c>
      <c r="H116" s="34" t="str">
        <f t="shared" si="4"/>
        <v>'</v>
      </c>
      <c r="I116" t="str">
        <f t="shared" si="5"/>
        <v xml:space="preserve">['Ireland', </v>
      </c>
      <c r="J116" t="str">
        <f t="shared" si="6"/>
        <v>0.72],</v>
      </c>
      <c r="K116" t="s">
        <v>408</v>
      </c>
      <c r="L116" t="s">
        <v>409</v>
      </c>
    </row>
    <row r="117" spans="1:12">
      <c r="A117" s="30" t="s">
        <v>201</v>
      </c>
      <c r="B117" s="20">
        <v>0.45</v>
      </c>
      <c r="C117" s="21">
        <v>0.38</v>
      </c>
      <c r="D117" s="21">
        <v>0.52</v>
      </c>
      <c r="E117" s="22" t="s">
        <v>52</v>
      </c>
      <c r="F117" s="22" t="s">
        <v>50</v>
      </c>
      <c r="G117" s="23" t="s">
        <v>181</v>
      </c>
      <c r="H117" s="34" t="str">
        <f t="shared" si="4"/>
        <v>'</v>
      </c>
      <c r="I117" t="str">
        <f t="shared" si="5"/>
        <v xml:space="preserve">['Italy', </v>
      </c>
      <c r="J117" t="str">
        <f t="shared" si="6"/>
        <v>0.45],</v>
      </c>
      <c r="K117" t="s">
        <v>410</v>
      </c>
      <c r="L117" t="s">
        <v>381</v>
      </c>
    </row>
    <row r="118" spans="1:12">
      <c r="A118" s="30" t="s">
        <v>202</v>
      </c>
      <c r="B118" s="20">
        <v>0.66</v>
      </c>
      <c r="C118" s="24"/>
      <c r="D118" s="24"/>
      <c r="E118" s="22" t="s">
        <v>67</v>
      </c>
      <c r="F118" s="22" t="s">
        <v>50</v>
      </c>
      <c r="G118" s="23" t="s">
        <v>203</v>
      </c>
      <c r="H118" s="34" t="str">
        <f t="shared" si="4"/>
        <v>'</v>
      </c>
      <c r="I118" t="str">
        <f t="shared" si="5"/>
        <v xml:space="preserve">['Latvia', </v>
      </c>
      <c r="J118" t="str">
        <f t="shared" si="6"/>
        <v>0.66],</v>
      </c>
      <c r="K118" t="s">
        <v>411</v>
      </c>
      <c r="L118" t="s">
        <v>412</v>
      </c>
    </row>
    <row r="119" spans="1:12">
      <c r="A119" s="30" t="s">
        <v>204</v>
      </c>
      <c r="B119" s="20">
        <v>0.2</v>
      </c>
      <c r="C119" s="24"/>
      <c r="D119" s="24"/>
      <c r="E119" s="22" t="s">
        <v>102</v>
      </c>
      <c r="F119" s="22" t="s">
        <v>50</v>
      </c>
      <c r="G119" s="23" t="s">
        <v>56</v>
      </c>
      <c r="H119" s="34" t="str">
        <f t="shared" si="4"/>
        <v>'</v>
      </c>
      <c r="I119" t="str">
        <f t="shared" si="5"/>
        <v xml:space="preserve">['Liechtenstein', </v>
      </c>
      <c r="J119" t="str">
        <f t="shared" si="6"/>
        <v>0.2],</v>
      </c>
      <c r="K119" t="s">
        <v>413</v>
      </c>
      <c r="L119" t="s">
        <v>270</v>
      </c>
    </row>
    <row r="120" spans="1:12">
      <c r="A120" s="30" t="s">
        <v>205</v>
      </c>
      <c r="B120" s="20">
        <v>0.24</v>
      </c>
      <c r="C120" s="21">
        <v>0.23</v>
      </c>
      <c r="D120" s="21">
        <v>0.24</v>
      </c>
      <c r="E120" s="22" t="s">
        <v>55</v>
      </c>
      <c r="F120" s="22" t="s">
        <v>50</v>
      </c>
      <c r="G120" s="23" t="s">
        <v>181</v>
      </c>
      <c r="H120" s="34" t="str">
        <f t="shared" si="4"/>
        <v>'</v>
      </c>
      <c r="I120" t="str">
        <f t="shared" si="5"/>
        <v xml:space="preserve">['Lithuania', </v>
      </c>
      <c r="J120" t="str">
        <f t="shared" si="6"/>
        <v>0.24],</v>
      </c>
      <c r="K120" t="s">
        <v>414</v>
      </c>
      <c r="L120" t="s">
        <v>371</v>
      </c>
    </row>
    <row r="121" spans="1:12">
      <c r="A121" s="30" t="s">
        <v>206</v>
      </c>
      <c r="B121" s="20">
        <v>0.59</v>
      </c>
      <c r="C121" s="24"/>
      <c r="D121" s="24"/>
      <c r="E121" s="22" t="s">
        <v>55</v>
      </c>
      <c r="F121" s="22" t="s">
        <v>50</v>
      </c>
      <c r="G121" s="23" t="s">
        <v>203</v>
      </c>
      <c r="H121" s="34" t="str">
        <f t="shared" si="4"/>
        <v>'</v>
      </c>
      <c r="I121" t="str">
        <f t="shared" si="5"/>
        <v xml:space="preserve">['Luxembourg', </v>
      </c>
      <c r="J121" t="str">
        <f t="shared" si="6"/>
        <v>0.59],</v>
      </c>
      <c r="K121" t="s">
        <v>415</v>
      </c>
      <c r="L121" t="s">
        <v>374</v>
      </c>
    </row>
    <row r="122" spans="1:12">
      <c r="A122" s="30" t="s">
        <v>207</v>
      </c>
      <c r="B122" s="20">
        <v>0.62</v>
      </c>
      <c r="C122" s="21">
        <v>0.57999999999999996</v>
      </c>
      <c r="D122" s="21">
        <v>0.66</v>
      </c>
      <c r="E122" s="22" t="s">
        <v>52</v>
      </c>
      <c r="F122" s="22" t="s">
        <v>50</v>
      </c>
      <c r="G122" s="23" t="s">
        <v>181</v>
      </c>
      <c r="H122" s="34" t="str">
        <f t="shared" si="4"/>
        <v>'</v>
      </c>
      <c r="I122" t="str">
        <f t="shared" si="5"/>
        <v xml:space="preserve">['Malta', </v>
      </c>
      <c r="J122" t="str">
        <f t="shared" si="6"/>
        <v>0.62],</v>
      </c>
      <c r="K122" t="s">
        <v>416</v>
      </c>
      <c r="L122" t="s">
        <v>417</v>
      </c>
    </row>
    <row r="123" spans="1:12">
      <c r="A123" s="30" t="s">
        <v>208</v>
      </c>
      <c r="B123" s="20" t="str">
        <f t="shared" ref="B123:F123" si="10">" "</f>
        <v xml:space="preserve"> </v>
      </c>
      <c r="C123" s="20" t="str">
        <f t="shared" si="10"/>
        <v xml:space="preserve"> </v>
      </c>
      <c r="D123" s="20" t="str">
        <f t="shared" si="10"/>
        <v xml:space="preserve"> </v>
      </c>
      <c r="E123" s="20" t="str">
        <f t="shared" si="10"/>
        <v xml:space="preserve"> </v>
      </c>
      <c r="F123" s="20" t="str">
        <f t="shared" si="10"/>
        <v xml:space="preserve"> </v>
      </c>
      <c r="G123" s="23" t="s">
        <v>47</v>
      </c>
      <c r="H123" s="34" t="str">
        <f t="shared" si="4"/>
        <v>'</v>
      </c>
      <c r="I123" t="str">
        <f t="shared" si="5"/>
        <v xml:space="preserve">['Monaco', </v>
      </c>
      <c r="J123" t="str">
        <f t="shared" si="6"/>
        <v xml:space="preserve"> ],</v>
      </c>
      <c r="K123" t="s">
        <v>418</v>
      </c>
      <c r="L123" t="s">
        <v>439</v>
      </c>
    </row>
    <row r="124" spans="1:12">
      <c r="A124" s="30" t="s">
        <v>209</v>
      </c>
      <c r="B124" s="20">
        <v>0.13</v>
      </c>
      <c r="C124" s="21">
        <v>0.11</v>
      </c>
      <c r="D124" s="21">
        <v>0.15</v>
      </c>
      <c r="E124" s="22" t="s">
        <v>52</v>
      </c>
      <c r="F124" s="22" t="s">
        <v>50</v>
      </c>
      <c r="G124" s="23" t="s">
        <v>181</v>
      </c>
      <c r="H124" s="34" t="str">
        <f t="shared" si="4"/>
        <v>'</v>
      </c>
      <c r="I124" t="str">
        <f t="shared" si="5"/>
        <v xml:space="preserve">['Netherlands', </v>
      </c>
      <c r="J124" t="str">
        <f t="shared" si="6"/>
        <v>0.13],</v>
      </c>
      <c r="K124" t="s">
        <v>419</v>
      </c>
      <c r="L124" t="s">
        <v>274</v>
      </c>
    </row>
    <row r="125" spans="1:12">
      <c r="A125" s="30" t="s">
        <v>210</v>
      </c>
      <c r="B125" s="20">
        <v>0.3</v>
      </c>
      <c r="C125" s="21">
        <v>0.21</v>
      </c>
      <c r="D125" s="21">
        <v>0.39</v>
      </c>
      <c r="E125" s="22" t="s">
        <v>78</v>
      </c>
      <c r="F125" s="22" t="s">
        <v>50</v>
      </c>
      <c r="G125" s="23" t="s">
        <v>181</v>
      </c>
      <c r="H125" s="34" t="str">
        <f t="shared" si="4"/>
        <v>'</v>
      </c>
      <c r="I125" t="str">
        <f t="shared" si="5"/>
        <v xml:space="preserve">['Norway', </v>
      </c>
      <c r="J125" t="str">
        <f t="shared" si="6"/>
        <v>0.3],</v>
      </c>
      <c r="K125" t="s">
        <v>420</v>
      </c>
      <c r="L125" t="s">
        <v>289</v>
      </c>
    </row>
    <row r="126" spans="1:12">
      <c r="A126" s="30" t="s">
        <v>211</v>
      </c>
      <c r="B126" s="20">
        <v>0.1</v>
      </c>
      <c r="C126" s="24"/>
      <c r="D126" s="24"/>
      <c r="E126" s="22" t="s">
        <v>52</v>
      </c>
      <c r="F126" s="22" t="s">
        <v>50</v>
      </c>
      <c r="G126" s="23" t="s">
        <v>56</v>
      </c>
      <c r="H126" s="34" t="str">
        <f t="shared" si="4"/>
        <v>'</v>
      </c>
      <c r="I126" t="str">
        <f t="shared" si="5"/>
        <v xml:space="preserve">['Poland', </v>
      </c>
      <c r="J126" t="str">
        <f t="shared" si="6"/>
        <v>0.1],</v>
      </c>
      <c r="K126" t="s">
        <v>421</v>
      </c>
      <c r="L126" t="s">
        <v>303</v>
      </c>
    </row>
    <row r="127" spans="1:12">
      <c r="A127" s="30" t="s">
        <v>212</v>
      </c>
      <c r="B127" s="21">
        <v>0.28999999999999998</v>
      </c>
      <c r="C127" s="24"/>
      <c r="D127" s="24"/>
      <c r="E127" s="22" t="s">
        <v>52</v>
      </c>
      <c r="F127" s="22" t="s">
        <v>50</v>
      </c>
      <c r="G127" s="23" t="s">
        <v>56</v>
      </c>
      <c r="H127" s="34" t="str">
        <f t="shared" si="4"/>
        <v>'</v>
      </c>
      <c r="I127" t="str">
        <f t="shared" si="5"/>
        <v xml:space="preserve">['Portugal', </v>
      </c>
      <c r="J127" t="str">
        <f t="shared" si="6"/>
        <v>0.29],</v>
      </c>
      <c r="K127" t="s">
        <v>422</v>
      </c>
      <c r="L127" t="s">
        <v>405</v>
      </c>
    </row>
    <row r="128" spans="1:12">
      <c r="A128" s="30" t="s">
        <v>213</v>
      </c>
      <c r="B128" s="21">
        <v>0.44</v>
      </c>
      <c r="C128" s="21">
        <v>0.4</v>
      </c>
      <c r="D128" s="21">
        <v>0.48</v>
      </c>
      <c r="E128" s="22" t="s">
        <v>62</v>
      </c>
      <c r="F128" s="22" t="s">
        <v>50</v>
      </c>
      <c r="G128" s="23" t="s">
        <v>56</v>
      </c>
      <c r="H128" s="34" t="str">
        <f t="shared" si="4"/>
        <v>'</v>
      </c>
      <c r="I128" t="str">
        <f t="shared" si="5"/>
        <v xml:space="preserve">['Slovenia', </v>
      </c>
      <c r="J128" t="str">
        <f t="shared" si="6"/>
        <v>0.44],</v>
      </c>
      <c r="K128" t="s">
        <v>423</v>
      </c>
      <c r="L128" t="s">
        <v>248</v>
      </c>
    </row>
    <row r="129" spans="1:12">
      <c r="A129" s="30" t="s">
        <v>214</v>
      </c>
      <c r="B129" s="21">
        <v>0.13</v>
      </c>
      <c r="C129" s="21">
        <v>0.1</v>
      </c>
      <c r="D129" s="21">
        <v>0.25</v>
      </c>
      <c r="E129" s="22" t="s">
        <v>78</v>
      </c>
      <c r="F129" s="22" t="s">
        <v>50</v>
      </c>
      <c r="G129" s="23" t="s">
        <v>181</v>
      </c>
      <c r="H129" s="34" t="str">
        <f t="shared" si="4"/>
        <v>'</v>
      </c>
      <c r="I129" t="str">
        <f t="shared" si="5"/>
        <v xml:space="preserve">['Slovakia', </v>
      </c>
      <c r="J129" t="str">
        <f t="shared" si="6"/>
        <v>0.13],</v>
      </c>
      <c r="K129" t="s">
        <v>424</v>
      </c>
      <c r="L129" t="s">
        <v>274</v>
      </c>
    </row>
    <row r="130" spans="1:12">
      <c r="A130" s="30" t="s">
        <v>215</v>
      </c>
      <c r="B130" s="20">
        <v>0.23</v>
      </c>
      <c r="C130" s="21">
        <v>0.19</v>
      </c>
      <c r="D130" s="21">
        <v>0.27</v>
      </c>
      <c r="E130" s="22" t="s">
        <v>62</v>
      </c>
      <c r="F130" s="22" t="s">
        <v>50</v>
      </c>
      <c r="G130" s="23" t="s">
        <v>216</v>
      </c>
      <c r="H130" s="34" t="str">
        <f t="shared" si="4"/>
        <v>'</v>
      </c>
      <c r="I130" t="str">
        <f t="shared" si="5"/>
        <v xml:space="preserve">['Spain', </v>
      </c>
      <c r="J130" t="str">
        <f t="shared" si="6"/>
        <v>0.23],</v>
      </c>
      <c r="K130" t="s">
        <v>425</v>
      </c>
      <c r="L130" t="s">
        <v>279</v>
      </c>
    </row>
    <row r="131" spans="1:12">
      <c r="A131" s="30" t="s">
        <v>217</v>
      </c>
      <c r="B131" s="20">
        <v>0.23</v>
      </c>
      <c r="C131" s="21">
        <v>0.19</v>
      </c>
      <c r="D131" s="21">
        <v>0.28000000000000003</v>
      </c>
      <c r="E131" s="22" t="s">
        <v>55</v>
      </c>
      <c r="F131" s="22" t="s">
        <v>50</v>
      </c>
      <c r="G131" s="23" t="s">
        <v>56</v>
      </c>
      <c r="H131" s="34" t="str">
        <f t="shared" ref="H131:H137" si="11">"'"</f>
        <v>'</v>
      </c>
      <c r="I131" t="str">
        <f t="shared" ref="I131:I137" si="12">CONCATENATE("[",H131,A131,H131,", ")</f>
        <v xml:space="preserve">['Sweden', </v>
      </c>
      <c r="J131" t="str">
        <f t="shared" ref="J131:J137" si="13">CONCATENATE(B131,"],")</f>
        <v>0.23],</v>
      </c>
      <c r="K131" t="s">
        <v>426</v>
      </c>
      <c r="L131" t="s">
        <v>279</v>
      </c>
    </row>
    <row r="132" spans="1:12">
      <c r="A132" s="30" t="s">
        <v>218</v>
      </c>
      <c r="B132" s="20">
        <v>0.1</v>
      </c>
      <c r="C132" s="24"/>
      <c r="D132" s="24"/>
      <c r="E132" s="22" t="s">
        <v>62</v>
      </c>
      <c r="F132" s="22" t="s">
        <v>50</v>
      </c>
      <c r="G132" s="23" t="s">
        <v>56</v>
      </c>
      <c r="H132" s="34" t="str">
        <f t="shared" si="11"/>
        <v>'</v>
      </c>
      <c r="I132" t="str">
        <f t="shared" si="12"/>
        <v xml:space="preserve">['Switzerland', </v>
      </c>
      <c r="J132" t="str">
        <f t="shared" si="13"/>
        <v>0.1],</v>
      </c>
      <c r="K132" t="s">
        <v>427</v>
      </c>
      <c r="L132" t="s">
        <v>303</v>
      </c>
    </row>
    <row r="133" spans="1:12">
      <c r="A133" s="30" t="s">
        <v>219</v>
      </c>
      <c r="B133" s="20">
        <v>0.73</v>
      </c>
      <c r="C133" s="20">
        <v>0.72</v>
      </c>
      <c r="D133" s="20">
        <v>0.75</v>
      </c>
      <c r="E133" s="22" t="s">
        <v>221</v>
      </c>
      <c r="F133" s="20" t="s">
        <v>50</v>
      </c>
      <c r="G133" s="25" t="s">
        <v>128</v>
      </c>
      <c r="H133" s="34" t="str">
        <f t="shared" si="11"/>
        <v>'</v>
      </c>
      <c r="I133" t="str">
        <f t="shared" si="12"/>
        <v xml:space="preserve">['United Kingdom (England and Wales)', </v>
      </c>
      <c r="J133" t="str">
        <f t="shared" si="13"/>
        <v>0.73],</v>
      </c>
      <c r="K133" t="s">
        <v>428</v>
      </c>
      <c r="L133" t="s">
        <v>429</v>
      </c>
    </row>
    <row r="134" spans="1:12">
      <c r="A134" s="30" t="s">
        <v>222</v>
      </c>
      <c r="B134" s="20">
        <v>0.13</v>
      </c>
      <c r="C134" s="20">
        <v>0.12</v>
      </c>
      <c r="D134" s="20">
        <v>0.18</v>
      </c>
      <c r="E134" s="22" t="s">
        <v>223</v>
      </c>
      <c r="F134" s="20" t="s">
        <v>50</v>
      </c>
      <c r="G134" s="25" t="s">
        <v>58</v>
      </c>
      <c r="H134" s="34" t="str">
        <f t="shared" si="11"/>
        <v>'</v>
      </c>
      <c r="I134" t="str">
        <f t="shared" si="12"/>
        <v xml:space="preserve">['United Kingdom (Northern Ireland)', </v>
      </c>
      <c r="J134" t="str">
        <f t="shared" si="13"/>
        <v>0.13],</v>
      </c>
      <c r="K134" t="s">
        <v>430</v>
      </c>
      <c r="L134" t="s">
        <v>274</v>
      </c>
    </row>
    <row r="135" spans="1:12">
      <c r="A135" s="30" t="s">
        <v>224</v>
      </c>
      <c r="B135" s="20">
        <v>1.71</v>
      </c>
      <c r="C135" s="20">
        <v>1.67</v>
      </c>
      <c r="D135" s="20">
        <v>1.75</v>
      </c>
      <c r="E135" s="22" t="s">
        <v>220</v>
      </c>
      <c r="F135" s="20" t="s">
        <v>50</v>
      </c>
      <c r="G135" s="25" t="s">
        <v>225</v>
      </c>
      <c r="H135" s="34" t="str">
        <f t="shared" si="11"/>
        <v>'</v>
      </c>
      <c r="I135" t="str">
        <f t="shared" si="12"/>
        <v xml:space="preserve">['United Kingdom (Scotland)', </v>
      </c>
      <c r="J135" t="str">
        <f t="shared" si="13"/>
        <v>1.71],</v>
      </c>
      <c r="K135" t="s">
        <v>431</v>
      </c>
      <c r="L135" t="s">
        <v>432</v>
      </c>
    </row>
    <row r="136" spans="1:12">
      <c r="A136" s="30" t="s">
        <v>226</v>
      </c>
      <c r="B136" s="20">
        <v>3.4</v>
      </c>
      <c r="C136" s="21">
        <v>3.1</v>
      </c>
      <c r="D136" s="21">
        <v>3.7</v>
      </c>
      <c r="E136" s="22" t="s">
        <v>67</v>
      </c>
      <c r="F136" s="22" t="s">
        <v>50</v>
      </c>
      <c r="G136" s="23" t="s">
        <v>58</v>
      </c>
      <c r="H136" s="34" t="str">
        <f t="shared" si="11"/>
        <v>'</v>
      </c>
      <c r="I136" t="str">
        <f t="shared" si="12"/>
        <v xml:space="preserve">['Australia', </v>
      </c>
      <c r="J136" t="str">
        <f t="shared" si="13"/>
        <v>3.4],</v>
      </c>
      <c r="K136" t="s">
        <v>433</v>
      </c>
      <c r="L136" t="s">
        <v>434</v>
      </c>
    </row>
    <row r="137" spans="1:12">
      <c r="A137" s="31" t="s">
        <v>227</v>
      </c>
      <c r="B137" s="26">
        <v>1.1000000000000001</v>
      </c>
      <c r="C137" s="27">
        <v>0.7</v>
      </c>
      <c r="D137" s="27">
        <v>1.5</v>
      </c>
      <c r="E137" s="28" t="s">
        <v>55</v>
      </c>
      <c r="F137" s="28" t="s">
        <v>228</v>
      </c>
      <c r="G137" s="29" t="s">
        <v>58</v>
      </c>
      <c r="H137" s="34" t="str">
        <f t="shared" si="11"/>
        <v>'</v>
      </c>
      <c r="I137" t="str">
        <f t="shared" si="12"/>
        <v xml:space="preserve">['New Zealand', </v>
      </c>
      <c r="J137" t="str">
        <f t="shared" si="13"/>
        <v>1.1],</v>
      </c>
      <c r="K137" t="s">
        <v>435</v>
      </c>
      <c r="L137" t="s">
        <v>436</v>
      </c>
    </row>
    <row r="138" spans="1:12">
      <c r="A138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HeroinOverdoses</vt:lpstr>
      <vt:lpstr>US_HeroinPast30Days</vt:lpstr>
      <vt:lpstr>USHeroinAge</vt:lpstr>
      <vt:lpstr>EconomicCost</vt:lpstr>
      <vt:lpstr>HepC</vt:lpstr>
      <vt:lpstr>Prevalence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Aguirre</dc:creator>
  <cp:lastModifiedBy>Nicolas Aguirre</cp:lastModifiedBy>
  <dcterms:created xsi:type="dcterms:W3CDTF">2015-03-13T23:16:59Z</dcterms:created>
  <dcterms:modified xsi:type="dcterms:W3CDTF">2015-03-30T01:13:41Z</dcterms:modified>
</cp:coreProperties>
</file>